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atias/Desktop/Aulas ICEX/2 - 2024/Fisioterapia/Listas/P1/"/>
    </mc:Choice>
  </mc:AlternateContent>
  <xr:revisionPtr revIDLastSave="0" documentId="13_ncr:1_{1D8EA907-78BF-9F41-801D-4804D94CCAC4}" xr6:coauthVersionLast="40" xr6:coauthVersionMax="40" xr10:uidLastSave="{00000000-0000-0000-0000-000000000000}"/>
  <bookViews>
    <workbookView xWindow="380" yWindow="500" windowWidth="28040" windowHeight="16020" xr2:uid="{FDF7E323-230F-4648-855F-EE6A09A5E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G96" i="1"/>
  <c r="G95" i="1"/>
  <c r="F92" i="1"/>
  <c r="E92" i="1"/>
  <c r="D92" i="1"/>
  <c r="C92" i="1"/>
  <c r="B92" i="1"/>
  <c r="B77" i="1"/>
  <c r="C60" i="1"/>
  <c r="C61" i="1"/>
  <c r="C75" i="1" s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59" i="1"/>
  <c r="C54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B25" i="1"/>
  <c r="B24" i="1"/>
  <c r="B23" i="1"/>
  <c r="B22" i="1"/>
  <c r="C20" i="1"/>
  <c r="C8" i="1"/>
  <c r="C12" i="1"/>
  <c r="C11" i="1"/>
  <c r="C10" i="1"/>
  <c r="C9" i="1"/>
  <c r="C19" i="1"/>
  <c r="C18" i="1"/>
  <c r="C17" i="1"/>
  <c r="C16" i="1"/>
  <c r="C15" i="1"/>
  <c r="C14" i="1"/>
  <c r="C13" i="1"/>
</calcChain>
</file>

<file path=xl/sharedStrings.xml><?xml version="1.0" encoding="utf-8"?>
<sst xmlns="http://schemas.openxmlformats.org/spreadsheetml/2006/main" count="32" uniqueCount="23">
  <si>
    <t>n</t>
  </si>
  <si>
    <t>p</t>
  </si>
  <si>
    <t>xi</t>
  </si>
  <si>
    <t>xi = k</t>
  </si>
  <si>
    <t>Soma</t>
  </si>
  <si>
    <t>a)</t>
  </si>
  <si>
    <t xml:space="preserve">b) </t>
  </si>
  <si>
    <t xml:space="preserve">d) </t>
  </si>
  <si>
    <t xml:space="preserve">e) </t>
  </si>
  <si>
    <t>Questão 5)</t>
  </si>
  <si>
    <t>e)</t>
  </si>
  <si>
    <t>Y número de torcedores não galo</t>
  </si>
  <si>
    <t>p_y</t>
  </si>
  <si>
    <t>yi = k</t>
  </si>
  <si>
    <t>No máximo 5 torcem para outro time é o mesmo que dizer que no mínimo 10 torcem para o galo!</t>
  </si>
  <si>
    <t>Y</t>
  </si>
  <si>
    <t>X</t>
  </si>
  <si>
    <t>Questão 7)</t>
  </si>
  <si>
    <t>Hipergeométrica</t>
  </si>
  <si>
    <t>N</t>
  </si>
  <si>
    <t>r</t>
  </si>
  <si>
    <t>P(xi)</t>
  </si>
  <si>
    <t>Tabela de Distribuição de Frequências (Hipergeométrica)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</si>
</sst>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0" fillId="2" borderId="0" xfId="0" applyFill="1"/>
    <xf numFmtId="166" fontId="0" fillId="2" borderId="0" xfId="0" applyNumberFormat="1" applyFill="1"/>
    <xf numFmtId="0" fontId="0" fillId="2" borderId="1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66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166" fontId="1" fillId="2" borderId="9" xfId="0" applyNumberFormat="1" applyFont="1" applyFill="1" applyBorder="1"/>
    <xf numFmtId="0" fontId="0" fillId="3" borderId="11" xfId="0" applyFill="1" applyBorder="1"/>
    <xf numFmtId="166" fontId="0" fillId="2" borderId="12" xfId="0" applyNumberFormat="1" applyFill="1" applyBorder="1" applyAlignment="1">
      <alignment horizontal="center"/>
    </xf>
    <xf numFmtId="166" fontId="0" fillId="3" borderId="11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5" xfId="0" applyFill="1" applyBorder="1" applyAlignment="1">
      <alignment horizontal="center"/>
    </xf>
    <xf numFmtId="0" fontId="0" fillId="2" borderId="14" xfId="0" applyFill="1" applyBorder="1"/>
    <xf numFmtId="0" fontId="0" fillId="2" borderId="0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6" fontId="1" fillId="2" borderId="17" xfId="0" applyNumberFormat="1" applyFont="1" applyFill="1" applyBorder="1" applyAlignment="1">
      <alignment horizontal="center"/>
    </xf>
    <xf numFmtId="166" fontId="0" fillId="2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Destribuição Binomial n = 11 e</a:t>
            </a:r>
            <a:r>
              <a:rPr lang="en-US" baseline="0"/>
              <a:t> p = 0.75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Sheet1!$C$8:$C$19</c:f>
              <c:numCache>
                <c:formatCode>0.0000</c:formatCode>
                <c:ptCount val="12"/>
                <c:pt idx="0">
                  <c:v>2.384185791015625E-7</c:v>
                </c:pt>
                <c:pt idx="1">
                  <c:v>7.8678131103515625E-6</c:v>
                </c:pt>
                <c:pt idx="2">
                  <c:v>1.1801719665527344E-4</c:v>
                </c:pt>
                <c:pt idx="3">
                  <c:v>1.0621547698974609E-3</c:v>
                </c:pt>
                <c:pt idx="4">
                  <c:v>6.3729286193847656E-3</c:v>
                </c:pt>
                <c:pt idx="5">
                  <c:v>2.6766300201416012E-2</c:v>
                </c:pt>
                <c:pt idx="6">
                  <c:v>8.0298900604248033E-2</c:v>
                </c:pt>
                <c:pt idx="7">
                  <c:v>0.17206907272338867</c:v>
                </c:pt>
                <c:pt idx="8">
                  <c:v>0.25810360908508301</c:v>
                </c:pt>
                <c:pt idx="9">
                  <c:v>0.25810360908508301</c:v>
                </c:pt>
                <c:pt idx="10">
                  <c:v>0.1548621654510498</c:v>
                </c:pt>
                <c:pt idx="11">
                  <c:v>4.2235136032104492E-2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0-3049-A789-7F219C75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128704"/>
        <c:axId val="964985664"/>
      </c:barChart>
      <c:catAx>
        <c:axId val="91712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85664"/>
        <c:crosses val="autoZero"/>
        <c:auto val="1"/>
        <c:lblAlgn val="ctr"/>
        <c:lblOffset val="100"/>
        <c:noMultiLvlLbl val="0"/>
      </c:catAx>
      <c:valAx>
        <c:axId val="9649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12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Hipergeométrica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Sheet1!$B$91:$E$91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Sheet1!$B$92:$E$92</c:f>
              <c:numCache>
                <c:formatCode>0.0000</c:formatCode>
                <c:ptCount val="4"/>
                <c:pt idx="0">
                  <c:v>0.26373626373626369</c:v>
                </c:pt>
                <c:pt idx="1">
                  <c:v>0.49450549450549447</c:v>
                </c:pt>
                <c:pt idx="2">
                  <c:v>0.21978021978021975</c:v>
                </c:pt>
                <c:pt idx="3">
                  <c:v>2.1978021978021976E-2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D-3245-906A-E9053B09823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63198096"/>
        <c:axId val="962789536"/>
      </c:barChart>
      <c:catAx>
        <c:axId val="9631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89536"/>
        <c:crosses val="autoZero"/>
        <c:auto val="1"/>
        <c:lblAlgn val="ctr"/>
        <c:lblOffset val="100"/>
        <c:noMultiLvlLbl val="0"/>
      </c:catAx>
      <c:valAx>
        <c:axId val="9627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1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134747</xdr:colOff>
      <xdr:row>6</xdr:row>
      <xdr:rowOff>63927</xdr:rowOff>
    </xdr:from>
    <xdr:ext cx="1576907" cy="2541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D5D5D5-5E3D-F944-99D9-33F7D3AFC7EA}"/>
                </a:ext>
              </a:extLst>
            </xdr:cNvPr>
            <xdr:cNvSpPr txBox="1"/>
          </xdr:nvSpPr>
          <xdr:spPr>
            <a:xfrm>
              <a:off x="1791859" y="1286387"/>
              <a:ext cx="1576907" cy="254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P(xi=k)</a:t>
              </a:r>
              <a:r>
                <a:rPr lang="en-US" sz="1100" baseline="0"/>
                <a:t> = </a:t>
              </a:r>
              <a14:m>
                <m:oMath xmlns:m="http://schemas.openxmlformats.org/officeDocument/2006/math">
                  <m:d>
                    <m:d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pt-BR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mr>
                        <m:m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</m:mr>
                      </m:m>
                    </m:e>
                  </m:d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</m:sSup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(1−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𝑝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D5D5D5-5E3D-F944-99D9-33F7D3AFC7EA}"/>
                </a:ext>
              </a:extLst>
            </xdr:cNvPr>
            <xdr:cNvSpPr txBox="1"/>
          </xdr:nvSpPr>
          <xdr:spPr>
            <a:xfrm>
              <a:off x="1791859" y="1286387"/>
              <a:ext cx="1576907" cy="254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P(xi=k)</a:t>
              </a:r>
              <a:r>
                <a:rPr lang="en-US" sz="1100" baseline="0"/>
                <a:t> = </a:t>
              </a:r>
              <a:r>
                <a:rPr lang="en-US" sz="1100" i="0">
                  <a:latin typeface="Cambria Math" panose="02040503050406030204" pitchFamily="18" charset="0"/>
                </a:rPr>
                <a:t>(■8(</a:t>
              </a:r>
              <a:r>
                <a:rPr lang="pt-BR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</a:rPr>
                <a:t>@</a:t>
              </a:r>
              <a:r>
                <a:rPr lang="pt-BR" sz="1100" b="0" i="0">
                  <a:latin typeface="Cambria Math" panose="02040503050406030204" pitchFamily="18" charset="0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)) </a:t>
              </a:r>
              <a:r>
                <a:rPr lang="pt-BR" sz="1100" b="0" i="0">
                  <a:latin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BR" sz="1100" b="0" i="0">
                  <a:latin typeface="Cambria Math" panose="02040503050406030204" pitchFamily="18" charset="0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(1−𝑝)</a:t>
              </a:r>
              <a:r>
                <a:rPr lang="en-US" sz="1100" b="0" i="0">
                  <a:latin typeface="Cambria Math" panose="02040503050406030204" pitchFamily="18" charset="0"/>
                </a:rPr>
                <a:t>〗^(</a:t>
              </a:r>
              <a:r>
                <a:rPr lang="pt-BR" sz="1100" b="0" i="0">
                  <a:latin typeface="Cambria Math" panose="02040503050406030204" pitchFamily="18" charset="0"/>
                </a:rPr>
                <a:t>𝑛−𝑘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335498</xdr:colOff>
      <xdr:row>6</xdr:row>
      <xdr:rowOff>47540</xdr:rowOff>
    </xdr:from>
    <xdr:to>
      <xdr:col>8</xdr:col>
      <xdr:colOff>278450</xdr:colOff>
      <xdr:row>18</xdr:row>
      <xdr:rowOff>9916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7C6375-45F9-8D4E-A8D0-E1006D523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134747</xdr:colOff>
      <xdr:row>32</xdr:row>
      <xdr:rowOff>63927</xdr:rowOff>
    </xdr:from>
    <xdr:ext cx="1576907" cy="2541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5463B19-DFC2-BC45-A9E5-721AC8879E6B}"/>
                </a:ext>
              </a:extLst>
            </xdr:cNvPr>
            <xdr:cNvSpPr txBox="1"/>
          </xdr:nvSpPr>
          <xdr:spPr>
            <a:xfrm>
              <a:off x="1780381" y="1316040"/>
              <a:ext cx="1576907" cy="254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P(xi=k)</a:t>
              </a:r>
              <a:r>
                <a:rPr lang="en-US" sz="1100" baseline="0"/>
                <a:t> = </a:t>
              </a:r>
              <a14:m>
                <m:oMath xmlns:m="http://schemas.openxmlformats.org/officeDocument/2006/math">
                  <m:d>
                    <m:d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pt-BR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mr>
                        <m:m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</m:mr>
                      </m:m>
                    </m:e>
                  </m:d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</m:sSup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latin typeface="Cambria Math" panose="02040503050406030204" pitchFamily="18" charset="0"/>
                        </a:rPr>
                        <m:t>(1−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𝑝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5463B19-DFC2-BC45-A9E5-721AC8879E6B}"/>
                </a:ext>
              </a:extLst>
            </xdr:cNvPr>
            <xdr:cNvSpPr txBox="1"/>
          </xdr:nvSpPr>
          <xdr:spPr>
            <a:xfrm>
              <a:off x="1780381" y="1316040"/>
              <a:ext cx="1576907" cy="254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P(xi=k)</a:t>
              </a:r>
              <a:r>
                <a:rPr lang="en-US" sz="1100" baseline="0"/>
                <a:t> = </a:t>
              </a:r>
              <a:r>
                <a:rPr lang="en-US" sz="1100" i="0">
                  <a:latin typeface="Cambria Math" panose="02040503050406030204" pitchFamily="18" charset="0"/>
                </a:rPr>
                <a:t>(■8(</a:t>
              </a:r>
              <a:r>
                <a:rPr lang="pt-BR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</a:rPr>
                <a:t>@</a:t>
              </a:r>
              <a:r>
                <a:rPr lang="pt-BR" sz="1100" b="0" i="0">
                  <a:latin typeface="Cambria Math" panose="02040503050406030204" pitchFamily="18" charset="0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)) </a:t>
              </a:r>
              <a:r>
                <a:rPr lang="pt-BR" sz="1100" b="0" i="0">
                  <a:latin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BR" sz="1100" b="0" i="0">
                  <a:latin typeface="Cambria Math" panose="02040503050406030204" pitchFamily="18" charset="0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(1−𝑝)</a:t>
              </a:r>
              <a:r>
                <a:rPr lang="en-US" sz="1100" b="0" i="0">
                  <a:latin typeface="Cambria Math" panose="02040503050406030204" pitchFamily="18" charset="0"/>
                </a:rPr>
                <a:t>〗^(</a:t>
              </a:r>
              <a:r>
                <a:rPr lang="pt-BR" sz="1100" b="0" i="0">
                  <a:latin typeface="Cambria Math" panose="02040503050406030204" pitchFamily="18" charset="0"/>
                </a:rPr>
                <a:t>𝑛−𝑘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405864</xdr:colOff>
      <xdr:row>53</xdr:row>
      <xdr:rowOff>48116</xdr:rowOff>
    </xdr:from>
    <xdr:ext cx="674544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B256D8-CCBA-A349-B021-B72FD2216E05}"/>
                </a:ext>
              </a:extLst>
            </xdr:cNvPr>
            <xdr:cNvSpPr txBox="1"/>
          </xdr:nvSpPr>
          <xdr:spPr>
            <a:xfrm>
              <a:off x="405864" y="11308186"/>
              <a:ext cx="67454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≥10</m:t>
                        </m:r>
                      </m:e>
                    </m:d>
                  </m:oMath>
                </m:oMathPara>
              </a14:m>
              <a:endParaRPr lang="pt-BR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B256D8-CCBA-A349-B021-B72FD2216E05}"/>
                </a:ext>
              </a:extLst>
            </xdr:cNvPr>
            <xdr:cNvSpPr txBox="1"/>
          </xdr:nvSpPr>
          <xdr:spPr>
            <a:xfrm>
              <a:off x="405864" y="11308186"/>
              <a:ext cx="67454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𝑃(𝑋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≥10)</a:t>
              </a:r>
              <a:endParaRPr lang="pt-BR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161579</xdr:colOff>
      <xdr:row>57</xdr:row>
      <xdr:rowOff>117589</xdr:rowOff>
    </xdr:from>
    <xdr:ext cx="1883464" cy="2541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C0BD49C-7895-0D4B-A759-6B8ED0302A82}"/>
                </a:ext>
              </a:extLst>
            </xdr:cNvPr>
            <xdr:cNvSpPr txBox="1"/>
          </xdr:nvSpPr>
          <xdr:spPr>
            <a:xfrm>
              <a:off x="1807213" y="12218364"/>
              <a:ext cx="1883464" cy="254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</a:rPr>
                      <m:t>P</m:t>
                    </m:r>
                    <m:d>
                      <m:dPr>
                        <m:ctrlPr>
                          <a:rPr lang="pt-BR" sz="1100" b="0" i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  <m:mr>
                            <m:e>
                              <m:r>
                                <a:rPr lang="pt-BR" sz="1100" b="0" i="1">
                                  <a:latin typeface="Cambria Math" panose="02040503050406030204" pitchFamily="18" charset="0"/>
                                </a:rPr>
                                <m:t>𝑘</m:t>
                              </m:r>
                            </m:e>
                          </m:mr>
                        </m:m>
                      </m:e>
                    </m:d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C0BD49C-7895-0D4B-A759-6B8ED0302A82}"/>
                </a:ext>
              </a:extLst>
            </xdr:cNvPr>
            <xdr:cNvSpPr txBox="1"/>
          </xdr:nvSpPr>
          <xdr:spPr>
            <a:xfrm>
              <a:off x="1807213" y="12218364"/>
              <a:ext cx="1883464" cy="254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P(𝑌_𝑖=𝑘)=</a:t>
              </a:r>
              <a:r>
                <a:rPr lang="en-US" sz="1100" i="0">
                  <a:latin typeface="Cambria Math" panose="02040503050406030204" pitchFamily="18" charset="0"/>
                </a:rPr>
                <a:t>(■8(</a:t>
              </a:r>
              <a:r>
                <a:rPr lang="pt-BR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</a:rPr>
                <a:t>@</a:t>
              </a:r>
              <a:r>
                <a:rPr lang="pt-BR" sz="1100" b="0" i="0">
                  <a:latin typeface="Cambria Math" panose="02040503050406030204" pitchFamily="18" charset="0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)) </a:t>
              </a:r>
              <a:r>
                <a:rPr lang="pt-BR" sz="1100" b="0" i="0">
                  <a:latin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BR" sz="1100" b="0" i="0">
                  <a:latin typeface="Cambria Math" panose="02040503050406030204" pitchFamily="18" charset="0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pt-BR" sz="1100" b="0" i="0">
                  <a:latin typeface="Cambria Math" panose="02040503050406030204" pitchFamily="18" charset="0"/>
                </a:rPr>
                <a:t>(1−𝑝)</a:t>
              </a:r>
              <a:r>
                <a:rPr lang="en-US" sz="1100" b="0" i="0">
                  <a:latin typeface="Cambria Math" panose="02040503050406030204" pitchFamily="18" charset="0"/>
                </a:rPr>
                <a:t>〗^(</a:t>
              </a:r>
              <a:r>
                <a:rPr lang="pt-BR" sz="1100" b="0" i="0">
                  <a:latin typeface="Cambria Math" panose="02040503050406030204" pitchFamily="18" charset="0"/>
                </a:rPr>
                <a:t>𝑛−𝑘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76</xdr:row>
      <xdr:rowOff>0</xdr:rowOff>
    </xdr:from>
    <xdr:ext cx="590483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3E6F3DF-7EE8-564A-B595-9FEAAD232ECC}"/>
                </a:ext>
              </a:extLst>
            </xdr:cNvPr>
            <xdr:cNvSpPr txBox="1"/>
          </xdr:nvSpPr>
          <xdr:spPr>
            <a:xfrm>
              <a:off x="0" y="16304296"/>
              <a:ext cx="59048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≤5</m:t>
                        </m:r>
                      </m:e>
                    </m:d>
                  </m:oMath>
                </m:oMathPara>
              </a14:m>
              <a:endParaRPr lang="pt-BR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3E6F3DF-7EE8-564A-B595-9FEAAD232ECC}"/>
                </a:ext>
              </a:extLst>
            </xdr:cNvPr>
            <xdr:cNvSpPr txBox="1"/>
          </xdr:nvSpPr>
          <xdr:spPr>
            <a:xfrm>
              <a:off x="0" y="16304296"/>
              <a:ext cx="59048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𝑃(𝑌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≤5)</a:t>
              </a:r>
              <a:endParaRPr lang="pt-BR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432694</xdr:colOff>
      <xdr:row>79</xdr:row>
      <xdr:rowOff>39173</xdr:rowOff>
    </xdr:from>
    <xdr:ext cx="745845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F3422FF-9DD2-4242-A752-3BED597941FF}"/>
                </a:ext>
              </a:extLst>
            </xdr:cNvPr>
            <xdr:cNvSpPr txBox="1"/>
          </xdr:nvSpPr>
          <xdr:spPr>
            <a:xfrm>
              <a:off x="2078328" y="16996356"/>
              <a:ext cx="745845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~</m:t>
                  </m:r>
                </m:oMath>
              </a14:m>
              <a:r>
                <a:rPr lang="en-US" sz="1100"/>
                <a:t>hip(N,n,r)</a:t>
              </a: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F3422FF-9DD2-4242-A752-3BED597941FF}"/>
                </a:ext>
              </a:extLst>
            </xdr:cNvPr>
            <xdr:cNvSpPr txBox="1"/>
          </xdr:nvSpPr>
          <xdr:spPr>
            <a:xfrm>
              <a:off x="2078328" y="16996356"/>
              <a:ext cx="745845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𝑋~</a:t>
              </a:r>
              <a:r>
                <a:rPr lang="en-US" sz="1100"/>
                <a:t>hip(N,n,r)</a:t>
              </a:r>
            </a:p>
          </xdr:txBody>
        </xdr:sp>
      </mc:Fallback>
    </mc:AlternateContent>
    <xdr:clientData/>
  </xdr:oneCellAnchor>
  <xdr:oneCellAnchor>
    <xdr:from>
      <xdr:col>0</xdr:col>
      <xdr:colOff>205407</xdr:colOff>
      <xdr:row>85</xdr:row>
      <xdr:rowOff>197126</xdr:rowOff>
    </xdr:from>
    <xdr:ext cx="1715406" cy="5854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49A6C01-21DD-CE48-9EC4-FA09D0CD4C5B}"/>
                </a:ext>
              </a:extLst>
            </xdr:cNvPr>
            <xdr:cNvSpPr txBox="1"/>
          </xdr:nvSpPr>
          <xdr:spPr>
            <a:xfrm>
              <a:off x="205407" y="18231126"/>
              <a:ext cx="1715406" cy="5854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pt-BR" sz="11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lang="pt-BR" sz="1100" b="0" i="1">
                                            <a:latin typeface="Cambria Math" panose="02040503050406030204" pitchFamily="18" charset="0"/>
                                          </a:rPr>
                                          <m:t>𝑘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  <m:e>
                              <m:d>
                                <m:dPr>
                                  <m:ctrl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pt-BR" sz="11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pt-BR" sz="1100" b="0" i="1">
                                            <a:latin typeface="Cambria Math" panose="02040503050406030204" pitchFamily="18" charset="0"/>
                                          </a:rPr>
                                          <m:t>𝑁</m:t>
                                        </m:r>
                                        <m:r>
                                          <a:rPr lang="pt-BR" sz="11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pt-BR" sz="11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lang="pt-BR" sz="11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  <m:r>
                                          <a:rPr lang="pt-BR" sz="1100" b="0" i="1">
                                            <a:latin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pt-BR" sz="1100" b="0" i="1">
                                            <a:latin typeface="Cambria Math" panose="02040503050406030204" pitchFamily="18" charset="0"/>
                                          </a:rPr>
                                          <m:t>𝑘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</m:e>
                          </m:mr>
                        </m:m>
                      </m:num>
                      <m:den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𝑁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pt-BR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</m:mr>
                            </m:m>
                          </m:e>
                        </m:d>
                      </m:den>
                    </m:f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49A6C01-21DD-CE48-9EC4-FA09D0CD4C5B}"/>
                </a:ext>
              </a:extLst>
            </xdr:cNvPr>
            <xdr:cNvSpPr txBox="1"/>
          </xdr:nvSpPr>
          <xdr:spPr>
            <a:xfrm>
              <a:off x="205407" y="18231126"/>
              <a:ext cx="1715406" cy="5854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𝑃(𝑥_𝑖=𝑘)=  ■8((■8(𝑟@𝑘))&amp;(■8(𝑁−𝑟@𝑛−𝑘)) )/((■8(𝑁@𝑛)) )  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0</xdr:col>
      <xdr:colOff>387123</xdr:colOff>
      <xdr:row>93</xdr:row>
      <xdr:rowOff>96761</xdr:rowOff>
    </xdr:from>
    <xdr:to>
      <xdr:col>5</xdr:col>
      <xdr:colOff>42334</xdr:colOff>
      <xdr:row>106</xdr:row>
      <xdr:rowOff>106056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F61591-5BDD-1F40-A038-14F87838F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290A-A211-8E45-9EA9-543EE289E0F0}">
  <dimension ref="A2:M109"/>
  <sheetViews>
    <sheetView tabSelected="1" zoomScale="210" workbookViewId="0">
      <selection activeCell="B110" sqref="B110"/>
    </sheetView>
  </sheetViews>
  <sheetFormatPr baseColWidth="10" defaultRowHeight="16" x14ac:dyDescent="0.2"/>
  <cols>
    <col min="1" max="2" width="10.83203125" style="3"/>
    <col min="3" max="3" width="29" style="3" customWidth="1"/>
    <col min="4" max="13" width="10.83203125" style="3"/>
  </cols>
  <sheetData>
    <row r="2" spans="1:3" ht="17" thickBot="1" x14ac:dyDescent="0.25"/>
    <row r="3" spans="1:3" x14ac:dyDescent="0.2">
      <c r="B3" s="11" t="s">
        <v>0</v>
      </c>
      <c r="C3" s="8">
        <v>11</v>
      </c>
    </row>
    <row r="4" spans="1:3" ht="17" thickBot="1" x14ac:dyDescent="0.25">
      <c r="B4" s="12" t="s">
        <v>1</v>
      </c>
      <c r="C4" s="10">
        <v>0.75</v>
      </c>
    </row>
    <row r="7" spans="1:3" ht="29" customHeight="1" x14ac:dyDescent="0.2">
      <c r="B7" s="13" t="s">
        <v>3</v>
      </c>
      <c r="C7" s="14"/>
    </row>
    <row r="8" spans="1:3" x14ac:dyDescent="0.2">
      <c r="B8" s="1">
        <v>0</v>
      </c>
      <c r="C8" s="2">
        <f>COMBIN($C$3,B8)*($C$4^B8)*((1-$C$4)^($C$3-B8))</f>
        <v>2.384185791015625E-7</v>
      </c>
    </row>
    <row r="9" spans="1:3" x14ac:dyDescent="0.2">
      <c r="A9" s="3" t="s">
        <v>5</v>
      </c>
      <c r="B9" s="17">
        <v>1</v>
      </c>
      <c r="C9" s="18">
        <f>COMBIN($C$3,B9)*($C$4^B9)*((1-$C$4)^($C$3-B9))</f>
        <v>7.8678131103515625E-6</v>
      </c>
    </row>
    <row r="10" spans="1:3" x14ac:dyDescent="0.2">
      <c r="B10" s="1">
        <v>2</v>
      </c>
      <c r="C10" s="2">
        <f>COMBIN($C$3,B10)*($C$4^B10)*((1-$C$4)^($C$3-B10))</f>
        <v>1.1801719665527344E-4</v>
      </c>
    </row>
    <row r="11" spans="1:3" x14ac:dyDescent="0.2">
      <c r="B11" s="1">
        <v>3</v>
      </c>
      <c r="C11" s="2">
        <f>COMBIN($C$3,B11)*($C$4^B11)*((1-$C$4)^($C$3-B11))</f>
        <v>1.0621547698974609E-3</v>
      </c>
    </row>
    <row r="12" spans="1:3" x14ac:dyDescent="0.2">
      <c r="B12" s="1">
        <v>4</v>
      </c>
      <c r="C12" s="2">
        <f>COMBIN($C$3,B12)*($C$4^B12)*((1-$C$4)^($C$3-B12))</f>
        <v>6.3729286193847656E-3</v>
      </c>
    </row>
    <row r="13" spans="1:3" x14ac:dyDescent="0.2">
      <c r="B13" s="1">
        <v>5</v>
      </c>
      <c r="C13" s="2">
        <f t="shared" ref="C11:C19" si="0">COMBIN($C$3,B13)*($C$4^B13)*((1-$C$4)^($C$3-B13))</f>
        <v>2.6766300201416012E-2</v>
      </c>
    </row>
    <row r="14" spans="1:3" x14ac:dyDescent="0.2">
      <c r="B14" s="1">
        <v>6</v>
      </c>
      <c r="C14" s="2">
        <f t="shared" si="0"/>
        <v>8.0298900604248033E-2</v>
      </c>
    </row>
    <row r="15" spans="1:3" x14ac:dyDescent="0.2">
      <c r="B15" s="1">
        <v>7</v>
      </c>
      <c r="C15" s="2">
        <f t="shared" si="0"/>
        <v>0.17206907272338867</v>
      </c>
    </row>
    <row r="16" spans="1:3" x14ac:dyDescent="0.2">
      <c r="B16" s="1">
        <v>8</v>
      </c>
      <c r="C16" s="2">
        <f t="shared" si="0"/>
        <v>0.25810360908508301</v>
      </c>
    </row>
    <row r="17" spans="1:3" x14ac:dyDescent="0.2">
      <c r="B17" s="1">
        <v>9</v>
      </c>
      <c r="C17" s="2">
        <f t="shared" si="0"/>
        <v>0.25810360908508301</v>
      </c>
    </row>
    <row r="18" spans="1:3" x14ac:dyDescent="0.2">
      <c r="B18" s="1">
        <v>10</v>
      </c>
      <c r="C18" s="2">
        <f t="shared" si="0"/>
        <v>0.1548621654510498</v>
      </c>
    </row>
    <row r="19" spans="1:3" x14ac:dyDescent="0.2">
      <c r="B19" s="1">
        <v>11</v>
      </c>
      <c r="C19" s="2">
        <f t="shared" si="0"/>
        <v>4.2235136032104492E-2</v>
      </c>
    </row>
    <row r="20" spans="1:3" x14ac:dyDescent="0.2">
      <c r="B20" s="15" t="s">
        <v>4</v>
      </c>
      <c r="C20" s="16">
        <f>SUM(C8:C19)</f>
        <v>1</v>
      </c>
    </row>
    <row r="22" spans="1:3" x14ac:dyDescent="0.2">
      <c r="A22" s="3" t="s">
        <v>5</v>
      </c>
      <c r="B22" s="4">
        <f>C9</f>
        <v>7.8678131103515625E-6</v>
      </c>
    </row>
    <row r="23" spans="1:3" x14ac:dyDescent="0.2">
      <c r="A23" s="3" t="s">
        <v>6</v>
      </c>
      <c r="B23" s="4">
        <f>SUM(C13:C19)</f>
        <v>0.99243879318237305</v>
      </c>
    </row>
    <row r="24" spans="1:3" x14ac:dyDescent="0.2">
      <c r="A24" s="3" t="s">
        <v>7</v>
      </c>
      <c r="B24" s="4">
        <f>SUM(C8:C17)</f>
        <v>0.8029026985168457</v>
      </c>
    </row>
    <row r="25" spans="1:3" x14ac:dyDescent="0.2">
      <c r="A25" s="3" t="s">
        <v>8</v>
      </c>
      <c r="B25" s="4">
        <f>C20</f>
        <v>1</v>
      </c>
    </row>
    <row r="28" spans="1:3" x14ac:dyDescent="0.2">
      <c r="A28" s="3" t="s">
        <v>9</v>
      </c>
    </row>
    <row r="30" spans="1:3" x14ac:dyDescent="0.2">
      <c r="B30" s="3" t="s">
        <v>1</v>
      </c>
      <c r="C30" s="3">
        <v>0.8</v>
      </c>
    </row>
    <row r="31" spans="1:3" x14ac:dyDescent="0.2">
      <c r="B31" s="3" t="s">
        <v>0</v>
      </c>
      <c r="C31" s="3">
        <v>15</v>
      </c>
    </row>
    <row r="33" spans="2:6" ht="30" customHeight="1" x14ac:dyDescent="0.2">
      <c r="B33" s="13" t="s">
        <v>3</v>
      </c>
      <c r="C33" s="14"/>
    </row>
    <row r="34" spans="2:6" x14ac:dyDescent="0.2">
      <c r="B34" s="1">
        <v>0</v>
      </c>
      <c r="C34" s="2">
        <f>COMBIN($C$31,B34)*($C$30^B34)*((1-$C$30)^($C$31-B34))</f>
        <v>3.276799999999988E-11</v>
      </c>
    </row>
    <row r="35" spans="2:6" x14ac:dyDescent="0.2">
      <c r="B35" s="19">
        <v>1</v>
      </c>
      <c r="C35" s="2">
        <f t="shared" ref="C35:C49" si="1">COMBIN($C$31,B35)*($C$30^B35)*((1-$C$30)^($C$31-B35))</f>
        <v>1.9660799999999929E-9</v>
      </c>
    </row>
    <row r="36" spans="2:6" x14ac:dyDescent="0.2">
      <c r="B36" s="19">
        <v>2</v>
      </c>
      <c r="C36" s="2">
        <f t="shared" si="1"/>
        <v>5.5050239999999825E-8</v>
      </c>
    </row>
    <row r="37" spans="2:6" x14ac:dyDescent="0.2">
      <c r="B37" s="1">
        <v>3</v>
      </c>
      <c r="C37" s="2">
        <f t="shared" si="1"/>
        <v>9.542041599999972E-7</v>
      </c>
    </row>
    <row r="38" spans="2:6" x14ac:dyDescent="0.2">
      <c r="B38" s="19">
        <v>4</v>
      </c>
      <c r="C38" s="2">
        <f t="shared" si="1"/>
        <v>1.1450449919999974E-5</v>
      </c>
    </row>
    <row r="39" spans="2:6" x14ac:dyDescent="0.2">
      <c r="B39" s="19">
        <v>5</v>
      </c>
      <c r="C39" s="2">
        <f t="shared" si="1"/>
        <v>1.007639592959998E-4</v>
      </c>
    </row>
    <row r="40" spans="2:6" x14ac:dyDescent="0.2">
      <c r="B40" s="1">
        <v>6</v>
      </c>
      <c r="C40" s="2">
        <f t="shared" si="1"/>
        <v>6.7175972863999878E-4</v>
      </c>
    </row>
    <row r="41" spans="2:6" x14ac:dyDescent="0.2">
      <c r="B41" s="19">
        <v>7</v>
      </c>
      <c r="C41" s="2">
        <f t="shared" si="1"/>
        <v>3.4547643187199948E-3</v>
      </c>
    </row>
    <row r="42" spans="2:6" x14ac:dyDescent="0.2">
      <c r="B42" s="19">
        <v>8</v>
      </c>
      <c r="C42" s="2">
        <f t="shared" si="1"/>
        <v>1.3819057274879988E-2</v>
      </c>
      <c r="F42" s="3" t="s">
        <v>14</v>
      </c>
    </row>
    <row r="43" spans="2:6" x14ac:dyDescent="0.2">
      <c r="B43" s="1">
        <v>9</v>
      </c>
      <c r="C43" s="2">
        <f t="shared" si="1"/>
        <v>4.2992622632959977E-2</v>
      </c>
    </row>
    <row r="44" spans="2:6" x14ac:dyDescent="0.2">
      <c r="B44" s="19">
        <v>10</v>
      </c>
      <c r="C44" s="2">
        <f t="shared" si="1"/>
        <v>0.10318229431910399</v>
      </c>
    </row>
    <row r="45" spans="2:6" x14ac:dyDescent="0.2">
      <c r="B45" s="19">
        <v>11</v>
      </c>
      <c r="C45" s="2">
        <f t="shared" si="1"/>
        <v>0.18760417148928002</v>
      </c>
    </row>
    <row r="46" spans="2:6" x14ac:dyDescent="0.2">
      <c r="B46" s="1">
        <v>12</v>
      </c>
      <c r="C46" s="2">
        <f t="shared" si="1"/>
        <v>0.25013889531904021</v>
      </c>
    </row>
    <row r="47" spans="2:6" x14ac:dyDescent="0.2">
      <c r="B47" s="19">
        <v>13</v>
      </c>
      <c r="C47" s="2">
        <f t="shared" si="1"/>
        <v>0.23089744183296024</v>
      </c>
    </row>
    <row r="48" spans="2:6" x14ac:dyDescent="0.2">
      <c r="B48" s="19">
        <v>14</v>
      </c>
      <c r="C48" s="2">
        <f t="shared" si="1"/>
        <v>0.13194139533312016</v>
      </c>
    </row>
    <row r="49" spans="1:7" x14ac:dyDescent="0.2">
      <c r="B49" s="1">
        <v>15</v>
      </c>
      <c r="C49" s="2">
        <f t="shared" si="1"/>
        <v>3.5184372088832058E-2</v>
      </c>
    </row>
    <row r="50" spans="1:7" x14ac:dyDescent="0.2">
      <c r="B50" s="15" t="s">
        <v>4</v>
      </c>
      <c r="C50" s="16">
        <f>SUM(C34:C49)</f>
        <v>1.0000000000000007</v>
      </c>
    </row>
    <row r="53" spans="1:7" ht="17" thickBot="1" x14ac:dyDescent="0.25"/>
    <row r="54" spans="1:7" ht="17" thickBot="1" x14ac:dyDescent="0.25">
      <c r="A54" s="20" t="s">
        <v>10</v>
      </c>
      <c r="B54" s="21"/>
      <c r="C54" s="22">
        <f>SUM(C44:C49)</f>
        <v>0.93894857038233681</v>
      </c>
      <c r="D54" s="23"/>
    </row>
    <row r="56" spans="1:7" x14ac:dyDescent="0.2">
      <c r="A56" s="3" t="s">
        <v>11</v>
      </c>
    </row>
    <row r="57" spans="1:7" x14ac:dyDescent="0.2">
      <c r="A57" s="3" t="s">
        <v>12</v>
      </c>
      <c r="B57" s="3">
        <v>0.2</v>
      </c>
    </row>
    <row r="58" spans="1:7" ht="41" customHeight="1" x14ac:dyDescent="0.2">
      <c r="B58" s="13" t="s">
        <v>13</v>
      </c>
      <c r="C58" s="25"/>
      <c r="F58" s="19" t="s">
        <v>15</v>
      </c>
      <c r="G58" s="19" t="s">
        <v>16</v>
      </c>
    </row>
    <row r="59" spans="1:7" x14ac:dyDescent="0.2">
      <c r="B59" s="1">
        <v>0</v>
      </c>
      <c r="C59" s="26">
        <f>COMBIN($C$31,B59)*($B$57^B59)*((1-$B$57)^($C$31-B59))</f>
        <v>3.5184372088832058E-2</v>
      </c>
      <c r="F59" s="19">
        <v>0</v>
      </c>
      <c r="G59" s="19">
        <v>15</v>
      </c>
    </row>
    <row r="60" spans="1:7" x14ac:dyDescent="0.2">
      <c r="B60" s="19">
        <v>1</v>
      </c>
      <c r="C60" s="26">
        <f t="shared" ref="C60:C74" si="2">COMBIN($C$31,B60)*($B$57^B60)*((1-$B$57)^($C$31-B60))</f>
        <v>0.13194139533312019</v>
      </c>
      <c r="F60" s="19">
        <v>1</v>
      </c>
      <c r="G60" s="19">
        <v>14</v>
      </c>
    </row>
    <row r="61" spans="1:7" x14ac:dyDescent="0.2">
      <c r="B61" s="19">
        <v>2</v>
      </c>
      <c r="C61" s="26">
        <f t="shared" si="2"/>
        <v>0.23089744183296038</v>
      </c>
      <c r="F61" s="19">
        <v>2</v>
      </c>
      <c r="G61" s="19">
        <v>13</v>
      </c>
    </row>
    <row r="62" spans="1:7" x14ac:dyDescent="0.2">
      <c r="B62" s="1">
        <v>3</v>
      </c>
      <c r="C62" s="26">
        <f t="shared" si="2"/>
        <v>0.25013889531904043</v>
      </c>
      <c r="F62" s="19">
        <v>3</v>
      </c>
      <c r="G62" s="19">
        <v>12</v>
      </c>
    </row>
    <row r="63" spans="1:7" x14ac:dyDescent="0.2">
      <c r="B63" s="19">
        <v>4</v>
      </c>
      <c r="C63" s="26">
        <f t="shared" si="2"/>
        <v>0.1876041714892803</v>
      </c>
      <c r="F63" s="19">
        <v>4</v>
      </c>
      <c r="G63" s="19">
        <v>11</v>
      </c>
    </row>
    <row r="64" spans="1:7" x14ac:dyDescent="0.2">
      <c r="B64" s="19">
        <v>5</v>
      </c>
      <c r="C64" s="26">
        <f t="shared" si="2"/>
        <v>0.10318229431910417</v>
      </c>
      <c r="F64" s="19">
        <v>5</v>
      </c>
      <c r="G64" s="19">
        <v>10</v>
      </c>
    </row>
    <row r="65" spans="1:4" x14ac:dyDescent="0.2">
      <c r="B65" s="1">
        <v>6</v>
      </c>
      <c r="C65" s="26">
        <f t="shared" si="2"/>
        <v>4.2992622632960067E-2</v>
      </c>
    </row>
    <row r="66" spans="1:4" x14ac:dyDescent="0.2">
      <c r="B66" s="19">
        <v>7</v>
      </c>
      <c r="C66" s="26">
        <f t="shared" si="2"/>
        <v>1.3819057274880021E-2</v>
      </c>
    </row>
    <row r="67" spans="1:4" x14ac:dyDescent="0.2">
      <c r="B67" s="19">
        <v>8</v>
      </c>
      <c r="C67" s="26">
        <f t="shared" si="2"/>
        <v>3.4547643187200052E-3</v>
      </c>
    </row>
    <row r="68" spans="1:4" x14ac:dyDescent="0.2">
      <c r="B68" s="1">
        <v>9</v>
      </c>
      <c r="C68" s="26">
        <f t="shared" si="2"/>
        <v>6.7175972864000105E-4</v>
      </c>
    </row>
    <row r="69" spans="1:4" x14ac:dyDescent="0.2">
      <c r="B69" s="19">
        <v>10</v>
      </c>
      <c r="C69" s="26">
        <f t="shared" si="2"/>
        <v>1.0076395929600016E-4</v>
      </c>
    </row>
    <row r="70" spans="1:4" x14ac:dyDescent="0.2">
      <c r="B70" s="19">
        <v>11</v>
      </c>
      <c r="C70" s="26">
        <f t="shared" si="2"/>
        <v>1.1450449920000018E-5</v>
      </c>
    </row>
    <row r="71" spans="1:4" x14ac:dyDescent="0.2">
      <c r="B71" s="1">
        <v>12</v>
      </c>
      <c r="C71" s="26">
        <f t="shared" si="2"/>
        <v>9.5420416000000165E-7</v>
      </c>
    </row>
    <row r="72" spans="1:4" x14ac:dyDescent="0.2">
      <c r="B72" s="19">
        <v>13</v>
      </c>
      <c r="C72" s="26">
        <f t="shared" si="2"/>
        <v>5.505024000000009E-8</v>
      </c>
    </row>
    <row r="73" spans="1:4" x14ac:dyDescent="0.2">
      <c r="B73" s="19">
        <v>14</v>
      </c>
      <c r="C73" s="26">
        <f t="shared" si="2"/>
        <v>1.9660800000000028E-9</v>
      </c>
    </row>
    <row r="74" spans="1:4" x14ac:dyDescent="0.2">
      <c r="B74" s="1">
        <v>15</v>
      </c>
      <c r="C74" s="26">
        <f t="shared" si="2"/>
        <v>3.2768000000000054E-11</v>
      </c>
    </row>
    <row r="75" spans="1:4" x14ac:dyDescent="0.2">
      <c r="B75" s="15" t="s">
        <v>4</v>
      </c>
      <c r="C75" s="27">
        <f>SUM(C59:C74)</f>
        <v>1.0000000000000018</v>
      </c>
    </row>
    <row r="76" spans="1:4" ht="17" thickBot="1" x14ac:dyDescent="0.25"/>
    <row r="77" spans="1:4" ht="17" thickBot="1" x14ac:dyDescent="0.25">
      <c r="A77" s="20"/>
      <c r="B77" s="24">
        <f>SUM(C59:C64)</f>
        <v>0.93894857038233759</v>
      </c>
      <c r="C77" s="21"/>
      <c r="D77" s="23"/>
    </row>
    <row r="80" spans="1:4" x14ac:dyDescent="0.2">
      <c r="A80" s="3" t="s">
        <v>17</v>
      </c>
      <c r="B80" s="3" t="s">
        <v>18</v>
      </c>
    </row>
    <row r="81" spans="1:7" ht="17" thickBot="1" x14ac:dyDescent="0.25"/>
    <row r="82" spans="1:7" x14ac:dyDescent="0.2">
      <c r="A82" s="7"/>
      <c r="B82" s="28" t="s">
        <v>19</v>
      </c>
      <c r="C82" s="29">
        <v>15</v>
      </c>
    </row>
    <row r="83" spans="1:7" x14ac:dyDescent="0.2">
      <c r="A83" s="30"/>
      <c r="B83" s="31" t="s">
        <v>0</v>
      </c>
      <c r="C83" s="32">
        <v>3</v>
      </c>
    </row>
    <row r="84" spans="1:7" ht="17" thickBot="1" x14ac:dyDescent="0.25">
      <c r="A84" s="9"/>
      <c r="B84" s="33" t="s">
        <v>20</v>
      </c>
      <c r="C84" s="34">
        <v>5</v>
      </c>
    </row>
    <row r="85" spans="1:7" x14ac:dyDescent="0.2">
      <c r="C85" s="19"/>
    </row>
    <row r="90" spans="1:7" x14ac:dyDescent="0.2">
      <c r="A90" s="3" t="s">
        <v>22</v>
      </c>
    </row>
    <row r="91" spans="1:7" x14ac:dyDescent="0.2">
      <c r="A91" s="5" t="s">
        <v>2</v>
      </c>
      <c r="B91" s="37">
        <v>0</v>
      </c>
      <c r="C91" s="35">
        <v>1</v>
      </c>
      <c r="D91" s="35">
        <v>2</v>
      </c>
      <c r="E91" s="35">
        <v>3</v>
      </c>
      <c r="F91" s="38" t="s">
        <v>4</v>
      </c>
    </row>
    <row r="92" spans="1:7" x14ac:dyDescent="0.2">
      <c r="A92" s="36" t="s">
        <v>21</v>
      </c>
      <c r="B92" s="40">
        <f>COMBIN($C$84,B91)*COMBIN(($C$82-$C$84),($C$83-B91))/COMBIN($C$82,$C$83)</f>
        <v>0.26373626373626369</v>
      </c>
      <c r="C92" s="6">
        <f t="shared" ref="C92:E92" si="3">COMBIN($C$84,C91)*COMBIN(($C$82-$C$84),($C$83-C91))/COMBIN($C$82,$C$83)</f>
        <v>0.49450549450549447</v>
      </c>
      <c r="D92" s="6">
        <f t="shared" si="3"/>
        <v>0.21978021978021975</v>
      </c>
      <c r="E92" s="6">
        <f t="shared" si="3"/>
        <v>2.1978021978021976E-2</v>
      </c>
      <c r="F92" s="39">
        <f>SUM(B92:E92)</f>
        <v>1</v>
      </c>
    </row>
    <row r="95" spans="1:7" x14ac:dyDescent="0.2">
      <c r="G95" s="3">
        <f>COMBIN(5,3)</f>
        <v>10</v>
      </c>
    </row>
    <row r="96" spans="1:7" x14ac:dyDescent="0.2">
      <c r="G96" s="3">
        <f>COMBIN(5,2)</f>
        <v>10</v>
      </c>
    </row>
    <row r="109" spans="1:2" x14ac:dyDescent="0.2">
      <c r="A109" s="3" t="s">
        <v>10</v>
      </c>
      <c r="B109" s="4">
        <f>SUM(C92:E92)</f>
        <v>0.7362637362637362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2024-11-25T17:58:15Z</dcterms:created>
  <dcterms:modified xsi:type="dcterms:W3CDTF">2024-11-25T22:35:01Z</dcterms:modified>
</cp:coreProperties>
</file>