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<sst xmlns="http://schemas.openxmlformats.org/spreadsheetml/2006/main" count="9" uniqueCount="9">
  <si>
    <t xml:space="preserve">Regression</t>
  </si>
  <si>
    <t xml:space="preserve">Regression Model</t>
  </si>
  <si>
    <t xml:space="preserve">Linear</t>
  </si>
  <si>
    <t xml:space="preserve">R^2</t>
  </si>
  <si>
    <t xml:space="preserve">Standard Error</t>
  </si>
  <si>
    <t xml:space="preserve">Slope</t>
  </si>
  <si>
    <t xml:space="preserve">Intercept</t>
  </si>
  <si>
    <t xml:space="preserve">y = 0.8x + 20</t>
  </si>
  <si>
    <t xml:space="preserve">To deal with the time delay problem between the rpi and arduino over serial, it seems to make the most sense to keep the led’s the rpi requests to set
on a budget. This means only updating the led’s so frequently, and making sure not to change too many too quickly. To figure out what this budget should be, I measured the amount of time it took to set different amounts of led’s, and plotted a linear regression line. To be safe, I’ll use an over-estimate of what I found. This will allow me to easily track when I can safely change led’s from the rpi. 
Idealily, I would just record which led’s need to light at what times into a buffer of sorts on the arduino, but since it only has 2k ram (so little!), this
is not an option. Neither an array or linked list would be able to hold enough values to make it worth while.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</si>
</sst>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0841407113596463"/>
          <c:y val="0.0362061306086184"/>
          <c:w val="0.750503933935887"/>
          <c:h val="0.865726343847179"/>
        </c:manualLayout>
      </c:layout>
      <c:scatterChart>
        <c:scatterStyle val="lineMarker"/>
        <c:varyColors val="0"/>
        <c:ser>
          <c:idx val="0"/>
          <c:order val="0"/>
          <c:spPr>
            <a:solidFill>
              <a:srgbClr val="004586"/>
            </a:solidFill>
            <a:ln w="28800">
              <a:noFill/>
            </a:ln>
          </c:spPr>
          <c:marker>
            <c:symbol val="square"/>
            <c:size val="8"/>
            <c:spPr>
              <a:solidFill>
                <a:srgbClr val="004586"/>
              </a:solidFill>
            </c:spPr>
          </c:marker>
          <c:dLbls>
            <c:dLblPos val="r"/>
            <c:showLegendKey val="0"/>
            <c:showVal val="0"/>
            <c:showCatName val="0"/>
            <c:showSerName val="0"/>
            <c:showPercent val="0"/>
            <c:showLeaderLines val="0"/>
          </c:dLbls>
          <c:xVal>
            <c:numRef>
              <c:f>Sheet1!$A$1:$A$12</c:f>
              <c:numCache>
                <c:formatCode>General</c:formatCode>
                <c:ptCount val="12"/>
                <c:pt idx="0">
                  <c:v>1</c:v>
                </c:pt>
                <c:pt idx="1">
                  <c:v>5</c:v>
                </c:pt>
                <c:pt idx="2">
                  <c:v>10</c:v>
                </c:pt>
                <c:pt idx="3">
                  <c:v>25</c:v>
                </c:pt>
                <c:pt idx="4">
                  <c:v>50</c:v>
                </c:pt>
                <c:pt idx="5">
                  <c:v>75</c:v>
                </c:pt>
                <c:pt idx="6">
                  <c:v>100</c:v>
                </c:pt>
                <c:pt idx="7">
                  <c:v>150</c:v>
                </c:pt>
                <c:pt idx="8">
                  <c:v>200</c:v>
                </c:pt>
                <c:pt idx="9">
                  <c:v>300</c:v>
                </c:pt>
                <c:pt idx="10">
                  <c:v>400</c:v>
                </c:pt>
                <c:pt idx="11">
                  <c:v>442</c:v>
                </c:pt>
              </c:numCache>
            </c:numRef>
          </c:xVal>
          <c:yVal>
            <c:numRef>
              <c:f>Sheet1!$B$1:$B$12</c:f>
              <c:numCache>
                <c:formatCode>General</c:formatCode>
                <c:ptCount val="12"/>
                <c:pt idx="0">
                  <c:v>19</c:v>
                </c:pt>
                <c:pt idx="1">
                  <c:v>21</c:v>
                </c:pt>
                <c:pt idx="2">
                  <c:v>24</c:v>
                </c:pt>
                <c:pt idx="3">
                  <c:v>35</c:v>
                </c:pt>
                <c:pt idx="4">
                  <c:v>53</c:v>
                </c:pt>
                <c:pt idx="5">
                  <c:v>70</c:v>
                </c:pt>
                <c:pt idx="6">
                  <c:v>86</c:v>
                </c:pt>
                <c:pt idx="7">
                  <c:v>128</c:v>
                </c:pt>
                <c:pt idx="8">
                  <c:v>167</c:v>
                </c:pt>
                <c:pt idx="9">
                  <c:v>246</c:v>
                </c:pt>
                <c:pt idx="10">
                  <c:v>327</c:v>
                </c:pt>
                <c:pt idx="11">
                  <c:v>361</c:v>
                </c:pt>
              </c:numCache>
            </c:numRef>
          </c:yVal>
          <c:smooth val="0"/>
        </c:ser>
        <c:axId val="12902053"/>
        <c:axId val="3126986"/>
      </c:scatterChart>
      <c:valAx>
        <c:axId val="12902053"/>
        <c:scaling>
          <c:orientation val="minMax"/>
        </c:scaling>
        <c:delete val="0"/>
        <c:axPos val="b"/>
        <c:numFmt formatCode="General" sourceLinked="0"/>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3126986"/>
        <c:crosses val="autoZero"/>
        <c:crossBetween val="midCat"/>
      </c:valAx>
      <c:valAx>
        <c:axId val="3126986"/>
        <c:scaling>
          <c:orientation val="minMax"/>
        </c:scaling>
        <c:delete val="0"/>
        <c:axPos val="l"/>
        <c:majorGridlines>
          <c:spPr>
            <a:ln>
              <a:solidFill>
                <a:srgbClr val="b3b3b3"/>
              </a:solidFill>
            </a:ln>
          </c:spPr>
        </c:majorGridlines>
        <c:numFmt formatCode="General" sourceLinked="0"/>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12902053"/>
        <c:crosses val="autoZero"/>
        <c:crossBetween val="midCat"/>
      </c:valAx>
      <c:spPr>
        <a:noFill/>
        <a:ln>
          <a:solidFill>
            <a:srgbClr val="b3b3b3"/>
          </a:solidFill>
        </a:ln>
      </c:spPr>
    </c:plotArea>
    <c:legend>
      <c:legendPos val="r"/>
      <c:overlay val="0"/>
      <c:spPr>
        <a:noFill/>
        <a:ln>
          <a:noFill/>
        </a:ln>
      </c:spPr>
    </c:legend>
    <c:plotVisOnly val="1"/>
    <c:dispBlanksAs val="span"/>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574920</xdr:colOff>
      <xdr:row>7</xdr:row>
      <xdr:rowOff>9720</xdr:rowOff>
    </xdr:from>
    <xdr:to>
      <xdr:col>11</xdr:col>
      <xdr:colOff>643680</xdr:colOff>
      <xdr:row>26</xdr:row>
      <xdr:rowOff>162000</xdr:rowOff>
    </xdr:to>
    <xdr:graphicFrame>
      <xdr:nvGraphicFramePr>
        <xdr:cNvPr id="0" name=""/>
        <xdr:cNvGraphicFramePr/>
      </xdr:nvGraphicFramePr>
      <xdr:xfrm>
        <a:off x="3699000" y="1147320"/>
        <a:ext cx="5536080" cy="3241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5" activeCellId="0" sqref="L35"/>
    </sheetView>
  </sheetViews>
  <sheetFormatPr defaultRowHeight="12.8"/>
  <cols>
    <col collapsed="false" hidden="false" max="16" min="16" style="0" width="15.9285714285714"/>
    <col collapsed="false" hidden="false" max="17" min="17" style="0" width="26.3214285714286"/>
  </cols>
  <sheetData>
    <row r="1" customFormat="false" ht="12.8" hidden="false" customHeight="false" outlineLevel="0" collapsed="false">
      <c r="A1" s="0" t="n">
        <v>1</v>
      </c>
      <c r="B1" s="0" t="n">
        <v>19</v>
      </c>
      <c r="P1" s="1" t="s">
        <v>0</v>
      </c>
    </row>
    <row r="2" customFormat="false" ht="12.8" hidden="false" customHeight="false" outlineLevel="0" collapsed="false">
      <c r="A2" s="0" t="n">
        <v>5</v>
      </c>
      <c r="B2" s="0" t="n">
        <v>21</v>
      </c>
    </row>
    <row r="3" customFormat="false" ht="12.8" hidden="false" customHeight="false" outlineLevel="0" collapsed="false">
      <c r="A3" s="0" t="n">
        <v>10</v>
      </c>
      <c r="B3" s="0" t="n">
        <v>24</v>
      </c>
      <c r="P3" s="0" t="s">
        <v>1</v>
      </c>
      <c r="Q3" s="0" t="s">
        <v>2</v>
      </c>
    </row>
    <row r="4" customFormat="false" ht="12.8" hidden="false" customHeight="false" outlineLevel="0" collapsed="false">
      <c r="A4" s="0" t="n">
        <v>25</v>
      </c>
      <c r="B4" s="0" t="n">
        <v>35</v>
      </c>
      <c r="P4" s="0" t="s">
        <v>3</v>
      </c>
      <c r="Q4" s="0" t="n">
        <f aca="false" t="array" ref="Q4:Q4">RSQ($B$1:$B$12 , $A$1:$A$12)</f>
        <v>0.999368650232437</v>
      </c>
    </row>
    <row r="5" customFormat="false" ht="12.8" hidden="false" customHeight="false" outlineLevel="0" collapsed="false">
      <c r="A5" s="0" t="n">
        <v>50</v>
      </c>
      <c r="B5" s="0" t="n">
        <v>53</v>
      </c>
      <c r="P5" s="0" t="s">
        <v>4</v>
      </c>
      <c r="Q5" s="0" t="n">
        <f aca="false" t="array" ref="Q5:Q5">STEYX($B$1:$B$12 , $A$1:$A$12)</f>
        <v>3.20680669167046</v>
      </c>
    </row>
    <row r="6" customFormat="false" ht="12.8" hidden="false" customHeight="false" outlineLevel="0" collapsed="false">
      <c r="A6" s="0" t="n">
        <v>75</v>
      </c>
      <c r="B6" s="0" t="n">
        <v>70</v>
      </c>
    </row>
    <row r="7" customFormat="false" ht="12.8" hidden="false" customHeight="false" outlineLevel="0" collapsed="false">
      <c r="A7" s="0" t="n">
        <v>100</v>
      </c>
      <c r="B7" s="0" t="n">
        <v>86</v>
      </c>
      <c r="P7" s="0" t="s">
        <v>5</v>
      </c>
      <c r="Q7" s="0" t="n">
        <f aca="false" t="array" ref="Q7:Q7">SLOPE($B$1:$B$12 , $A$1:$A$12)</f>
        <v>0.777622375024611</v>
      </c>
    </row>
    <row r="8" customFormat="false" ht="12.8" hidden="false" customHeight="false" outlineLevel="0" collapsed="false">
      <c r="A8" s="0" t="n">
        <v>150</v>
      </c>
      <c r="B8" s="0" t="n">
        <v>128</v>
      </c>
      <c r="P8" s="0" t="s">
        <v>6</v>
      </c>
      <c r="Q8" s="0" t="n">
        <f aca="false" t="array" ref="Q8:Q8">INTERCEPT($B$1:$B$12 , $A$1:$A$12)</f>
        <v>14.1616553922279</v>
      </c>
    </row>
    <row r="9" customFormat="false" ht="12.8" hidden="false" customHeight="false" outlineLevel="0" collapsed="false">
      <c r="A9" s="0" t="n">
        <v>200</v>
      </c>
      <c r="B9" s="0" t="n">
        <v>167</v>
      </c>
    </row>
    <row r="10" customFormat="false" ht="12.8" hidden="false" customHeight="false" outlineLevel="0" collapsed="false">
      <c r="A10" s="0" t="n">
        <v>300</v>
      </c>
      <c r="B10" s="0" t="n">
        <v>246</v>
      </c>
      <c r="P10" s="0" t="n">
        <f aca="false">INDEX($A$1:$A$12, 1, 1)</f>
        <v>1</v>
      </c>
      <c r="Q10" s="0" t="n">
        <f aca="false">$Q$7 * $P$10 + $Q$8</f>
        <v>14.9392777672525</v>
      </c>
    </row>
    <row r="11" customFormat="false" ht="12.8" hidden="false" customHeight="false" outlineLevel="0" collapsed="false">
      <c r="A11" s="0" t="n">
        <v>400</v>
      </c>
      <c r="B11" s="0" t="n">
        <v>327</v>
      </c>
      <c r="P11" s="0" t="n">
        <f aca="false">INDEX($A$1:$A$12, 2, 1)</f>
        <v>5</v>
      </c>
      <c r="Q11" s="0" t="n">
        <f aca="false">$Q$7 * $P$11 + $Q$8</f>
        <v>18.0497672673509</v>
      </c>
    </row>
    <row r="12" customFormat="false" ht="12.8" hidden="false" customHeight="false" outlineLevel="0" collapsed="false">
      <c r="A12" s="0" t="n">
        <v>442</v>
      </c>
      <c r="B12" s="0" t="n">
        <v>361</v>
      </c>
      <c r="P12" s="0" t="n">
        <f aca="false">INDEX($A$1:$A$12, 3, 1)</f>
        <v>10</v>
      </c>
      <c r="Q12" s="0" t="n">
        <f aca="false">$Q$7 * $P$12 + $Q$8</f>
        <v>21.937879142474</v>
      </c>
    </row>
    <row r="13" customFormat="false" ht="12.8" hidden="false" customHeight="false" outlineLevel="0" collapsed="false">
      <c r="P13" s="0" t="n">
        <f aca="false">INDEX($A$1:$A$12, 4, 1)</f>
        <v>25</v>
      </c>
      <c r="Q13" s="0" t="n">
        <f aca="false">$Q$7 * $P$13 + $Q$8</f>
        <v>33.6022147678432</v>
      </c>
    </row>
    <row r="14" customFormat="false" ht="12.8" hidden="false" customHeight="false" outlineLevel="0" collapsed="false">
      <c r="P14" s="0" t="n">
        <f aca="false">INDEX($A$1:$A$12, 5, 1)</f>
        <v>50</v>
      </c>
      <c r="Q14" s="0" t="n">
        <f aca="false">$Q$7 * $P$14 + $Q$8</f>
        <v>53.0427741434584</v>
      </c>
    </row>
    <row r="15" customFormat="false" ht="12.8" hidden="false" customHeight="false" outlineLevel="0" collapsed="false">
      <c r="P15" s="0" t="n">
        <f aca="false">INDEX($A$1:$A$12, 6, 1)</f>
        <v>75</v>
      </c>
      <c r="Q15" s="0" t="n">
        <f aca="false">$Q$7 * $P$15 + $Q$8</f>
        <v>72.4833335190737</v>
      </c>
    </row>
    <row r="16" customFormat="false" ht="12.8" hidden="false" customHeight="false" outlineLevel="0" collapsed="false">
      <c r="P16" s="0" t="n">
        <f aca="false">INDEX($A$1:$A$12, 7, 1)</f>
        <v>100</v>
      </c>
      <c r="Q16" s="0" t="n">
        <f aca="false">$Q$7 * $P$16 + $Q$8</f>
        <v>91.923892894689</v>
      </c>
    </row>
    <row r="17" customFormat="false" ht="12.8" hidden="false" customHeight="false" outlineLevel="0" collapsed="false">
      <c r="P17" s="0" t="n">
        <f aca="false">INDEX($A$1:$A$12, 8, 1)</f>
        <v>150</v>
      </c>
      <c r="Q17" s="0" t="n">
        <f aca="false">$Q$7 * $P$17 + $Q$8</f>
        <v>130.805011645919</v>
      </c>
    </row>
    <row r="18" customFormat="false" ht="12.8" hidden="false" customHeight="false" outlineLevel="0" collapsed="false">
      <c r="P18" s="0" t="n">
        <f aca="false">INDEX($A$1:$A$12, 9, 1)</f>
        <v>200</v>
      </c>
      <c r="Q18" s="0" t="n">
        <f aca="false">$Q$7 * $P$18 + $Q$8</f>
        <v>169.68613039715</v>
      </c>
    </row>
    <row r="19" customFormat="false" ht="12.8" hidden="false" customHeight="false" outlineLevel="0" collapsed="false">
      <c r="P19" s="0" t="n">
        <f aca="false">INDEX($A$1:$A$12, 10, 1)</f>
        <v>300</v>
      </c>
      <c r="Q19" s="0" t="n">
        <f aca="false">$Q$7 * $P$19 + $Q$8</f>
        <v>247.448367899611</v>
      </c>
    </row>
    <row r="20" customFormat="false" ht="12.8" hidden="false" customHeight="false" outlineLevel="0" collapsed="false">
      <c r="P20" s="0" t="n">
        <f aca="false">INDEX($A$1:$A$12, 11, 1)</f>
        <v>400</v>
      </c>
      <c r="Q20" s="0" t="n">
        <f aca="false">$Q$7 * $P$20 + $Q$8</f>
        <v>325.210605402072</v>
      </c>
    </row>
    <row r="21" customFormat="false" ht="12.8" hidden="false" customHeight="false" outlineLevel="0" collapsed="false">
      <c r="P21" s="0" t="n">
        <f aca="false">INDEX($A$1:$A$12, 12, 1)</f>
        <v>442</v>
      </c>
      <c r="Q21" s="0" t="n">
        <f aca="false">$Q$7 * $P$21 + $Q$8</f>
        <v>357.870745153106</v>
      </c>
    </row>
    <row r="25" customFormat="false" ht="12.8" hidden="false" customHeight="false" outlineLevel="0" collapsed="false">
      <c r="Q25" s="0" t="s">
        <v>7</v>
      </c>
    </row>
    <row r="30" customFormat="false" ht="12.8" hidden="false" customHeight="true" outlineLevel="0" collapsed="false">
      <c r="A30" s="2" t="s">
        <v>8</v>
      </c>
      <c r="B30" s="2"/>
      <c r="C30" s="2"/>
      <c r="D30" s="2"/>
      <c r="E30" s="2"/>
      <c r="F30" s="2"/>
      <c r="G30" s="2"/>
      <c r="H30" s="2"/>
      <c r="I30" s="2"/>
      <c r="J30" s="2"/>
      <c r="K30" s="2"/>
    </row>
  </sheetData>
  <mergeCells count="1">
    <mergeCell ref="A30:K39"/>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2018-08-13T21:33:19Z</dcterms:created>
  <dc:creator/>
  <dc:description/>
  <dc:language>en-CA</dc:language>
  <cp:lastModifiedBy/>
  <dcterms:modified xsi:type="dcterms:W3CDTF">2018-08-13T22:00:14Z</dcterms:modified>
  <cp:revision>3</cp:revision>
  <dc:subject/>
  <dc:title/>
</cp:coreProperties>
</file>