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c92\Downloads\biomed-service-delivery-cost-model\model_inputs\labour_reports\"/>
    </mc:Choice>
  </mc:AlternateContent>
  <xr:revisionPtr revIDLastSave="0" documentId="13_ncr:1_{F866B162-3A6F-4828-A7C3-2A80E75CE9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gional Staff" sheetId="2" r:id="rId1"/>
    <sheet name="Tech Staff" sheetId="4" r:id="rId2"/>
    <sheet name="Regional Staff Salary Sched" sheetId="3" r:id="rId3"/>
    <sheet name="Admin Suport Sec Salary Sched" sheetId="7" r:id="rId4"/>
    <sheet name="Tech Staff Salary Sched" sheetId="5" r:id="rId5"/>
    <sheet name="Benefits Multiplier" sheetId="6" r:id="rId6"/>
  </sheets>
  <definedNames>
    <definedName name="_xlnm._FilterDatabase" localSheetId="0" hidden="1">'Regional Staff'!$A$1:$I$21</definedName>
    <definedName name="_xlnm._FilterDatabase" localSheetId="1" hidden="1">'Tech Staff'!$A$1:$G$36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D3" i="2"/>
  <c r="E8" i="2"/>
  <c r="D8" i="2"/>
  <c r="E4" i="2"/>
  <c r="D4" i="2"/>
  <c r="D2" i="2"/>
  <c r="E2" i="2"/>
  <c r="D23" i="2"/>
  <c r="E23" i="2"/>
  <c r="E22" i="2" l="1"/>
  <c r="D22" i="2"/>
  <c r="E6" i="2"/>
  <c r="E7" i="2"/>
  <c r="E5" i="2"/>
  <c r="D6" i="2"/>
  <c r="D7" i="2"/>
  <c r="D5" i="2"/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tc={27757780-F7E4-4F34-AE23-F76A905AC47B}</author>
    <author>tc={975FFC2C-0534-4BA0-B925-82EE49702020}</author>
    <author>tc={60A5EAA9-F220-449A-A463-B86C4068738D}</author>
    <author>tc={4FBFC7B9-A7E9-4C05-9BE4-E1505BCCF3D3}</author>
    <author>tc={1A5F32C7-EBC9-466A-9050-3296D279A9C6}</author>
    <author>tc={2EB890E7-3991-43F6-B7F0-D989617E28E5}</author>
    <author>tc={C4E2FB90-7D3B-461A-99BD-ACDA90C877AF}</author>
    <author>tc={5ED6622E-9C7E-47F2-808C-92BBC146CCCB}</author>
  </authors>
  <commentList>
    <comment ref="A2" authorId="0" shapeId="0" xr:uid="{27757780-F7E4-4F34-AE23-F76A905AC47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"Tech Staff Salary Sched" and multiply hourly wage by 1957.5</t>
      </text>
    </comment>
    <comment ref="A3" authorId="1" shapeId="0" xr:uid="{975FFC2C-0534-4BA0-B925-82EE49702020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"Admin Support Sec Salary Sched"</t>
      </text>
    </comment>
    <comment ref="A4" authorId="2" shapeId="0" xr:uid="{60A5EAA9-F220-449A-A463-B86C4068738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"Tech Staff Salary Sched" and multiply hourly wage by 1957.5</t>
      </text>
    </comment>
    <comment ref="A5" authorId="3" shapeId="0" xr:uid="{4FBFC7B9-A7E9-4C05-9BE4-E1505BCCF3D3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"Admin Support Sec Salary Sched"</t>
      </text>
    </comment>
    <comment ref="A6" authorId="4" shapeId="0" xr:uid="{1A5F32C7-EBC9-466A-9050-3296D279A9C6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"Admin Support Sec Salary Sched"</t>
      </text>
    </comment>
    <comment ref="A7" authorId="5" shapeId="0" xr:uid="{2EB890E7-3991-43F6-B7F0-D989617E28E5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"Admin Support Sec Salary Sched"</t>
      </text>
    </comment>
    <comment ref="A8" authorId="6" shapeId="0" xr:uid="{C4E2FB90-7D3B-461A-99BD-ACDA90C877AF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"Tech Staff Salary Sched" and multiply hourly wage by 1957.5</t>
      </text>
    </comment>
    <comment ref="A22" authorId="7" shapeId="0" xr:uid="{5ED6622E-9C7E-47F2-808C-92BBC146CCC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"Admin Support Sec Salary Sched"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tc={A534A296-34AD-4DDE-B230-9F05549BC1DF}</author>
    <author>tc={D83407F8-1102-4FFC-871A-66576C0F8F3A}</author>
    <author>tc={4D46BEA9-90C1-4F71-9DC6-0E73F4758318}</author>
    <author>tc={DF1A7951-BE6F-402B-B1E3-24013415FCD6}</author>
    <author>tc={FE45B2BA-783B-486C-B5CF-F060D3672506}</author>
  </authors>
  <commentList>
    <comment ref="A11" authorId="0" shapeId="0" xr:uid="{A534A296-34AD-4DDE-B230-9F05549BC1D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used?</t>
      </text>
    </comment>
    <comment ref="A13" authorId="1" shapeId="0" xr:uid="{D83407F8-1102-4FFC-871A-66576C0F8F3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used?</t>
      </text>
    </comment>
    <comment ref="A26" authorId="2" shapeId="0" xr:uid="{4D46BEA9-90C1-4F71-9DC6-0E73F475831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used?</t>
      </text>
    </comment>
    <comment ref="A27" authorId="3" shapeId="0" xr:uid="{DF1A7951-BE6F-402B-B1E3-24013415FCD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used?</t>
      </text>
    </comment>
    <comment ref="A35" authorId="4" shapeId="0" xr:uid="{FE45B2BA-783B-486C-B5CF-F060D367250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BME_DI_ARH</t>
      </text>
    </comment>
  </commentList>
</comments>
</file>

<file path=xl/sharedStrings.xml><?xml version="1.0" encoding="utf-8"?>
<sst xmlns="http://schemas.openxmlformats.org/spreadsheetml/2006/main" count="262" uniqueCount="111">
  <si>
    <t>Administrative Support Sec</t>
  </si>
  <si>
    <t>71752099-100</t>
  </si>
  <si>
    <t>71752000-860</t>
  </si>
  <si>
    <t>BiomedEngnr IMIS Tech</t>
  </si>
  <si>
    <t>71752020-400</t>
  </si>
  <si>
    <t>71752020-620</t>
  </si>
  <si>
    <t>71752025-620</t>
  </si>
  <si>
    <t>Malo, Vaun</t>
  </si>
  <si>
    <t>Director</t>
  </si>
  <si>
    <t>Gorelik, Steve</t>
  </si>
  <si>
    <t>Koch, Timothy</t>
  </si>
  <si>
    <t>Gaboriault, Michel</t>
  </si>
  <si>
    <t>Engineer</t>
  </si>
  <si>
    <t>Bath, Sundeep</t>
  </si>
  <si>
    <t>Site Operations Manager</t>
  </si>
  <si>
    <t>Dixon, John</t>
  </si>
  <si>
    <t>Manager Site Ops &amp; Regional</t>
  </si>
  <si>
    <t>Rose, Emily</t>
  </si>
  <si>
    <t>Sosnowski, Emil-Peter</t>
  </si>
  <si>
    <t>Gribbons, Brendan</t>
  </si>
  <si>
    <t>Biomedical Engineer Manager</t>
  </si>
  <si>
    <t>Kajla, Sundeep</t>
  </si>
  <si>
    <t>Ho, Po Yan (Ivy)</t>
  </si>
  <si>
    <t>Bio Med Adm Supervisor</t>
  </si>
  <si>
    <t>Namshirin, Pejman</t>
  </si>
  <si>
    <t>Boal, Jane</t>
  </si>
  <si>
    <t>Quality Improvement Leader</t>
  </si>
  <si>
    <t>FHA</t>
  </si>
  <si>
    <t>VCH</t>
  </si>
  <si>
    <t>PHSA</t>
  </si>
  <si>
    <t>PHC</t>
  </si>
  <si>
    <t>Yong, Laura Elizabeth</t>
  </si>
  <si>
    <t>Umlas, Regina</t>
  </si>
  <si>
    <t>Soet, Richard</t>
  </si>
  <si>
    <t>Nichita, Lynn Marie</t>
  </si>
  <si>
    <t>Ladines, Marc</t>
  </si>
  <si>
    <t>Ismail, Joetika</t>
  </si>
  <si>
    <t>Hsieh, Chang-Chih Tony</t>
  </si>
  <si>
    <t>title</t>
  </si>
  <si>
    <t>name</t>
  </si>
  <si>
    <t>assigned_cost_centre</t>
  </si>
  <si>
    <t>health_auth</t>
  </si>
  <si>
    <t>range</t>
  </si>
  <si>
    <t>Miller, Samantha</t>
  </si>
  <si>
    <t>VCH, PHC</t>
  </si>
  <si>
    <t>clinical_renal_responsibility</t>
  </si>
  <si>
    <t>imaging_responsibility</t>
  </si>
  <si>
    <t>Park, Carol</t>
  </si>
  <si>
    <t>Executive Director</t>
  </si>
  <si>
    <t>min_annual_salary</t>
  </si>
  <si>
    <t>max_annual_salary</t>
  </si>
  <si>
    <t>max_salary</t>
  </si>
  <si>
    <t>min_salary</t>
  </si>
  <si>
    <t>benefits_multiplier:</t>
  </si>
  <si>
    <t>cost_centre_name</t>
  </si>
  <si>
    <t>function</t>
  </si>
  <si>
    <t>level8</t>
  </si>
  <si>
    <t>level9</t>
  </si>
  <si>
    <t>level10</t>
  </si>
  <si>
    <t>level12</t>
  </si>
  <si>
    <t>BME_UBC</t>
  </si>
  <si>
    <t>Clinical</t>
  </si>
  <si>
    <t>BME_RHS</t>
  </si>
  <si>
    <t>BME_VGH</t>
  </si>
  <si>
    <t>BME_NSCG_LGH</t>
  </si>
  <si>
    <t>BME_NSCG_PRGH</t>
  </si>
  <si>
    <t>BME_DI_VGH</t>
  </si>
  <si>
    <t>Imaging</t>
  </si>
  <si>
    <t>BME_SPH</t>
  </si>
  <si>
    <t>BME_DI_SPH</t>
  </si>
  <si>
    <t>BME_RENAL_SPH</t>
  </si>
  <si>
    <t>Renal</t>
  </si>
  <si>
    <t>BME_BCC</t>
  </si>
  <si>
    <t>BME_BCCW</t>
  </si>
  <si>
    <t>BME_DI_BCC</t>
  </si>
  <si>
    <t>BME_DI_BCCW</t>
  </si>
  <si>
    <t>BME_ARH</t>
  </si>
  <si>
    <t>BME_BUH</t>
  </si>
  <si>
    <t>BME_CGH</t>
  </si>
  <si>
    <t>BME_DH</t>
  </si>
  <si>
    <t>BME_ERH</t>
  </si>
  <si>
    <t>BME_LMH</t>
  </si>
  <si>
    <t>BME_POC</t>
  </si>
  <si>
    <t>BME_PAH</t>
  </si>
  <si>
    <t>BME_RMH</t>
  </si>
  <si>
    <t>BME_RCH</t>
  </si>
  <si>
    <t>BME_SMH</t>
  </si>
  <si>
    <t>BME_MMH</t>
  </si>
  <si>
    <t>BME_FCH</t>
  </si>
  <si>
    <t>BME_RENAL_ARH</t>
  </si>
  <si>
    <t>BME_RENAL_TRICITIES</t>
  </si>
  <si>
    <t>BME_RENAL_ROYALCITY</t>
  </si>
  <si>
    <t>BME_RENAL_NEWTON</t>
  </si>
  <si>
    <t>BME_RENAL_PANORAMA</t>
  </si>
  <si>
    <t>BME_RENAL_RCH</t>
  </si>
  <si>
    <t>BME_RENAL_SMH</t>
  </si>
  <si>
    <t>BME_DI_MTN</t>
  </si>
  <si>
    <t>BME_DI_OCEAN</t>
  </si>
  <si>
    <t>level</t>
  </si>
  <si>
    <t>year1_hourly_wage</t>
  </si>
  <si>
    <t>year2_hourly_wage</t>
  </si>
  <si>
    <t>year3_hourly_wage</t>
  </si>
  <si>
    <t>year4_hourly_wage</t>
  </si>
  <si>
    <t>year5_hourly_wage</t>
  </si>
  <si>
    <t>year6_hourly_wage</t>
  </si>
  <si>
    <t>FHA, VCH, PHC, PHSA</t>
  </si>
  <si>
    <t>step</t>
  </si>
  <si>
    <t>annual</t>
  </si>
  <si>
    <t>monthly</t>
  </si>
  <si>
    <t>bi_weekly</t>
  </si>
  <si>
    <t>hourly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</si>
</sst>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6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1" fillId="0" borderId="0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1" fillId="0" borderId="1" xfId="0" applyFont="1" applyFill="1" applyBorder="1"/>
    <xf numFmtId="44" fontId="4" fillId="3" borderId="1" xfId="1" applyFont="1" applyFill="1" applyBorder="1"/>
    <xf numFmtId="6" fontId="1" fillId="0" borderId="1" xfId="0" applyNumberFormat="1" applyFont="1" applyFill="1" applyBorder="1"/>
    <xf numFmtId="0" fontId="5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4" fillId="2" borderId="0" xfId="0" applyFont="1" applyFill="1" applyBorder="1"/>
    <xf numFmtId="164" fontId="0" fillId="0" borderId="1" xfId="1" applyNumberFormat="1" applyFont="1" applyBorder="1"/>
    <xf numFmtId="164" fontId="1" fillId="0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84C70"/>
      <rgbColor rgb="00FFFFFF"/>
      <rgbColor rgb="004D4D4D"/>
      <rgbColor rgb="00DDA0DD"/>
      <rgbColor rgb="00AFEEEE"/>
      <rgbColor rgb="0087CEEB"/>
      <rgbColor rgb="0090EE90"/>
      <rgbColor rgb="00ADD8E6"/>
      <rgbColor rgb="00666666"/>
      <rgbColor rgb="00333333"/>
      <rgbColor rgb="00C0C0C0"/>
      <rgbColor rgb="00800080"/>
      <rgbColor rgb="00008080"/>
      <rgbColor rgb="00808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hen" id="{5375346E-2E4E-4714-B51C-A861FAE8AFE0}" userId="3786c4bf77332fb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12-04T19:16:06.23" personId="{5375346E-2E4E-4714-B51C-A861FAE8AFE0}" id="{27757780-F7E4-4F34-AE23-F76A905AC47B}">
    <text>Use "Tech Staff Salary Sched" and multiply hourly wage by 1957.5</text>
  </threadedComment>
  <threadedComment ref="A3" dT="2020-12-04T19:20:23.45" personId="{5375346E-2E4E-4714-B51C-A861FAE8AFE0}" id="{975FFC2C-0534-4BA0-B925-82EE49702020}">
    <text>Use "Admin Support Sec Salary Sched"</text>
  </threadedComment>
  <threadedComment ref="A4" dT="2020-12-04T19:16:18.61" personId="{5375346E-2E4E-4714-B51C-A861FAE8AFE0}" id="{60A5EAA9-F220-449A-A463-B86C4068738D}">
    <text>Use "Tech Staff Salary Sched" and multiply hourly wage by 1957.5</text>
  </threadedComment>
  <threadedComment ref="A5" dT="2020-12-04T19:21:53.68" personId="{5375346E-2E4E-4714-B51C-A861FAE8AFE0}" id="{4FBFC7B9-A7E9-4C05-9BE4-E1505BCCF3D3}">
    <text>Use "Admin Support Sec Salary Sched"</text>
  </threadedComment>
  <threadedComment ref="A6" dT="2020-12-04T19:21:58.58" personId="{5375346E-2E4E-4714-B51C-A861FAE8AFE0}" id="{1A5F32C7-EBC9-466A-9050-3296D279A9C6}">
    <text>Use "Admin Support Sec Salary Sched"</text>
  </threadedComment>
  <threadedComment ref="A7" dT="2020-12-04T19:22:10.73" personId="{5375346E-2E4E-4714-B51C-A861FAE8AFE0}" id="{2EB890E7-3991-43F6-B7F0-D989617E28E5}">
    <text>Use "Admin Support Sec Salary Sched"</text>
  </threadedComment>
  <threadedComment ref="A8" dT="2020-12-04T19:16:26.21" personId="{5375346E-2E4E-4714-B51C-A861FAE8AFE0}" id="{C4E2FB90-7D3B-461A-99BD-ACDA90C877AF}">
    <text>Use "Tech Staff Salary Sched" and multiply hourly wage by 1957.5</text>
  </threadedComment>
  <threadedComment ref="A22" dT="2020-12-04T19:23:22.52" personId="{5375346E-2E4E-4714-B51C-A861FAE8AFE0}" id="{5ED6622E-9C7E-47F2-808C-92BBC146CCCB}">
    <text>Use "Admin Support Sec Salary Sched"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1" dT="2020-12-04T19:13:46.98" personId="{5375346E-2E4E-4714-B51C-A861FAE8AFE0}" id="{A534A296-34AD-4DDE-B230-9F05549BC1DF}">
    <text>Not used?</text>
  </threadedComment>
  <threadedComment ref="A13" dT="2020-12-04T19:14:11.40" personId="{5375346E-2E4E-4714-B51C-A861FAE8AFE0}" id="{D83407F8-1102-4FFC-871A-66576C0F8F3A}">
    <text>Not used?</text>
  </threadedComment>
  <threadedComment ref="A26" dT="2020-12-04T19:14:30.15" personId="{5375346E-2E4E-4714-B51C-A861FAE8AFE0}" id="{4D46BEA9-90C1-4F71-9DC6-0E73F4758318}">
    <text>Not used?</text>
  </threadedComment>
  <threadedComment ref="A27" dT="2020-12-04T19:14:39.26" personId="{5375346E-2E4E-4714-B51C-A861FAE8AFE0}" id="{DF1A7951-BE6F-402B-B1E3-24013415FCD6}">
    <text>Not used?</text>
  </threadedComment>
  <threadedComment ref="A35" dT="2020-12-05T00:06:38.69" personId="{5375346E-2E4E-4714-B51C-A861FAE8AFE0}" id="{FE45B2BA-783B-486C-B5CF-F060D3672506}">
    <text>Includes BME_DI_ARH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tabSelected="1" zoomScale="130" zoomScaleNormal="130" workbookViewId="0">
      <selection activeCell="E8" sqref="E8"/>
    </sheetView>
  </sheetViews>
  <sheetFormatPr defaultRowHeight="15" x14ac:dyDescent="0.25"/>
  <cols>
    <col min="1" max="1" width="30.5703125" customWidth="1"/>
    <col min="2" max="2" width="21.85546875" customWidth="1"/>
    <col min="3" max="3" width="7.7109375" customWidth="1"/>
    <col min="4" max="4" width="15" customWidth="1"/>
    <col min="5" max="5" width="14.85546875" customWidth="1"/>
    <col min="6" max="6" width="26.42578125" bestFit="1" customWidth="1"/>
    <col min="7" max="7" width="26.42578125" customWidth="1"/>
    <col min="8" max="8" width="20.28515625" bestFit="1" customWidth="1"/>
    <col min="9" max="9" width="11.7109375" bestFit="1" customWidth="1"/>
    <col min="10" max="10" width="18.85546875" customWidth="1"/>
  </cols>
  <sheetData>
    <row r="1" spans="1:9" x14ac:dyDescent="0.25">
      <c r="A1" s="1" t="s">
        <v>38</v>
      </c>
      <c r="B1" s="1" t="s">
        <v>39</v>
      </c>
      <c r="C1" s="1" t="s">
        <v>42</v>
      </c>
      <c r="D1" s="2" t="s">
        <v>52</v>
      </c>
      <c r="E1" s="2" t="s">
        <v>51</v>
      </c>
      <c r="F1" s="1" t="s">
        <v>45</v>
      </c>
      <c r="G1" s="1" t="s">
        <v>46</v>
      </c>
      <c r="H1" s="1" t="s">
        <v>40</v>
      </c>
      <c r="I1" s="1" t="s">
        <v>41</v>
      </c>
    </row>
    <row r="2" spans="1:9" x14ac:dyDescent="0.25">
      <c r="A2" s="3" t="s">
        <v>3</v>
      </c>
      <c r="B2" s="3" t="s">
        <v>31</v>
      </c>
      <c r="C2" s="3">
        <v>10</v>
      </c>
      <c r="D2" s="4">
        <f>1957.5*VLOOKUP(C2,'Tech Staff Salary Sched'!$A$2:$G$5,7)</f>
        <v>82156.274999999994</v>
      </c>
      <c r="E2" s="4">
        <f>1957.5*VLOOKUP(C2,'Tech Staff Salary Sched'!$A$2:$G$5,7)</f>
        <v>82156.274999999994</v>
      </c>
      <c r="F2" s="3" t="s">
        <v>105</v>
      </c>
      <c r="G2" s="3" t="s">
        <v>105</v>
      </c>
      <c r="H2" s="3" t="s">
        <v>2</v>
      </c>
      <c r="I2" s="3" t="s">
        <v>27</v>
      </c>
    </row>
    <row r="3" spans="1:9" x14ac:dyDescent="0.25">
      <c r="A3" s="3" t="s">
        <v>0</v>
      </c>
      <c r="B3" s="3" t="s">
        <v>32</v>
      </c>
      <c r="C3" s="3"/>
      <c r="D3" s="4">
        <f>'Admin Suport Sec Salary Sched'!$B$2</f>
        <v>42900.72</v>
      </c>
      <c r="E3" s="4">
        <f>'Admin Suport Sec Salary Sched'!$B$6</f>
        <v>48389.39</v>
      </c>
      <c r="F3" s="3" t="s">
        <v>30</v>
      </c>
      <c r="G3" s="3" t="s">
        <v>30</v>
      </c>
      <c r="H3" s="3" t="s">
        <v>5</v>
      </c>
      <c r="I3" s="3" t="s">
        <v>30</v>
      </c>
    </row>
    <row r="4" spans="1:9" x14ac:dyDescent="0.25">
      <c r="A4" s="3" t="s">
        <v>3</v>
      </c>
      <c r="B4" s="3" t="s">
        <v>33</v>
      </c>
      <c r="C4" s="3">
        <v>10</v>
      </c>
      <c r="D4" s="4">
        <f>1957.5*VLOOKUP(C4,'Tech Staff Salary Sched'!$A$2:$G$5,7)</f>
        <v>82156.274999999994</v>
      </c>
      <c r="E4" s="4">
        <f>1957.5*VLOOKUP(C4,'Tech Staff Salary Sched'!$A$2:$G$5,7)</f>
        <v>82156.274999999994</v>
      </c>
      <c r="F4" s="3" t="s">
        <v>105</v>
      </c>
      <c r="G4" s="3" t="s">
        <v>105</v>
      </c>
      <c r="H4" s="3" t="s">
        <v>2</v>
      </c>
      <c r="I4" s="3" t="s">
        <v>27</v>
      </c>
    </row>
    <row r="5" spans="1:9" x14ac:dyDescent="0.25">
      <c r="A5" s="3" t="s">
        <v>0</v>
      </c>
      <c r="B5" s="3" t="s">
        <v>34</v>
      </c>
      <c r="C5" s="3"/>
      <c r="D5" s="4">
        <f>'Admin Suport Sec Salary Sched'!$B$2</f>
        <v>42900.72</v>
      </c>
      <c r="E5" s="4">
        <f>'Admin Suport Sec Salary Sched'!$B$6</f>
        <v>48389.39</v>
      </c>
      <c r="F5" s="3" t="s">
        <v>27</v>
      </c>
      <c r="G5" s="3" t="s">
        <v>27</v>
      </c>
      <c r="H5" s="3" t="s">
        <v>2</v>
      </c>
      <c r="I5" s="3" t="s">
        <v>27</v>
      </c>
    </row>
    <row r="6" spans="1:9" x14ac:dyDescent="0.25">
      <c r="A6" s="3" t="s">
        <v>0</v>
      </c>
      <c r="B6" s="3" t="s">
        <v>35</v>
      </c>
      <c r="C6" s="3"/>
      <c r="D6" s="4">
        <f>'Admin Suport Sec Salary Sched'!$B$2</f>
        <v>42900.72</v>
      </c>
      <c r="E6" s="4">
        <f>'Admin Suport Sec Salary Sched'!$B$6</f>
        <v>48389.39</v>
      </c>
      <c r="F6" s="3" t="s">
        <v>29</v>
      </c>
      <c r="G6" s="3" t="s">
        <v>29</v>
      </c>
      <c r="H6" s="3" t="s">
        <v>1</v>
      </c>
      <c r="I6" s="3" t="s">
        <v>29</v>
      </c>
    </row>
    <row r="7" spans="1:9" x14ac:dyDescent="0.25">
      <c r="A7" s="3" t="s">
        <v>0</v>
      </c>
      <c r="B7" s="3" t="s">
        <v>36</v>
      </c>
      <c r="C7" s="3"/>
      <c r="D7" s="4">
        <f>'Admin Suport Sec Salary Sched'!$B$2</f>
        <v>42900.72</v>
      </c>
      <c r="E7" s="4">
        <f>'Admin Suport Sec Salary Sched'!$B$6</f>
        <v>48389.39</v>
      </c>
      <c r="F7" s="3" t="s">
        <v>27</v>
      </c>
      <c r="G7" s="3" t="s">
        <v>27</v>
      </c>
      <c r="H7" s="3" t="s">
        <v>2</v>
      </c>
      <c r="I7" s="3" t="s">
        <v>27</v>
      </c>
    </row>
    <row r="8" spans="1:9" x14ac:dyDescent="0.25">
      <c r="A8" s="3" t="s">
        <v>3</v>
      </c>
      <c r="B8" s="3" t="s">
        <v>37</v>
      </c>
      <c r="C8" s="3">
        <v>10</v>
      </c>
      <c r="D8" s="4">
        <f>1957.5*VLOOKUP(C8,'Tech Staff Salary Sched'!$A$2:$G$5,7)</f>
        <v>82156.274999999994</v>
      </c>
      <c r="E8" s="4">
        <f>1957.5*VLOOKUP(C8,'Tech Staff Salary Sched'!$A$2:$G$5,7)</f>
        <v>82156.274999999994</v>
      </c>
      <c r="F8" s="3" t="s">
        <v>105</v>
      </c>
      <c r="G8" s="3" t="s">
        <v>105</v>
      </c>
      <c r="H8" s="3" t="s">
        <v>4</v>
      </c>
      <c r="I8" s="3" t="s">
        <v>30</v>
      </c>
    </row>
    <row r="9" spans="1:9" x14ac:dyDescent="0.25">
      <c r="A9" s="3" t="s">
        <v>8</v>
      </c>
      <c r="B9" s="3" t="s">
        <v>7</v>
      </c>
      <c r="C9" s="3">
        <v>11</v>
      </c>
      <c r="D9" s="4">
        <f>VLOOKUP(C9,'Regional Staff Salary Sched'!$A$2:$C$18,2)</f>
        <v>109997</v>
      </c>
      <c r="E9" s="4">
        <f>VLOOKUP(C9,'Regional Staff Salary Sched'!$A$2:$C$18,3)</f>
        <v>158120</v>
      </c>
      <c r="F9" s="3" t="s">
        <v>27</v>
      </c>
      <c r="G9" s="3"/>
      <c r="H9" s="3" t="s">
        <v>2</v>
      </c>
      <c r="I9" s="3" t="s">
        <v>27</v>
      </c>
    </row>
    <row r="10" spans="1:9" x14ac:dyDescent="0.25">
      <c r="A10" s="3" t="s">
        <v>8</v>
      </c>
      <c r="B10" s="3" t="s">
        <v>9</v>
      </c>
      <c r="C10" s="3">
        <v>11</v>
      </c>
      <c r="D10" s="4">
        <f>VLOOKUP(C10,'Regional Staff Salary Sched'!$A$2:$C$18,2)</f>
        <v>109997</v>
      </c>
      <c r="E10" s="4">
        <f>VLOOKUP(C10,'Regional Staff Salary Sched'!$A$2:$C$18,3)</f>
        <v>158120</v>
      </c>
      <c r="F10" s="3" t="s">
        <v>44</v>
      </c>
      <c r="G10" s="3"/>
      <c r="H10" s="3" t="s">
        <v>4</v>
      </c>
      <c r="I10" s="3" t="s">
        <v>30</v>
      </c>
    </row>
    <row r="11" spans="1:9" x14ac:dyDescent="0.25">
      <c r="A11" s="3" t="s">
        <v>8</v>
      </c>
      <c r="B11" s="3" t="s">
        <v>10</v>
      </c>
      <c r="C11" s="3">
        <v>11</v>
      </c>
      <c r="D11" s="4">
        <f>VLOOKUP(C11,'Regional Staff Salary Sched'!$A$2:$C$18,2)</f>
        <v>109997</v>
      </c>
      <c r="E11" s="4">
        <f>VLOOKUP(C11,'Regional Staff Salary Sched'!$A$2:$C$18,3)</f>
        <v>158120</v>
      </c>
      <c r="F11" s="3" t="s">
        <v>29</v>
      </c>
      <c r="G11" s="3" t="s">
        <v>105</v>
      </c>
      <c r="H11" s="3" t="s">
        <v>6</v>
      </c>
      <c r="I11" s="3" t="s">
        <v>28</v>
      </c>
    </row>
    <row r="12" spans="1:9" x14ac:dyDescent="0.25">
      <c r="A12" s="3" t="s">
        <v>12</v>
      </c>
      <c r="B12" s="3" t="s">
        <v>11</v>
      </c>
      <c r="C12" s="3">
        <v>8</v>
      </c>
      <c r="D12" s="4">
        <f>VLOOKUP(C12,'Regional Staff Salary Sched'!$A$2:$C$18,2)</f>
        <v>76296</v>
      </c>
      <c r="E12" s="4">
        <f>VLOOKUP(C12,'Regional Staff Salary Sched'!$A$2:$C$18,3)</f>
        <v>109676</v>
      </c>
      <c r="F12" s="3" t="s">
        <v>105</v>
      </c>
      <c r="G12" s="3" t="s">
        <v>105</v>
      </c>
      <c r="H12" s="3" t="s">
        <v>2</v>
      </c>
      <c r="I12" s="3" t="s">
        <v>27</v>
      </c>
    </row>
    <row r="13" spans="1:9" x14ac:dyDescent="0.25">
      <c r="A13" s="3" t="s">
        <v>14</v>
      </c>
      <c r="B13" s="3" t="s">
        <v>13</v>
      </c>
      <c r="C13" s="3">
        <v>8</v>
      </c>
      <c r="D13" s="4">
        <f>VLOOKUP(C13,'Regional Staff Salary Sched'!$A$2:$C$18,2)</f>
        <v>76296</v>
      </c>
      <c r="E13" s="4">
        <f>VLOOKUP(C13,'Regional Staff Salary Sched'!$A$2:$C$18,3)</f>
        <v>109676</v>
      </c>
      <c r="F13" s="3" t="s">
        <v>30</v>
      </c>
      <c r="G13" s="3"/>
      <c r="H13" s="3" t="s">
        <v>4</v>
      </c>
      <c r="I13" s="3" t="s">
        <v>30</v>
      </c>
    </row>
    <row r="14" spans="1:9" x14ac:dyDescent="0.25">
      <c r="A14" s="3" t="s">
        <v>16</v>
      </c>
      <c r="B14" s="3" t="s">
        <v>15</v>
      </c>
      <c r="C14" s="3">
        <v>9</v>
      </c>
      <c r="D14" s="4">
        <f>VLOOKUP(C14,'Regional Staff Salary Sched'!$A$2:$C$18,2)</f>
        <v>90902</v>
      </c>
      <c r="E14" s="4">
        <f>VLOOKUP(C14,'Regional Staff Salary Sched'!$A$2:$C$18,3)</f>
        <v>130672</v>
      </c>
      <c r="F14" s="3" t="s">
        <v>27</v>
      </c>
      <c r="G14" s="3"/>
      <c r="H14" s="3" t="s">
        <v>2</v>
      </c>
      <c r="I14" s="3" t="s">
        <v>27</v>
      </c>
    </row>
    <row r="15" spans="1:9" x14ac:dyDescent="0.25">
      <c r="A15" s="3" t="s">
        <v>12</v>
      </c>
      <c r="B15" s="3" t="s">
        <v>17</v>
      </c>
      <c r="C15" s="3">
        <v>8</v>
      </c>
      <c r="D15" s="4">
        <f>VLOOKUP(C15,'Regional Staff Salary Sched'!$A$2:$C$18,2)</f>
        <v>76296</v>
      </c>
      <c r="E15" s="4">
        <f>VLOOKUP(C15,'Regional Staff Salary Sched'!$A$2:$C$18,3)</f>
        <v>109676</v>
      </c>
      <c r="F15" s="3" t="s">
        <v>105</v>
      </c>
      <c r="G15" s="3" t="s">
        <v>105</v>
      </c>
      <c r="H15" s="3" t="s">
        <v>5</v>
      </c>
      <c r="I15" s="3" t="s">
        <v>28</v>
      </c>
    </row>
    <row r="16" spans="1:9" x14ac:dyDescent="0.25">
      <c r="A16" s="3" t="s">
        <v>12</v>
      </c>
      <c r="B16" s="3" t="s">
        <v>18</v>
      </c>
      <c r="C16" s="3">
        <v>8</v>
      </c>
      <c r="D16" s="4">
        <f>VLOOKUP(C16,'Regional Staff Salary Sched'!$A$2:$C$18,2)</f>
        <v>76296</v>
      </c>
      <c r="E16" s="4">
        <f>VLOOKUP(C16,'Regional Staff Salary Sched'!$A$2:$C$18,3)</f>
        <v>109676</v>
      </c>
      <c r="F16" s="3" t="s">
        <v>105</v>
      </c>
      <c r="G16" s="3" t="s">
        <v>105</v>
      </c>
      <c r="H16" s="3" t="s">
        <v>5</v>
      </c>
      <c r="I16" s="3" t="s">
        <v>28</v>
      </c>
    </row>
    <row r="17" spans="1:9" x14ac:dyDescent="0.25">
      <c r="A17" s="3" t="s">
        <v>20</v>
      </c>
      <c r="B17" s="3" t="s">
        <v>19</v>
      </c>
      <c r="C17" s="3">
        <v>9</v>
      </c>
      <c r="D17" s="4">
        <f>VLOOKUP(C17,'Regional Staff Salary Sched'!$A$2:$C$18,2)</f>
        <v>90902</v>
      </c>
      <c r="E17" s="4">
        <f>VLOOKUP(C17,'Regional Staff Salary Sched'!$A$2:$C$18,3)</f>
        <v>130672</v>
      </c>
      <c r="F17" s="3" t="s">
        <v>105</v>
      </c>
      <c r="G17" s="3" t="s">
        <v>105</v>
      </c>
      <c r="H17" s="3" t="s">
        <v>5</v>
      </c>
      <c r="I17" s="3" t="s">
        <v>28</v>
      </c>
    </row>
    <row r="18" spans="1:9" x14ac:dyDescent="0.25">
      <c r="A18" s="3" t="s">
        <v>16</v>
      </c>
      <c r="B18" s="3" t="s">
        <v>21</v>
      </c>
      <c r="C18" s="3">
        <v>9</v>
      </c>
      <c r="D18" s="4">
        <f>VLOOKUP(C18,'Regional Staff Salary Sched'!$A$2:$C$18,2)</f>
        <v>90902</v>
      </c>
      <c r="E18" s="4">
        <f>VLOOKUP(C18,'Regional Staff Salary Sched'!$A$2:$C$18,3)</f>
        <v>130672</v>
      </c>
      <c r="F18" s="3" t="s">
        <v>29</v>
      </c>
      <c r="G18" s="3" t="s">
        <v>105</v>
      </c>
      <c r="H18" s="3" t="s">
        <v>2</v>
      </c>
      <c r="I18" s="3" t="s">
        <v>27</v>
      </c>
    </row>
    <row r="19" spans="1:9" x14ac:dyDescent="0.25">
      <c r="A19" s="3" t="s">
        <v>23</v>
      </c>
      <c r="B19" s="3" t="s">
        <v>22</v>
      </c>
      <c r="C19" s="3">
        <v>5</v>
      </c>
      <c r="D19" s="4">
        <f>VLOOKUP(C19,'Regional Staff Salary Sched'!$A$2:$C$18,2)</f>
        <v>53361</v>
      </c>
      <c r="E19" s="4">
        <f>VLOOKUP(C19,'Regional Staff Salary Sched'!$A$2:$C$18,3)</f>
        <v>76707</v>
      </c>
      <c r="F19" s="3" t="s">
        <v>105</v>
      </c>
      <c r="G19" s="3" t="s">
        <v>105</v>
      </c>
      <c r="H19" s="3" t="s">
        <v>5</v>
      </c>
      <c r="I19" s="3" t="s">
        <v>28</v>
      </c>
    </row>
    <row r="20" spans="1:9" x14ac:dyDescent="0.25">
      <c r="A20" s="3" t="s">
        <v>16</v>
      </c>
      <c r="B20" s="3" t="s">
        <v>24</v>
      </c>
      <c r="C20" s="3">
        <v>9</v>
      </c>
      <c r="D20" s="4">
        <f>VLOOKUP(C20,'Regional Staff Salary Sched'!$A$2:$C$18,2)</f>
        <v>90902</v>
      </c>
      <c r="E20" s="4">
        <f>VLOOKUP(C20,'Regional Staff Salary Sched'!$A$2:$C$18,3)</f>
        <v>130672</v>
      </c>
      <c r="F20" s="3" t="s">
        <v>28</v>
      </c>
      <c r="G20" s="3"/>
      <c r="H20" s="3" t="s">
        <v>5</v>
      </c>
      <c r="I20" s="3" t="s">
        <v>28</v>
      </c>
    </row>
    <row r="21" spans="1:9" x14ac:dyDescent="0.25">
      <c r="A21" s="3" t="s">
        <v>26</v>
      </c>
      <c r="B21" s="3" t="s">
        <v>25</v>
      </c>
      <c r="C21" s="3">
        <v>8</v>
      </c>
      <c r="D21" s="4">
        <f>VLOOKUP(C21,'Regional Staff Salary Sched'!$A$2:$C$18,2)</f>
        <v>76296</v>
      </c>
      <c r="E21" s="4">
        <f>VLOOKUP(C21,'Regional Staff Salary Sched'!$A$2:$C$18,3)</f>
        <v>109676</v>
      </c>
      <c r="F21" s="3" t="s">
        <v>105</v>
      </c>
      <c r="G21" s="3" t="s">
        <v>105</v>
      </c>
      <c r="H21" s="3" t="s">
        <v>5</v>
      </c>
      <c r="I21" s="3" t="s">
        <v>28</v>
      </c>
    </row>
    <row r="22" spans="1:9" x14ac:dyDescent="0.25">
      <c r="A22" s="3" t="s">
        <v>0</v>
      </c>
      <c r="B22" s="3" t="s">
        <v>43</v>
      </c>
      <c r="C22" s="3"/>
      <c r="D22" s="4">
        <f>'Admin Suport Sec Salary Sched'!$B$2</f>
        <v>42900.72</v>
      </c>
      <c r="E22" s="4">
        <f>'Admin Suport Sec Salary Sched'!$B$6</f>
        <v>48389.39</v>
      </c>
      <c r="F22" s="3" t="s">
        <v>28</v>
      </c>
      <c r="G22" s="3" t="s">
        <v>28</v>
      </c>
      <c r="H22" s="3" t="s">
        <v>5</v>
      </c>
      <c r="I22" s="3" t="s">
        <v>28</v>
      </c>
    </row>
    <row r="23" spans="1:9" x14ac:dyDescent="0.25">
      <c r="A23" s="3" t="s">
        <v>48</v>
      </c>
      <c r="B23" s="3" t="s">
        <v>47</v>
      </c>
      <c r="C23" s="3">
        <v>12</v>
      </c>
      <c r="D23" s="4">
        <f>VLOOKUP(C23,'Regional Staff Salary Sched'!$A$2:$C$18,2)</f>
        <v>121013</v>
      </c>
      <c r="E23" s="4">
        <f>VLOOKUP(C23,'Regional Staff Salary Sched'!$A$2:$C$18,3)</f>
        <v>173956</v>
      </c>
      <c r="F23" s="3" t="s">
        <v>105</v>
      </c>
      <c r="G23" s="3" t="s">
        <v>105</v>
      </c>
      <c r="H23" s="3"/>
      <c r="I23" s="3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AD88-95B2-48F4-83A5-5059E9D62D0D}">
  <dimension ref="A1:G36"/>
  <sheetViews>
    <sheetView topLeftCell="A15" zoomScale="160" zoomScaleNormal="160" workbookViewId="0">
      <selection activeCell="A35" sqref="A35"/>
    </sheetView>
  </sheetViews>
  <sheetFormatPr defaultRowHeight="15" x14ac:dyDescent="0.25"/>
  <cols>
    <col min="1" max="1" width="25" customWidth="1"/>
    <col min="2" max="2" width="12.85546875" customWidth="1"/>
    <col min="3" max="3" width="10.5703125" customWidth="1"/>
    <col min="4" max="4" width="9" customWidth="1"/>
    <col min="8" max="8" width="13.42578125" customWidth="1"/>
  </cols>
  <sheetData>
    <row r="1" spans="1:7" x14ac:dyDescent="0.25">
      <c r="A1" s="6" t="s">
        <v>54</v>
      </c>
      <c r="B1" s="6" t="s">
        <v>41</v>
      </c>
      <c r="C1" s="6" t="s">
        <v>55</v>
      </c>
      <c r="D1" s="6" t="s">
        <v>56</v>
      </c>
      <c r="E1" s="6" t="s">
        <v>57</v>
      </c>
      <c r="F1" s="6" t="s">
        <v>58</v>
      </c>
      <c r="G1" s="6" t="s">
        <v>59</v>
      </c>
    </row>
    <row r="2" spans="1:7" x14ac:dyDescent="0.25">
      <c r="A2" s="7" t="s">
        <v>60</v>
      </c>
      <c r="B2" s="7" t="s">
        <v>28</v>
      </c>
      <c r="C2" s="7" t="s">
        <v>61</v>
      </c>
      <c r="D2" s="7">
        <v>3</v>
      </c>
      <c r="E2" s="7">
        <v>0</v>
      </c>
      <c r="F2" s="7">
        <v>1</v>
      </c>
      <c r="G2" s="7">
        <v>0</v>
      </c>
    </row>
    <row r="3" spans="1:7" x14ac:dyDescent="0.25">
      <c r="A3" s="7" t="s">
        <v>62</v>
      </c>
      <c r="B3" s="7" t="s">
        <v>28</v>
      </c>
      <c r="C3" s="7" t="s">
        <v>61</v>
      </c>
      <c r="D3" s="7">
        <v>4</v>
      </c>
      <c r="E3" s="7">
        <v>0</v>
      </c>
      <c r="F3" s="7">
        <v>1.7</v>
      </c>
      <c r="G3" s="7">
        <v>0</v>
      </c>
    </row>
    <row r="4" spans="1:7" x14ac:dyDescent="0.25">
      <c r="A4" s="7" t="s">
        <v>63</v>
      </c>
      <c r="B4" s="7" t="s">
        <v>28</v>
      </c>
      <c r="C4" s="7" t="s">
        <v>61</v>
      </c>
      <c r="D4" s="7">
        <v>24.3</v>
      </c>
      <c r="E4" s="7">
        <v>0</v>
      </c>
      <c r="F4" s="7">
        <v>11.7</v>
      </c>
      <c r="G4" s="7">
        <v>0</v>
      </c>
    </row>
    <row r="5" spans="1:7" x14ac:dyDescent="0.25">
      <c r="A5" s="7" t="s">
        <v>64</v>
      </c>
      <c r="B5" s="7" t="s">
        <v>28</v>
      </c>
      <c r="C5" s="7" t="s">
        <v>61</v>
      </c>
      <c r="D5" s="7">
        <v>4.3</v>
      </c>
      <c r="E5" s="7">
        <v>0</v>
      </c>
      <c r="F5" s="7">
        <v>2.2999999999999998</v>
      </c>
      <c r="G5" s="7">
        <v>0</v>
      </c>
    </row>
    <row r="6" spans="1:7" x14ac:dyDescent="0.25">
      <c r="A6" s="7" t="s">
        <v>65</v>
      </c>
      <c r="B6" s="7" t="s">
        <v>28</v>
      </c>
      <c r="C6" s="7" t="s">
        <v>61</v>
      </c>
      <c r="D6" s="7">
        <v>2</v>
      </c>
      <c r="E6" s="7">
        <v>0</v>
      </c>
      <c r="F6" s="7">
        <v>0</v>
      </c>
      <c r="G6" s="7">
        <v>0</v>
      </c>
    </row>
    <row r="7" spans="1:7" x14ac:dyDescent="0.25">
      <c r="A7" s="7" t="s">
        <v>66</v>
      </c>
      <c r="B7" s="7" t="s">
        <v>28</v>
      </c>
      <c r="C7" s="7" t="s">
        <v>67</v>
      </c>
      <c r="D7" s="7">
        <v>0</v>
      </c>
      <c r="E7" s="7">
        <v>0</v>
      </c>
      <c r="F7" s="7">
        <v>6.3</v>
      </c>
      <c r="G7" s="7">
        <v>2.1</v>
      </c>
    </row>
    <row r="8" spans="1:7" x14ac:dyDescent="0.25">
      <c r="A8" s="7" t="s">
        <v>68</v>
      </c>
      <c r="B8" s="7" t="s">
        <v>30</v>
      </c>
      <c r="C8" s="7" t="s">
        <v>61</v>
      </c>
      <c r="D8" s="7">
        <v>9</v>
      </c>
      <c r="E8" s="7">
        <v>0</v>
      </c>
      <c r="F8" s="7">
        <v>3.6</v>
      </c>
      <c r="G8" s="7">
        <v>0</v>
      </c>
    </row>
    <row r="9" spans="1:7" x14ac:dyDescent="0.25">
      <c r="A9" s="7" t="s">
        <v>69</v>
      </c>
      <c r="B9" s="7" t="s">
        <v>30</v>
      </c>
      <c r="C9" s="7" t="s">
        <v>67</v>
      </c>
      <c r="D9" s="7">
        <v>0</v>
      </c>
      <c r="E9" s="7">
        <v>0</v>
      </c>
      <c r="F9" s="7">
        <v>3</v>
      </c>
      <c r="G9" s="7">
        <v>0</v>
      </c>
    </row>
    <row r="10" spans="1:7" x14ac:dyDescent="0.25">
      <c r="A10" s="8" t="s">
        <v>70</v>
      </c>
      <c r="B10" s="8" t="s">
        <v>30</v>
      </c>
      <c r="C10" s="8" t="s">
        <v>71</v>
      </c>
      <c r="D10" s="8">
        <v>5</v>
      </c>
      <c r="E10" s="8">
        <v>0</v>
      </c>
      <c r="F10" s="8">
        <v>1</v>
      </c>
      <c r="G10" s="8">
        <v>0</v>
      </c>
    </row>
    <row r="11" spans="1:7" x14ac:dyDescent="0.25">
      <c r="A11" s="8" t="s">
        <v>72</v>
      </c>
      <c r="B11" s="8" t="s">
        <v>29</v>
      </c>
      <c r="C11" s="8" t="s">
        <v>61</v>
      </c>
      <c r="D11" s="8">
        <v>2</v>
      </c>
      <c r="E11" s="8">
        <v>0</v>
      </c>
      <c r="F11" s="8">
        <v>1</v>
      </c>
      <c r="G11" s="8">
        <v>0</v>
      </c>
    </row>
    <row r="12" spans="1:7" x14ac:dyDescent="0.25">
      <c r="A12" s="7" t="s">
        <v>73</v>
      </c>
      <c r="B12" s="7" t="s">
        <v>29</v>
      </c>
      <c r="C12" s="7" t="s">
        <v>61</v>
      </c>
      <c r="D12" s="7">
        <v>15.9</v>
      </c>
      <c r="E12" s="7">
        <v>0</v>
      </c>
      <c r="F12" s="7">
        <v>5.2</v>
      </c>
      <c r="G12" s="7">
        <v>0</v>
      </c>
    </row>
    <row r="13" spans="1:7" x14ac:dyDescent="0.25">
      <c r="A13" s="8" t="s">
        <v>74</v>
      </c>
      <c r="B13" s="8" t="s">
        <v>29</v>
      </c>
      <c r="C13" s="8" t="s">
        <v>67</v>
      </c>
      <c r="D13" s="8">
        <v>0</v>
      </c>
      <c r="E13" s="8">
        <v>0</v>
      </c>
      <c r="F13" s="8">
        <v>1</v>
      </c>
      <c r="G13" s="8">
        <v>0</v>
      </c>
    </row>
    <row r="14" spans="1:7" x14ac:dyDescent="0.25">
      <c r="A14" s="7" t="s">
        <v>75</v>
      </c>
      <c r="B14" s="7" t="s">
        <v>29</v>
      </c>
      <c r="C14" s="7" t="s">
        <v>67</v>
      </c>
      <c r="D14" s="7">
        <v>0</v>
      </c>
      <c r="E14" s="7">
        <v>0.6</v>
      </c>
      <c r="F14" s="7">
        <v>1</v>
      </c>
      <c r="G14" s="7">
        <v>0.1</v>
      </c>
    </row>
    <row r="15" spans="1:7" x14ac:dyDescent="0.25">
      <c r="A15" s="7" t="s">
        <v>76</v>
      </c>
      <c r="B15" s="7" t="s">
        <v>27</v>
      </c>
      <c r="C15" s="7" t="s">
        <v>61</v>
      </c>
      <c r="D15" s="7">
        <v>6.2</v>
      </c>
      <c r="E15" s="7">
        <v>0</v>
      </c>
      <c r="F15" s="7">
        <v>1.5</v>
      </c>
      <c r="G15" s="7">
        <v>0</v>
      </c>
    </row>
    <row r="16" spans="1:7" x14ac:dyDescent="0.25">
      <c r="A16" s="7" t="s">
        <v>77</v>
      </c>
      <c r="B16" s="7" t="s">
        <v>27</v>
      </c>
      <c r="C16" s="7" t="s">
        <v>61</v>
      </c>
      <c r="D16" s="7">
        <v>4</v>
      </c>
      <c r="E16" s="7">
        <v>0</v>
      </c>
      <c r="F16" s="7">
        <v>1.5</v>
      </c>
      <c r="G16" s="7">
        <v>0</v>
      </c>
    </row>
    <row r="17" spans="1:7" x14ac:dyDescent="0.25">
      <c r="A17" s="7" t="s">
        <v>78</v>
      </c>
      <c r="B17" s="7" t="s">
        <v>27</v>
      </c>
      <c r="C17" s="7" t="s">
        <v>61</v>
      </c>
      <c r="D17" s="7">
        <v>1.1000000000000001</v>
      </c>
      <c r="E17" s="7">
        <v>0</v>
      </c>
      <c r="F17" s="7">
        <v>0</v>
      </c>
      <c r="G17" s="7">
        <v>0</v>
      </c>
    </row>
    <row r="18" spans="1:7" x14ac:dyDescent="0.25">
      <c r="A18" s="7" t="s">
        <v>79</v>
      </c>
      <c r="B18" s="7" t="s">
        <v>27</v>
      </c>
      <c r="C18" s="7" t="s">
        <v>61</v>
      </c>
      <c r="D18" s="7">
        <v>1</v>
      </c>
      <c r="E18" s="7">
        <v>0</v>
      </c>
      <c r="F18" s="7">
        <v>0</v>
      </c>
      <c r="G18" s="7">
        <v>0</v>
      </c>
    </row>
    <row r="19" spans="1:7" x14ac:dyDescent="0.25">
      <c r="A19" s="7" t="s">
        <v>80</v>
      </c>
      <c r="B19" s="7" t="s">
        <v>27</v>
      </c>
      <c r="C19" s="7" t="s">
        <v>61</v>
      </c>
      <c r="D19" s="7">
        <v>2</v>
      </c>
      <c r="E19" s="7">
        <v>0</v>
      </c>
      <c r="F19" s="7">
        <v>2</v>
      </c>
      <c r="G19" s="7">
        <v>0</v>
      </c>
    </row>
    <row r="20" spans="1:7" x14ac:dyDescent="0.25">
      <c r="A20" s="7" t="s">
        <v>81</v>
      </c>
      <c r="B20" s="7" t="s">
        <v>27</v>
      </c>
      <c r="C20" s="7" t="s">
        <v>61</v>
      </c>
      <c r="D20" s="7">
        <v>3.3</v>
      </c>
      <c r="E20" s="7">
        <v>0</v>
      </c>
      <c r="F20" s="7">
        <v>0</v>
      </c>
      <c r="G20" s="7">
        <v>0</v>
      </c>
    </row>
    <row r="21" spans="1:7" x14ac:dyDescent="0.25">
      <c r="A21" s="7" t="s">
        <v>82</v>
      </c>
      <c r="B21" s="7" t="s">
        <v>27</v>
      </c>
      <c r="C21" s="7" t="s">
        <v>61</v>
      </c>
      <c r="D21" s="7">
        <v>2</v>
      </c>
      <c r="E21" s="7">
        <v>0</v>
      </c>
      <c r="F21" s="7">
        <v>1</v>
      </c>
      <c r="G21" s="7">
        <v>0</v>
      </c>
    </row>
    <row r="22" spans="1:7" x14ac:dyDescent="0.25">
      <c r="A22" s="7" t="s">
        <v>83</v>
      </c>
      <c r="B22" s="7" t="s">
        <v>27</v>
      </c>
      <c r="C22" s="7" t="s">
        <v>61</v>
      </c>
      <c r="D22" s="7">
        <v>2.4</v>
      </c>
      <c r="E22" s="7">
        <v>0</v>
      </c>
      <c r="F22" s="7">
        <v>1.3</v>
      </c>
      <c r="G22" s="7">
        <v>0</v>
      </c>
    </row>
    <row r="23" spans="1:7" x14ac:dyDescent="0.25">
      <c r="A23" s="7" t="s">
        <v>84</v>
      </c>
      <c r="B23" s="7" t="s">
        <v>27</v>
      </c>
      <c r="C23" s="7" t="s">
        <v>61</v>
      </c>
      <c r="D23" s="7">
        <v>2.2999999999999998</v>
      </c>
      <c r="E23" s="7">
        <v>0</v>
      </c>
      <c r="F23" s="7">
        <v>0.3</v>
      </c>
      <c r="G23" s="7">
        <v>0</v>
      </c>
    </row>
    <row r="24" spans="1:7" x14ac:dyDescent="0.25">
      <c r="A24" s="7" t="s">
        <v>85</v>
      </c>
      <c r="B24" s="7" t="s">
        <v>27</v>
      </c>
      <c r="C24" s="7" t="s">
        <v>61</v>
      </c>
      <c r="D24" s="7">
        <v>7.5</v>
      </c>
      <c r="E24" s="7">
        <v>0</v>
      </c>
      <c r="F24" s="7">
        <v>1.5</v>
      </c>
      <c r="G24" s="7">
        <v>0</v>
      </c>
    </row>
    <row r="25" spans="1:7" x14ac:dyDescent="0.25">
      <c r="A25" s="7" t="s">
        <v>86</v>
      </c>
      <c r="B25" s="7" t="s">
        <v>27</v>
      </c>
      <c r="C25" s="7" t="s">
        <v>61</v>
      </c>
      <c r="D25" s="7">
        <v>11.9</v>
      </c>
      <c r="E25" s="7">
        <v>0</v>
      </c>
      <c r="F25" s="7">
        <v>1.6</v>
      </c>
      <c r="G25" s="7">
        <v>0</v>
      </c>
    </row>
    <row r="26" spans="1:7" x14ac:dyDescent="0.25">
      <c r="A26" s="8" t="s">
        <v>87</v>
      </c>
      <c r="B26" s="8" t="s">
        <v>27</v>
      </c>
      <c r="C26" s="8" t="s">
        <v>61</v>
      </c>
      <c r="D26" s="8">
        <v>1</v>
      </c>
      <c r="E26" s="8">
        <v>0</v>
      </c>
      <c r="F26" s="8">
        <v>0</v>
      </c>
      <c r="G26" s="8">
        <v>0</v>
      </c>
    </row>
    <row r="27" spans="1:7" x14ac:dyDescent="0.25">
      <c r="A27" s="8" t="s">
        <v>88</v>
      </c>
      <c r="B27" s="8" t="s">
        <v>27</v>
      </c>
      <c r="C27" s="8" t="s">
        <v>61</v>
      </c>
      <c r="D27" s="8">
        <v>1</v>
      </c>
      <c r="E27" s="8">
        <v>0</v>
      </c>
      <c r="F27" s="8">
        <v>0</v>
      </c>
      <c r="G27" s="8">
        <v>0</v>
      </c>
    </row>
    <row r="28" spans="1:7" x14ac:dyDescent="0.25">
      <c r="A28" s="8" t="s">
        <v>89</v>
      </c>
      <c r="B28" s="8" t="s">
        <v>27</v>
      </c>
      <c r="C28" s="8" t="s">
        <v>71</v>
      </c>
      <c r="D28" s="8">
        <v>1</v>
      </c>
      <c r="E28" s="8">
        <v>0</v>
      </c>
      <c r="F28" s="8">
        <v>1</v>
      </c>
      <c r="G28" s="8">
        <v>0</v>
      </c>
    </row>
    <row r="29" spans="1:7" x14ac:dyDescent="0.25">
      <c r="A29" s="8" t="s">
        <v>90</v>
      </c>
      <c r="B29" s="8" t="s">
        <v>27</v>
      </c>
      <c r="C29" s="8" t="s">
        <v>71</v>
      </c>
      <c r="D29" s="8">
        <v>1</v>
      </c>
      <c r="E29" s="8">
        <v>0</v>
      </c>
      <c r="F29" s="8">
        <v>0</v>
      </c>
      <c r="G29" s="8">
        <v>0</v>
      </c>
    </row>
    <row r="30" spans="1:7" x14ac:dyDescent="0.25">
      <c r="A30" s="8" t="s">
        <v>91</v>
      </c>
      <c r="B30" s="8" t="s">
        <v>27</v>
      </c>
      <c r="C30" s="8" t="s">
        <v>71</v>
      </c>
      <c r="D30" s="8">
        <v>0.5</v>
      </c>
      <c r="E30" s="8">
        <v>0</v>
      </c>
      <c r="F30" s="8">
        <v>0</v>
      </c>
      <c r="G30" s="8">
        <v>0</v>
      </c>
    </row>
    <row r="31" spans="1:7" x14ac:dyDescent="0.25">
      <c r="A31" s="8" t="s">
        <v>92</v>
      </c>
      <c r="B31" s="8" t="s">
        <v>27</v>
      </c>
      <c r="C31" s="8" t="s">
        <v>71</v>
      </c>
      <c r="D31" s="8">
        <v>1</v>
      </c>
      <c r="E31" s="8">
        <v>0</v>
      </c>
      <c r="F31" s="8">
        <v>0.4</v>
      </c>
      <c r="G31" s="8">
        <v>0</v>
      </c>
    </row>
    <row r="32" spans="1:7" x14ac:dyDescent="0.25">
      <c r="A32" s="8" t="s">
        <v>93</v>
      </c>
      <c r="B32" s="8" t="s">
        <v>27</v>
      </c>
      <c r="C32" s="8" t="s">
        <v>71</v>
      </c>
      <c r="D32" s="8">
        <v>1</v>
      </c>
      <c r="E32" s="8">
        <v>0</v>
      </c>
      <c r="F32" s="8">
        <v>0</v>
      </c>
      <c r="G32" s="8">
        <v>0</v>
      </c>
    </row>
    <row r="33" spans="1:7" x14ac:dyDescent="0.25">
      <c r="A33" s="8" t="s">
        <v>94</v>
      </c>
      <c r="B33" s="8" t="s">
        <v>27</v>
      </c>
      <c r="C33" s="8" t="s">
        <v>71</v>
      </c>
      <c r="D33" s="8">
        <v>2</v>
      </c>
      <c r="E33" s="8">
        <v>0</v>
      </c>
      <c r="F33" s="8">
        <v>2</v>
      </c>
      <c r="G33" s="8">
        <v>0</v>
      </c>
    </row>
    <row r="34" spans="1:7" x14ac:dyDescent="0.25">
      <c r="A34" s="8" t="s">
        <v>95</v>
      </c>
      <c r="B34" s="8" t="s">
        <v>27</v>
      </c>
      <c r="C34" s="8" t="s">
        <v>71</v>
      </c>
      <c r="D34" s="8">
        <v>2</v>
      </c>
      <c r="E34" s="8">
        <v>0</v>
      </c>
      <c r="F34" s="8">
        <v>1</v>
      </c>
      <c r="G34" s="8">
        <v>0</v>
      </c>
    </row>
    <row r="35" spans="1:7" x14ac:dyDescent="0.25">
      <c r="A35" s="7" t="s">
        <v>96</v>
      </c>
      <c r="B35" s="7" t="s">
        <v>27</v>
      </c>
      <c r="C35" s="7" t="s">
        <v>67</v>
      </c>
      <c r="D35" s="7">
        <v>0</v>
      </c>
      <c r="E35" s="7">
        <v>2</v>
      </c>
      <c r="F35" s="7">
        <v>7</v>
      </c>
      <c r="G35" s="7">
        <v>1.1000000000000001</v>
      </c>
    </row>
    <row r="36" spans="1:7" x14ac:dyDescent="0.25">
      <c r="A36" s="7" t="s">
        <v>97</v>
      </c>
      <c r="B36" s="7" t="s">
        <v>27</v>
      </c>
      <c r="C36" s="7" t="s">
        <v>67</v>
      </c>
      <c r="D36" s="7">
        <v>0</v>
      </c>
      <c r="E36" s="7">
        <v>0.5</v>
      </c>
      <c r="F36" s="7">
        <v>10</v>
      </c>
      <c r="G36" s="7">
        <v>1.4</v>
      </c>
    </row>
  </sheetData>
  <autoFilter ref="A1:G36" xr:uid="{2FDB78C7-9045-4A4A-AFE5-655225028803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8EDC-440D-4FB4-8070-E69FB2587701}">
  <dimension ref="A1:C18"/>
  <sheetViews>
    <sheetView workbookViewId="0">
      <selection activeCell="F18" sqref="F18"/>
    </sheetView>
  </sheetViews>
  <sheetFormatPr defaultRowHeight="15" x14ac:dyDescent="0.25"/>
  <cols>
    <col min="2" max="2" width="18.85546875" customWidth="1"/>
    <col min="3" max="3" width="18.42578125" customWidth="1"/>
  </cols>
  <sheetData>
    <row r="1" spans="1:3" x14ac:dyDescent="0.25">
      <c r="A1" s="1" t="s">
        <v>42</v>
      </c>
      <c r="B1" s="1" t="s">
        <v>49</v>
      </c>
      <c r="C1" s="1" t="s">
        <v>50</v>
      </c>
    </row>
    <row r="2" spans="1:3" x14ac:dyDescent="0.25">
      <c r="A2" s="3">
        <v>2</v>
      </c>
      <c r="B2" s="5">
        <v>37516</v>
      </c>
      <c r="C2" s="5">
        <v>49239</v>
      </c>
    </row>
    <row r="3" spans="1:3" x14ac:dyDescent="0.25">
      <c r="A3" s="3">
        <v>3</v>
      </c>
      <c r="B3" s="5">
        <v>41561</v>
      </c>
      <c r="C3" s="5">
        <v>54549</v>
      </c>
    </row>
    <row r="4" spans="1:3" x14ac:dyDescent="0.25">
      <c r="A4" s="3">
        <v>4</v>
      </c>
      <c r="B4" s="5">
        <v>49167</v>
      </c>
      <c r="C4" s="5">
        <v>64531</v>
      </c>
    </row>
    <row r="5" spans="1:3" x14ac:dyDescent="0.25">
      <c r="A5" s="3">
        <v>5</v>
      </c>
      <c r="B5" s="5">
        <v>53361</v>
      </c>
      <c r="C5" s="5">
        <v>76707</v>
      </c>
    </row>
    <row r="6" spans="1:3" x14ac:dyDescent="0.25">
      <c r="A6" s="3">
        <v>6</v>
      </c>
      <c r="B6" s="5">
        <v>58181</v>
      </c>
      <c r="C6" s="5">
        <v>83635</v>
      </c>
    </row>
    <row r="7" spans="1:3" x14ac:dyDescent="0.25">
      <c r="A7" s="3">
        <v>7</v>
      </c>
      <c r="B7" s="5">
        <v>63974</v>
      </c>
      <c r="C7" s="5">
        <v>91963</v>
      </c>
    </row>
    <row r="8" spans="1:3" x14ac:dyDescent="0.25">
      <c r="A8" s="3">
        <v>8</v>
      </c>
      <c r="B8" s="5">
        <v>76296</v>
      </c>
      <c r="C8" s="5">
        <v>109676</v>
      </c>
    </row>
    <row r="9" spans="1:3" x14ac:dyDescent="0.25">
      <c r="A9" s="3">
        <v>9</v>
      </c>
      <c r="B9" s="5">
        <v>90902</v>
      </c>
      <c r="C9" s="5">
        <v>130672</v>
      </c>
    </row>
    <row r="10" spans="1:3" x14ac:dyDescent="0.25">
      <c r="A10" s="3">
        <v>10</v>
      </c>
      <c r="B10" s="5">
        <v>99960</v>
      </c>
      <c r="C10" s="5">
        <v>143693</v>
      </c>
    </row>
    <row r="11" spans="1:3" x14ac:dyDescent="0.25">
      <c r="A11" s="3">
        <v>11</v>
      </c>
      <c r="B11" s="5">
        <v>109997</v>
      </c>
      <c r="C11" s="5">
        <v>158120</v>
      </c>
    </row>
    <row r="12" spans="1:3" x14ac:dyDescent="0.25">
      <c r="A12" s="3">
        <v>12</v>
      </c>
      <c r="B12" s="5">
        <v>121013</v>
      </c>
      <c r="C12" s="5">
        <v>173956</v>
      </c>
    </row>
    <row r="13" spans="1:3" x14ac:dyDescent="0.25">
      <c r="A13" s="3">
        <v>13</v>
      </c>
      <c r="B13" s="5">
        <v>133171</v>
      </c>
      <c r="C13" s="5">
        <v>199757</v>
      </c>
    </row>
    <row r="14" spans="1:3" x14ac:dyDescent="0.25">
      <c r="A14" s="3">
        <v>14</v>
      </c>
      <c r="B14" s="5">
        <v>146471</v>
      </c>
      <c r="C14" s="5">
        <v>219708</v>
      </c>
    </row>
    <row r="15" spans="1:3" x14ac:dyDescent="0.25">
      <c r="A15" s="3">
        <v>15</v>
      </c>
      <c r="B15" s="5">
        <v>161159</v>
      </c>
      <c r="C15" s="5">
        <v>241740</v>
      </c>
    </row>
    <row r="16" spans="1:3" x14ac:dyDescent="0.25">
      <c r="A16" s="3">
        <v>16</v>
      </c>
      <c r="B16" s="5">
        <v>177234</v>
      </c>
      <c r="C16" s="5">
        <v>265853</v>
      </c>
    </row>
    <row r="17" spans="1:3" x14ac:dyDescent="0.25">
      <c r="A17" s="3">
        <v>17</v>
      </c>
      <c r="B17" s="5">
        <v>195023</v>
      </c>
      <c r="C17" s="5">
        <v>292536</v>
      </c>
    </row>
    <row r="18" spans="1:3" x14ac:dyDescent="0.25">
      <c r="A18" s="3">
        <v>18</v>
      </c>
      <c r="B18" s="5">
        <v>200565</v>
      </c>
      <c r="C18" s="5">
        <v>300849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89A6-1CD6-4DA3-AA16-6BCC8BA59369}">
  <dimension ref="A1:E6"/>
  <sheetViews>
    <sheetView zoomScale="130" zoomScaleNormal="130" workbookViewId="0">
      <selection activeCell="C8" sqref="C8"/>
    </sheetView>
  </sheetViews>
  <sheetFormatPr defaultRowHeight="15" x14ac:dyDescent="0.25"/>
  <cols>
    <col min="1" max="1" width="5.140625" customWidth="1"/>
    <col min="2" max="2" width="11.42578125" customWidth="1"/>
    <col min="3" max="3" width="11" customWidth="1"/>
    <col min="4" max="4" width="9.85546875" customWidth="1"/>
    <col min="5" max="5" width="9.28515625" bestFit="1" customWidth="1"/>
  </cols>
  <sheetData>
    <row r="1" spans="1:5" x14ac:dyDescent="0.25">
      <c r="A1" s="9" t="s">
        <v>106</v>
      </c>
      <c r="B1" s="9" t="s">
        <v>107</v>
      </c>
      <c r="C1" s="9" t="s">
        <v>108</v>
      </c>
      <c r="D1" s="9" t="s">
        <v>109</v>
      </c>
      <c r="E1" s="9" t="s">
        <v>110</v>
      </c>
    </row>
    <row r="2" spans="1:5" x14ac:dyDescent="0.25">
      <c r="A2">
        <v>1</v>
      </c>
      <c r="B2" s="11">
        <v>42900.72</v>
      </c>
      <c r="C2" s="11">
        <v>3575.06</v>
      </c>
      <c r="D2" s="11">
        <v>1644.38</v>
      </c>
      <c r="E2" s="11">
        <v>23.491099999999999</v>
      </c>
    </row>
    <row r="3" spans="1:5" x14ac:dyDescent="0.25">
      <c r="A3">
        <v>2</v>
      </c>
      <c r="B3" s="11">
        <v>44070.31</v>
      </c>
      <c r="C3" s="11">
        <v>3672.53</v>
      </c>
      <c r="D3" s="11">
        <v>1689.21</v>
      </c>
      <c r="E3" s="11">
        <v>24.131599999999999</v>
      </c>
    </row>
    <row r="4" spans="1:5" x14ac:dyDescent="0.25">
      <c r="A4">
        <v>3</v>
      </c>
      <c r="B4" s="11">
        <v>45276.94</v>
      </c>
      <c r="C4" s="11">
        <v>3773.08</v>
      </c>
      <c r="D4" s="11">
        <v>1735.46</v>
      </c>
      <c r="E4" s="11">
        <v>24.792300000000001</v>
      </c>
    </row>
    <row r="5" spans="1:5" x14ac:dyDescent="0.25">
      <c r="A5">
        <v>4</v>
      </c>
      <c r="B5" s="11">
        <v>46524.79</v>
      </c>
      <c r="C5" s="11">
        <v>3877.07</v>
      </c>
      <c r="D5" s="11">
        <v>1783.29</v>
      </c>
      <c r="E5" s="11">
        <v>25.4756</v>
      </c>
    </row>
    <row r="6" spans="1:5" x14ac:dyDescent="0.25">
      <c r="A6">
        <v>5</v>
      </c>
      <c r="B6" s="11">
        <v>48389.39</v>
      </c>
      <c r="C6" s="11">
        <v>4032.45</v>
      </c>
      <c r="D6" s="11">
        <v>1854.76</v>
      </c>
      <c r="E6" s="11">
        <v>26.496600000000001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1EF3-9107-45D0-BDC6-1BE96269110B}">
  <dimension ref="A1:G5"/>
  <sheetViews>
    <sheetView zoomScale="130" zoomScaleNormal="130" workbookViewId="0">
      <selection activeCell="E13" sqref="E13"/>
    </sheetView>
  </sheetViews>
  <sheetFormatPr defaultRowHeight="15" x14ac:dyDescent="0.25"/>
  <cols>
    <col min="2" max="7" width="18.5703125" bestFit="1" customWidth="1"/>
  </cols>
  <sheetData>
    <row r="1" spans="1:7" x14ac:dyDescent="0.25">
      <c r="A1" s="6" t="s">
        <v>98</v>
      </c>
      <c r="B1" s="6" t="s">
        <v>99</v>
      </c>
      <c r="C1" s="6" t="s">
        <v>100</v>
      </c>
      <c r="D1" s="6" t="s">
        <v>101</v>
      </c>
      <c r="E1" s="6" t="s">
        <v>102</v>
      </c>
      <c r="F1" s="6" t="s">
        <v>103</v>
      </c>
      <c r="G1" s="6" t="s">
        <v>104</v>
      </c>
    </row>
    <row r="2" spans="1:7" x14ac:dyDescent="0.25">
      <c r="A2" s="7">
        <v>8</v>
      </c>
      <c r="B2" s="10">
        <v>31.36</v>
      </c>
      <c r="C2" s="10">
        <v>32.93</v>
      </c>
      <c r="D2" s="10">
        <v>34.43</v>
      </c>
      <c r="E2" s="10">
        <v>35.979999999999997</v>
      </c>
      <c r="F2" s="10">
        <v>37.450000000000003</v>
      </c>
      <c r="G2" s="10">
        <v>39.1</v>
      </c>
    </row>
    <row r="3" spans="1:7" x14ac:dyDescent="0.25">
      <c r="A3" s="7">
        <v>9</v>
      </c>
      <c r="B3" s="10">
        <v>32.479999999999997</v>
      </c>
      <c r="C3" s="10">
        <v>34.15</v>
      </c>
      <c r="D3" s="10">
        <v>35.65</v>
      </c>
      <c r="E3" s="10">
        <v>37.28</v>
      </c>
      <c r="F3" s="10">
        <v>38.770000000000003</v>
      </c>
      <c r="G3" s="10">
        <v>40.51</v>
      </c>
    </row>
    <row r="4" spans="1:7" x14ac:dyDescent="0.25">
      <c r="A4" s="7">
        <v>10</v>
      </c>
      <c r="B4" s="10">
        <v>33.659999999999997</v>
      </c>
      <c r="C4" s="10">
        <v>35.35</v>
      </c>
      <c r="D4" s="10">
        <v>36.950000000000003</v>
      </c>
      <c r="E4" s="10">
        <v>38.64</v>
      </c>
      <c r="F4" s="10">
        <v>40.19</v>
      </c>
      <c r="G4" s="10">
        <v>41.97</v>
      </c>
    </row>
    <row r="5" spans="1:7" x14ac:dyDescent="0.25">
      <c r="A5" s="7">
        <v>12</v>
      </c>
      <c r="B5" s="10">
        <v>36.270000000000003</v>
      </c>
      <c r="C5" s="10">
        <v>38.1</v>
      </c>
      <c r="D5" s="10">
        <v>39.81</v>
      </c>
      <c r="E5" s="10">
        <v>41.64</v>
      </c>
      <c r="F5" s="10">
        <v>43.29</v>
      </c>
      <c r="G5" s="10">
        <v>45.25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C04D-DA9A-40F6-9536-2CFBACFAB58B}">
  <dimension ref="A1:B1"/>
  <sheetViews>
    <sheetView workbookViewId="0">
      <selection activeCell="L35" sqref="L35"/>
    </sheetView>
  </sheetViews>
  <sheetFormatPr defaultRowHeight="15" x14ac:dyDescent="0.25"/>
  <cols>
    <col min="1" max="1" width="19.140625" bestFit="1" customWidth="1"/>
  </cols>
  <sheetData>
    <row r="1" spans="1:2" x14ac:dyDescent="0.25">
      <c r="A1" s="1" t="s">
        <v>53</v>
      </c>
      <c r="B1" s="3">
        <v>1.2005999999999999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72074D08840F4A907EA3B37AB4414E" ma:contentTypeVersion="0" ma:contentTypeDescription="Create a new document." ma:contentTypeScope="" ma:versionID="7356207cb152440f28e0cdf491afbdb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56B025-4D52-411E-B5B1-9A793E8274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543704-520C-4582-8787-7B48264267E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D72C636-6F61-4865-A889-4D5549F92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Regional Staff</vt:lpstr>
      <vt:lpstr>Tech Staff</vt:lpstr>
      <vt:lpstr>Regional Staff Salary Sched</vt:lpstr>
      <vt:lpstr>Admin Suport Sec Salary Sched</vt:lpstr>
      <vt:lpstr>Tech Staff Salary Sched</vt:lpstr>
      <vt:lpstr>Benefits Multiplier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Famiza [PH]</dc:creator>
  <cp:lastModifiedBy>Jonathan Chen</cp:lastModifiedBy>
  <dcterms:created xsi:type="dcterms:W3CDTF">2020-10-02T21:39:39Z</dcterms:created>
  <dcterms:modified xsi:type="dcterms:W3CDTF">2020-12-09T20:43:02Z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0x0101008B72074D08840F4A907EA3B37AB4414E</vt:lpwstr>
  </property>
</Properties>
</file>