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jc92\Downloads\LMBME Service Delivery Cost Model\model_inputs\labour_reports\"/>
    </mc:Choice>
  </mc:AlternateContent>
  <xr:revisionPtr revIDLastSave="0" documentId="13_ncr:1_{303A7165-9A35-4988-9E5C-1FBD3CCE5F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Vacation Summary" sheetId="1" r:id="rId1"/>
    <sheet name="General Summary" sheetId="2" r:id="rId2"/>
    <sheet name="Vac Entitlement Tabl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4" i="1" l="1"/>
  <c r="E4" i="1"/>
  <c r="G4" i="1"/>
  <c r="H4" i="1"/>
  <c r="D5" i="1"/>
  <c r="E5" i="1"/>
  <c r="G5" i="1"/>
  <c r="H5" i="1"/>
  <c r="F2" i="2" l="1"/>
  <c r="D2" i="2"/>
  <c r="C2" i="2"/>
  <c r="E3" i="1"/>
  <c r="D3" i="1"/>
  <c r="E2" i="1"/>
  <c r="D2" i="1"/>
  <c r="G2" i="1" l="1"/>
  <c r="H2" i="1"/>
  <c r="G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Dixon, John [VA]</author>
  </authors>
  <commentList>
    <comment ref="C1" authorId="0" shapeId="0" xr:uid="{64D8F1C3-DD71-404A-A700-966682E32F39}">
      <text>
        <r>
          <rPr>
            <b/>
            <sz val="9"/>
            <color indexed="81"/>
            <rFont val="Tahoma"/>
            <family val="2"/>
          </rPr>
          <t>Dixon, John [VA]:</t>
        </r>
        <r>
          <rPr>
            <sz val="9"/>
            <color indexed="81"/>
            <rFont val="Tahoma"/>
            <family val="2"/>
          </rPr>
          <t xml:space="preserve">
This is excludes weekends, stats, and avg sick days</t>
        </r>
      </text>
    </comment>
  </commentList>
</comments>
</file>

<file path=xl/sharedStrings.xml><?xml version="1.0" encoding="utf-8"?>
<sst xmlns="http://schemas.openxmlformats.org/spreadsheetml/2006/main" count="25" uniqueCount="25">
  <si>
    <t>description</t>
  </si>
  <si>
    <t>avg_hours</t>
  </si>
  <si>
    <t>avg_days</t>
  </si>
  <si>
    <t>avg_years</t>
  </si>
  <si>
    <t>avg_vac</t>
  </si>
  <si>
    <t>prod_days</t>
  </si>
  <si>
    <t>vac_avg_perc</t>
  </si>
  <si>
    <t>Total Average Seniority (All L8 techs)</t>
  </si>
  <si>
    <t xml:space="preserve">Total Average Seniority (Biomed Engineering Tech Sup I) </t>
  </si>
  <si>
    <t>Total Average Seniority (Biomed Engineering Tech Sup II)</t>
  </si>
  <si>
    <t>avg_hours_per_day</t>
  </si>
  <si>
    <t>hours_paid_per_year</t>
  </si>
  <si>
    <t>semi_prod_days_per_year</t>
  </si>
  <si>
    <t>weekend_days_year</t>
  </si>
  <si>
    <t>stats</t>
  </si>
  <si>
    <t>avg_sick_days_per_year</t>
  </si>
  <si>
    <t>SERVICE YEARS ATTAINED</t>
  </si>
  <si>
    <t>%     (Entitlement Days / 1957.5)</t>
  </si>
  <si>
    <t>Psoft Factor</t>
  </si>
  <si>
    <t>Entitlement Hours: Paramedicals</t>
  </si>
  <si>
    <t>Days @  7.5 Hours</t>
  </si>
  <si>
    <t>Days @  7.82 Hours</t>
  </si>
  <si>
    <t>Days @  8.38 Hours</t>
  </si>
  <si>
    <t>level</t>
  </si>
  <si>
    <t>DI Apprentice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</si>
</sst>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2" fontId="3" fillId="0" borderId="1" xfId="0" applyNumberFormat="1" applyFont="1" applyBorder="1"/>
    <xf numFmtId="0" fontId="3" fillId="0" borderId="1" xfId="0" applyFont="1" applyBorder="1"/>
    <xf numFmtId="9" fontId="3" fillId="0" borderId="0" xfId="1" applyFont="1" applyFill="1" applyBorder="1"/>
    <xf numFmtId="0" fontId="3" fillId="0" borderId="0" xfId="0" applyFont="1"/>
    <xf numFmtId="0" fontId="2" fillId="2" borderId="1" xfId="0" applyFont="1" applyFill="1" applyBorder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9" fontId="3" fillId="0" borderId="1" xfId="1" applyFont="1" applyFill="1" applyBorder="1"/>
    <xf numFmtId="1" fontId="3" fillId="0" borderId="0" xfId="0" applyNumberFormat="1" applyFont="1"/>
    <xf numFmtId="0" fontId="2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"/>
  <sheetViews>
    <sheetView tabSelected="1" workbookViewId="0">
      <selection activeCell="A6" sqref="A6"/>
    </sheetView>
  </sheetViews>
  <sheetFormatPr defaultRowHeight="15" x14ac:dyDescent="0.25"/>
  <cols>
    <col min="1" max="1" width="52.5703125" bestFit="1" customWidth="1"/>
    <col min="2" max="2" width="5.85546875" bestFit="1" customWidth="1"/>
    <col min="3" max="3" width="10" bestFit="1" customWidth="1"/>
    <col min="4" max="4" width="9" bestFit="1" customWidth="1"/>
    <col min="5" max="5" width="9.7109375" bestFit="1" customWidth="1"/>
    <col min="6" max="6" width="7.85546875" bestFit="1" customWidth="1"/>
    <col min="7" max="7" width="10.140625" bestFit="1" customWidth="1"/>
    <col min="8" max="8" width="12.7109375" bestFit="1" customWidth="1"/>
    <col min="9" max="9" width="6.42578125" customWidth="1"/>
    <col min="10" max="10" width="18.42578125" bestFit="1" customWidth="1"/>
    <col min="11" max="11" width="20" bestFit="1" customWidth="1"/>
    <col min="12" max="12" width="24.7109375" bestFit="1" customWidth="1"/>
    <col min="13" max="13" width="19.42578125" bestFit="1" customWidth="1"/>
    <col min="14" max="14" width="5.140625" bestFit="1" customWidth="1"/>
    <col min="15" max="15" width="22.5703125" bestFit="1" customWidth="1"/>
  </cols>
  <sheetData>
    <row r="1" spans="1:15" x14ac:dyDescent="0.25">
      <c r="A1" s="7" t="s">
        <v>0</v>
      </c>
      <c r="B1" s="7" t="s">
        <v>23</v>
      </c>
      <c r="C1" s="7" t="s">
        <v>1</v>
      </c>
      <c r="D1" s="7" t="s">
        <v>2</v>
      </c>
      <c r="E1" s="7" t="s">
        <v>3</v>
      </c>
      <c r="F1" s="7" t="s">
        <v>4</v>
      </c>
      <c r="G1" s="8" t="s">
        <v>5</v>
      </c>
      <c r="H1" s="8" t="s">
        <v>6</v>
      </c>
      <c r="I1" s="1"/>
    </row>
    <row r="2" spans="1:15" x14ac:dyDescent="0.25">
      <c r="A2" s="3" t="s">
        <v>7</v>
      </c>
      <c r="B2" s="3">
        <v>8</v>
      </c>
      <c r="C2" s="2">
        <v>24588.484871794837</v>
      </c>
      <c r="D2" s="2">
        <f>C2/7.5</f>
        <v>3278.4646495726452</v>
      </c>
      <c r="E2" s="2">
        <f>C2/1957.5</f>
        <v>12.561167239741934</v>
      </c>
      <c r="F2" s="3">
        <v>28</v>
      </c>
      <c r="G2" s="3">
        <f>'General Summary'!$C$2-F2</f>
        <v>207.95</v>
      </c>
      <c r="H2" s="9">
        <f>F2/'General Summary'!$C$2</f>
        <v>0.11866920957830049</v>
      </c>
      <c r="I2" s="4"/>
    </row>
    <row r="3" spans="1:15" x14ac:dyDescent="0.25">
      <c r="A3" s="3" t="s">
        <v>24</v>
      </c>
      <c r="B3" s="3">
        <v>9</v>
      </c>
      <c r="C3" s="2">
        <f>(C2+C4)/2</f>
        <v>33306.425293040273</v>
      </c>
      <c r="D3" s="2">
        <f>C3/7.5</f>
        <v>4440.8567057387027</v>
      </c>
      <c r="E3" s="2">
        <f>C3/1957.5</f>
        <v>17.014776650339858</v>
      </c>
      <c r="F3" s="3">
        <v>32</v>
      </c>
      <c r="G3" s="3">
        <f>'General Summary'!$C$2-F3</f>
        <v>203.95</v>
      </c>
      <c r="H3" s="9">
        <f>F3/'General Summary'!$C$2</f>
        <v>0.13562195380377198</v>
      </c>
      <c r="I3" s="4"/>
      <c r="J3" s="5"/>
      <c r="K3" s="5"/>
      <c r="L3" s="5"/>
      <c r="M3" s="5"/>
      <c r="N3" s="5"/>
      <c r="O3" s="5"/>
    </row>
    <row r="4" spans="1:15" x14ac:dyDescent="0.25">
      <c r="A4" s="3" t="s">
        <v>8</v>
      </c>
      <c r="B4" s="3">
        <v>10</v>
      </c>
      <c r="C4" s="2">
        <v>42024.365714285712</v>
      </c>
      <c r="D4" s="2">
        <f>C4/7.5</f>
        <v>5603.2487619047615</v>
      </c>
      <c r="E4" s="2">
        <f>C4/1957.5</f>
        <v>21.468386060937785</v>
      </c>
      <c r="F4" s="3">
        <v>37</v>
      </c>
      <c r="G4" s="3">
        <f>'General Summary'!$C$2-F4</f>
        <v>198.95</v>
      </c>
      <c r="H4" s="9">
        <f>F4/'General Summary'!$C$2</f>
        <v>0.15681288408561136</v>
      </c>
      <c r="I4" s="4"/>
      <c r="J4" s="5"/>
      <c r="K4" s="5"/>
      <c r="L4" s="5"/>
      <c r="M4" s="5"/>
      <c r="N4" s="5"/>
      <c r="O4" s="5"/>
    </row>
    <row r="5" spans="1:15" x14ac:dyDescent="0.25">
      <c r="A5" s="3" t="s">
        <v>9</v>
      </c>
      <c r="B5" s="3">
        <v>12</v>
      </c>
      <c r="C5" s="2">
        <v>49094.782500000001</v>
      </c>
      <c r="D5" s="2">
        <f>C5/7.5</f>
        <v>6545.9710000000005</v>
      </c>
      <c r="E5" s="2">
        <f>C5/1957.5</f>
        <v>25.080348659003832</v>
      </c>
      <c r="F5" s="3">
        <v>40</v>
      </c>
      <c r="G5" s="3">
        <f>'General Summary'!$C$2-F5</f>
        <v>195.95</v>
      </c>
      <c r="H5" s="9">
        <f>F5/'General Summary'!$C$2</f>
        <v>0.169527442254715</v>
      </c>
      <c r="I5" s="4"/>
      <c r="J5" s="5"/>
      <c r="K5" s="5"/>
      <c r="L5" s="5"/>
      <c r="M5" s="5"/>
      <c r="N5" s="5"/>
      <c r="O5" s="5"/>
    </row>
    <row r="6" spans="1:15" x14ac:dyDescent="0.25">
      <c r="I6" s="4"/>
      <c r="J6" s="5"/>
      <c r="K6" s="5"/>
      <c r="L6" s="5"/>
      <c r="M6" s="5"/>
      <c r="N6" s="5"/>
      <c r="O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F46B-DAE6-498C-BEAE-1C75E8FF4B0C}">
  <dimension ref="A1:F2"/>
  <sheetViews>
    <sheetView workbookViewId="0">
      <selection activeCell="C4" sqref="C4"/>
    </sheetView>
  </sheetViews>
  <sheetFormatPr defaultRowHeight="15" x14ac:dyDescent="0.25"/>
  <cols>
    <col min="1" max="1" width="18.42578125" bestFit="1" customWidth="1"/>
    <col min="2" max="2" width="20" bestFit="1" customWidth="1"/>
    <col min="3" max="3" width="24.7109375" bestFit="1" customWidth="1"/>
    <col min="4" max="4" width="19.42578125" bestFit="1" customWidth="1"/>
    <col min="5" max="5" width="5.140625" bestFit="1" customWidth="1"/>
    <col min="6" max="6" width="22.5703125" bestFit="1" customWidth="1"/>
  </cols>
  <sheetData>
    <row r="1" spans="1:6" x14ac:dyDescent="0.25">
      <c r="A1" s="6" t="s">
        <v>10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</row>
    <row r="2" spans="1:6" x14ac:dyDescent="0.25">
      <c r="A2" s="3">
        <v>7.5</v>
      </c>
      <c r="B2" s="3">
        <v>1957.5</v>
      </c>
      <c r="C2" s="3">
        <f>(B2/A2)-E2-F2</f>
        <v>235.95</v>
      </c>
      <c r="D2" s="3">
        <f>2*52</f>
        <v>104</v>
      </c>
      <c r="E2" s="3">
        <v>12</v>
      </c>
      <c r="F2" s="3">
        <f>(B2*0.05)/7.5</f>
        <v>13.05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8875-621D-4332-96F1-DCBEE15FF6AE}">
  <dimension ref="A1:G32"/>
  <sheetViews>
    <sheetView workbookViewId="0">
      <selection activeCell="E19" sqref="E19"/>
    </sheetView>
  </sheetViews>
  <sheetFormatPr defaultRowHeight="15" x14ac:dyDescent="0.25"/>
  <cols>
    <col min="1" max="1" width="23.85546875" bestFit="1" customWidth="1"/>
    <col min="2" max="2" width="29.140625" bestFit="1" customWidth="1"/>
    <col min="3" max="3" width="11.42578125" bestFit="1" customWidth="1"/>
    <col min="4" max="4" width="30.5703125" bestFit="1" customWidth="1"/>
    <col min="5" max="5" width="16.5703125" bestFit="1" customWidth="1"/>
    <col min="6" max="7" width="17.7109375" bestFit="1" customWidth="1"/>
  </cols>
  <sheetData>
    <row r="1" spans="1:7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</row>
    <row r="2" spans="1:7" x14ac:dyDescent="0.25">
      <c r="A2" s="5">
        <v>0</v>
      </c>
      <c r="B2" s="5">
        <v>1.0217066666666667E-2</v>
      </c>
      <c r="C2" s="5">
        <v>7.6628000000000002E-2</v>
      </c>
      <c r="D2" s="10">
        <v>149.99931000000001</v>
      </c>
      <c r="E2" s="10">
        <v>19.999908000000001</v>
      </c>
      <c r="F2" s="10">
        <v>19.181497442455242</v>
      </c>
      <c r="G2" s="10">
        <v>17.899678997613364</v>
      </c>
    </row>
    <row r="3" spans="1:7" x14ac:dyDescent="0.25">
      <c r="A3" s="5">
        <v>1</v>
      </c>
      <c r="B3" s="5">
        <v>1.0217066666666667E-2</v>
      </c>
      <c r="C3" s="5">
        <v>7.6628000000000002E-2</v>
      </c>
      <c r="D3" s="10">
        <v>149.99931000000001</v>
      </c>
      <c r="E3" s="10">
        <v>19.999908000000001</v>
      </c>
      <c r="F3" s="10">
        <v>19.181497442455242</v>
      </c>
      <c r="G3" s="10">
        <v>17.899678997613364</v>
      </c>
    </row>
    <row r="4" spans="1:7" x14ac:dyDescent="0.25">
      <c r="A4" s="5">
        <v>2</v>
      </c>
      <c r="B4" s="5">
        <v>1.0217066666666667E-2</v>
      </c>
      <c r="C4" s="5">
        <v>7.6628000000000002E-2</v>
      </c>
      <c r="D4" s="10">
        <v>149.99931000000001</v>
      </c>
      <c r="E4" s="10">
        <v>19.999908000000001</v>
      </c>
      <c r="F4" s="10">
        <v>19.181497442455242</v>
      </c>
      <c r="G4" s="10">
        <v>17.899678997613364</v>
      </c>
    </row>
    <row r="5" spans="1:7" x14ac:dyDescent="0.25">
      <c r="A5" s="5">
        <v>3</v>
      </c>
      <c r="B5" s="5">
        <v>1.0217066666666667E-2</v>
      </c>
      <c r="C5" s="5">
        <v>7.6628000000000002E-2</v>
      </c>
      <c r="D5" s="10">
        <v>149.99931000000001</v>
      </c>
      <c r="E5" s="10">
        <v>19.999908000000001</v>
      </c>
      <c r="F5" s="10">
        <v>19.181497442455242</v>
      </c>
      <c r="G5" s="10">
        <v>17.899678997613364</v>
      </c>
    </row>
    <row r="6" spans="1:7" x14ac:dyDescent="0.25">
      <c r="A6" s="5">
        <v>4</v>
      </c>
      <c r="B6" s="5">
        <v>1.0217066666666667E-2</v>
      </c>
      <c r="C6" s="5">
        <v>7.6628000000000002E-2</v>
      </c>
      <c r="D6" s="10">
        <v>149.99931000000001</v>
      </c>
      <c r="E6" s="10">
        <v>19.999908000000001</v>
      </c>
      <c r="F6" s="10">
        <v>19.181497442455242</v>
      </c>
      <c r="G6" s="10">
        <v>17.899678997613364</v>
      </c>
    </row>
    <row r="7" spans="1:7" x14ac:dyDescent="0.25">
      <c r="A7" s="5">
        <v>5</v>
      </c>
      <c r="B7" s="5">
        <v>1.0217066666666667E-2</v>
      </c>
      <c r="C7" s="5">
        <v>7.6628000000000002E-2</v>
      </c>
      <c r="D7" s="10">
        <v>149.99931000000001</v>
      </c>
      <c r="E7" s="10">
        <v>19.999908000000001</v>
      </c>
      <c r="F7" s="10">
        <v>19.181497442455242</v>
      </c>
      <c r="G7" s="10">
        <v>17.899678997613364</v>
      </c>
    </row>
    <row r="8" spans="1:7" x14ac:dyDescent="0.25">
      <c r="A8" s="5">
        <v>6</v>
      </c>
      <c r="B8" s="5">
        <v>1.0728000000000001E-2</v>
      </c>
      <c r="C8" s="5">
        <v>8.0460000000000004E-2</v>
      </c>
      <c r="D8" s="10">
        <v>157.50045</v>
      </c>
      <c r="E8" s="10">
        <v>21.000060000000001</v>
      </c>
      <c r="F8" s="10">
        <v>20.14072250639386</v>
      </c>
      <c r="G8" s="10">
        <v>18.794803102625298</v>
      </c>
    </row>
    <row r="9" spans="1:7" x14ac:dyDescent="0.25">
      <c r="A9" s="5">
        <v>7</v>
      </c>
      <c r="B9" s="5">
        <v>1.1238666666666668E-2</v>
      </c>
      <c r="C9" s="5">
        <v>8.4290000000000004E-2</v>
      </c>
      <c r="D9" s="10">
        <v>164.99767500000002</v>
      </c>
      <c r="E9" s="10">
        <v>21.999690000000001</v>
      </c>
      <c r="F9" s="10">
        <v>21.099446930946293</v>
      </c>
      <c r="G9" s="10">
        <v>19.689460023866349</v>
      </c>
    </row>
    <row r="10" spans="1:7" x14ac:dyDescent="0.25">
      <c r="A10" s="5">
        <v>8</v>
      </c>
      <c r="B10" s="5">
        <v>1.1749333333333334E-2</v>
      </c>
      <c r="C10" s="5">
        <v>8.8120000000000004E-2</v>
      </c>
      <c r="D10" s="10">
        <v>172.4949</v>
      </c>
      <c r="E10" s="10">
        <v>22.999320000000001</v>
      </c>
      <c r="F10" s="10">
        <v>22.058171355498722</v>
      </c>
      <c r="G10" s="10">
        <v>20.584116945107397</v>
      </c>
    </row>
    <row r="11" spans="1:7" x14ac:dyDescent="0.25">
      <c r="A11" s="5">
        <v>9</v>
      </c>
      <c r="B11" s="5">
        <v>1.2260533333333334E-2</v>
      </c>
      <c r="C11" s="5">
        <v>9.1953999999999994E-2</v>
      </c>
      <c r="D11" s="10">
        <v>179.999955</v>
      </c>
      <c r="E11" s="10">
        <v>23.999994000000001</v>
      </c>
      <c r="F11" s="10">
        <v>23.017897058823529</v>
      </c>
      <c r="G11" s="10">
        <v>21.479708233890214</v>
      </c>
    </row>
    <row r="12" spans="1:7" x14ac:dyDescent="0.25">
      <c r="A12" s="5">
        <v>10</v>
      </c>
      <c r="B12" s="5">
        <v>1.2771333333333332E-2</v>
      </c>
      <c r="C12" s="5">
        <v>9.5784999999999995E-2</v>
      </c>
      <c r="D12" s="10">
        <v>187.49913749999999</v>
      </c>
      <c r="E12" s="10">
        <v>24.999884999999999</v>
      </c>
      <c r="F12" s="10">
        <v>23.976871803069052</v>
      </c>
      <c r="G12" s="10">
        <v>22.374598747016702</v>
      </c>
    </row>
    <row r="13" spans="1:7" x14ac:dyDescent="0.25">
      <c r="A13" s="5">
        <v>11</v>
      </c>
      <c r="B13" s="5">
        <v>1.3282266666666665E-2</v>
      </c>
      <c r="C13" s="5">
        <v>9.9616999999999997E-2</v>
      </c>
      <c r="D13" s="10">
        <v>195.00027749999998</v>
      </c>
      <c r="E13" s="10">
        <v>26.000036999999999</v>
      </c>
      <c r="F13" s="10">
        <v>24.93609686700767</v>
      </c>
      <c r="G13" s="10">
        <v>23.269722852028636</v>
      </c>
    </row>
    <row r="14" spans="1:7" x14ac:dyDescent="0.25">
      <c r="A14" s="5">
        <v>12</v>
      </c>
      <c r="B14" s="5">
        <v>1.3793333333333335E-2</v>
      </c>
      <c r="C14" s="5">
        <v>0.10345</v>
      </c>
      <c r="D14" s="10">
        <v>202.50337500000001</v>
      </c>
      <c r="E14" s="10">
        <v>27.000450000000001</v>
      </c>
      <c r="F14" s="10">
        <v>25.895572250639386</v>
      </c>
      <c r="G14" s="10">
        <v>24.165080548926014</v>
      </c>
    </row>
    <row r="15" spans="1:7" x14ac:dyDescent="0.25">
      <c r="A15" s="5">
        <v>13</v>
      </c>
      <c r="B15" s="5">
        <v>1.4304000000000001E-2</v>
      </c>
      <c r="C15" s="5">
        <v>0.10728</v>
      </c>
      <c r="D15" s="10">
        <v>210.00059999999999</v>
      </c>
      <c r="E15" s="10">
        <v>28.000080000000001</v>
      </c>
      <c r="F15" s="10">
        <v>26.854296675191815</v>
      </c>
      <c r="G15" s="10">
        <v>25.059737470167061</v>
      </c>
    </row>
    <row r="16" spans="1:7" x14ac:dyDescent="0.25">
      <c r="A16" s="5">
        <v>14</v>
      </c>
      <c r="B16" s="5">
        <v>1.4814666666666667E-2</v>
      </c>
      <c r="C16" s="5">
        <v>0.11111</v>
      </c>
      <c r="D16" s="10">
        <v>217.49782500000001</v>
      </c>
      <c r="E16" s="10">
        <v>28.99971</v>
      </c>
      <c r="F16" s="10">
        <v>27.813021099744244</v>
      </c>
      <c r="G16" s="10">
        <v>25.954394391408112</v>
      </c>
    </row>
    <row r="17" spans="1:7" x14ac:dyDescent="0.25">
      <c r="A17" s="5">
        <v>15</v>
      </c>
      <c r="B17" s="5">
        <v>1.5325333333333333E-2</v>
      </c>
      <c r="C17" s="5">
        <v>0.11494</v>
      </c>
      <c r="D17" s="10">
        <v>224.99504999999999</v>
      </c>
      <c r="E17" s="10">
        <v>29.99934</v>
      </c>
      <c r="F17" s="10">
        <v>28.771745524296673</v>
      </c>
      <c r="G17" s="10">
        <v>26.849051312649163</v>
      </c>
    </row>
    <row r="18" spans="1:7" x14ac:dyDescent="0.25">
      <c r="A18" s="5">
        <v>16</v>
      </c>
      <c r="B18" s="5">
        <v>1.5836533333333336E-2</v>
      </c>
      <c r="C18" s="5">
        <v>0.118774</v>
      </c>
      <c r="D18" s="10">
        <v>232.50010500000002</v>
      </c>
      <c r="E18" s="10">
        <v>31.000014000000004</v>
      </c>
      <c r="F18" s="10">
        <v>29.731471227621483</v>
      </c>
      <c r="G18" s="10">
        <v>27.74464260143198</v>
      </c>
    </row>
    <row r="19" spans="1:7" x14ac:dyDescent="0.25">
      <c r="A19" s="5">
        <v>17</v>
      </c>
      <c r="B19" s="5">
        <v>1.6347333333333335E-2</v>
      </c>
      <c r="C19" s="5">
        <v>0.12260500000000001</v>
      </c>
      <c r="D19" s="10">
        <v>239.99928750000001</v>
      </c>
      <c r="E19" s="10">
        <v>31.999905000000002</v>
      </c>
      <c r="F19" s="10">
        <v>30.690445971867007</v>
      </c>
      <c r="G19" s="10">
        <v>28.639533114558471</v>
      </c>
    </row>
    <row r="20" spans="1:7" x14ac:dyDescent="0.25">
      <c r="A20" s="5">
        <v>18</v>
      </c>
      <c r="B20" s="5">
        <v>1.6858266666666667E-2</v>
      </c>
      <c r="C20" s="5">
        <v>0.12643699999999999</v>
      </c>
      <c r="D20" s="10">
        <v>247.5004275</v>
      </c>
      <c r="E20" s="10">
        <v>33.000056999999998</v>
      </c>
      <c r="F20" s="10">
        <v>31.649671035805625</v>
      </c>
      <c r="G20" s="10">
        <v>29.534657219570402</v>
      </c>
    </row>
    <row r="21" spans="1:7" x14ac:dyDescent="0.25">
      <c r="A21" s="5">
        <v>19</v>
      </c>
      <c r="B21" s="5">
        <v>1.7369066666666665E-2</v>
      </c>
      <c r="C21" s="5">
        <v>0.13026799999999999</v>
      </c>
      <c r="D21" s="10">
        <v>254.99960999999999</v>
      </c>
      <c r="E21" s="10">
        <v>33.999947999999996</v>
      </c>
      <c r="F21" s="10">
        <v>32.608645780051148</v>
      </c>
      <c r="G21" s="10">
        <v>30.429547732696893</v>
      </c>
    </row>
    <row r="22" spans="1:7" x14ac:dyDescent="0.25">
      <c r="A22" s="5">
        <v>20</v>
      </c>
      <c r="B22" s="5">
        <v>1.7879999999999997E-2</v>
      </c>
      <c r="C22" s="5">
        <v>0.1341</v>
      </c>
      <c r="D22" s="10">
        <v>262.50074999999998</v>
      </c>
      <c r="E22" s="10">
        <v>35.000099999999996</v>
      </c>
      <c r="F22" s="10">
        <v>33.567870843989766</v>
      </c>
      <c r="G22" s="10">
        <v>31.324671837708827</v>
      </c>
    </row>
    <row r="23" spans="1:7" x14ac:dyDescent="0.25">
      <c r="A23" s="5">
        <v>21</v>
      </c>
      <c r="B23" s="5">
        <v>1.8390666666666666E-2</v>
      </c>
      <c r="C23" s="5">
        <v>0.13793</v>
      </c>
      <c r="D23" s="10">
        <v>269.997975</v>
      </c>
      <c r="E23" s="10">
        <v>35.99973</v>
      </c>
      <c r="F23" s="10">
        <v>34.526595268542195</v>
      </c>
      <c r="G23" s="10">
        <v>32.219328758949878</v>
      </c>
    </row>
    <row r="24" spans="1:7" x14ac:dyDescent="0.25">
      <c r="A24" s="5">
        <v>22</v>
      </c>
      <c r="B24" s="5">
        <v>1.8901333333333336E-2</v>
      </c>
      <c r="C24" s="5">
        <v>0.14176</v>
      </c>
      <c r="D24" s="10">
        <v>277.49520000000001</v>
      </c>
      <c r="E24" s="10">
        <v>36.999360000000003</v>
      </c>
      <c r="F24" s="10">
        <v>35.485319693094631</v>
      </c>
      <c r="G24" s="10">
        <v>33.113985680190929</v>
      </c>
    </row>
    <row r="25" spans="1:7" x14ac:dyDescent="0.25">
      <c r="A25" s="5">
        <v>23</v>
      </c>
      <c r="B25" s="5">
        <v>1.9412533333333332E-2</v>
      </c>
      <c r="C25" s="5">
        <v>0.145594</v>
      </c>
      <c r="D25" s="10">
        <v>285.00025499999998</v>
      </c>
      <c r="E25" s="10">
        <v>38.000033999999999</v>
      </c>
      <c r="F25" s="10">
        <v>36.445045396419431</v>
      </c>
      <c r="G25" s="10">
        <v>34.009576968973739</v>
      </c>
    </row>
    <row r="26" spans="1:7" x14ac:dyDescent="0.25">
      <c r="A26" s="5">
        <v>24</v>
      </c>
      <c r="B26" s="5">
        <v>1.9923333333333331E-2</v>
      </c>
      <c r="C26" s="5">
        <v>0.149425</v>
      </c>
      <c r="D26" s="10">
        <v>292.4994375</v>
      </c>
      <c r="E26" s="10">
        <v>38.999924999999998</v>
      </c>
      <c r="F26" s="10">
        <v>37.404020140664962</v>
      </c>
      <c r="G26" s="10">
        <v>34.904467482100237</v>
      </c>
    </row>
    <row r="27" spans="1:7" x14ac:dyDescent="0.25">
      <c r="A27" s="5">
        <v>25</v>
      </c>
      <c r="B27" s="5">
        <v>2.0434266666666669E-2</v>
      </c>
      <c r="C27" s="5">
        <v>0.153257</v>
      </c>
      <c r="D27" s="10">
        <v>300.00057750000002</v>
      </c>
      <c r="E27" s="10">
        <v>40.000077000000005</v>
      </c>
      <c r="F27" s="10">
        <v>38.363245204603579</v>
      </c>
      <c r="G27" s="10">
        <v>35.799591587112168</v>
      </c>
    </row>
    <row r="28" spans="1:7" x14ac:dyDescent="0.25">
      <c r="A28" s="5">
        <v>26</v>
      </c>
      <c r="B28" s="5">
        <v>2.0945066666666668E-2</v>
      </c>
      <c r="C28" s="5">
        <v>0.15708800000000001</v>
      </c>
      <c r="D28" s="10">
        <v>307.49976000000004</v>
      </c>
      <c r="E28" s="10">
        <v>40.999968000000003</v>
      </c>
      <c r="F28" s="10">
        <v>39.32221994884911</v>
      </c>
      <c r="G28" s="10">
        <v>36.694482100238666</v>
      </c>
    </row>
    <row r="29" spans="1:7" x14ac:dyDescent="0.25">
      <c r="A29" s="5">
        <v>27</v>
      </c>
      <c r="B29" s="5">
        <v>2.1456000000000003E-2</v>
      </c>
      <c r="C29" s="5">
        <v>0.16092000000000001</v>
      </c>
      <c r="D29" s="10">
        <v>315.0009</v>
      </c>
      <c r="E29" s="10">
        <v>42.000120000000003</v>
      </c>
      <c r="F29" s="10">
        <v>40.281445012787721</v>
      </c>
      <c r="G29" s="10">
        <v>37.589606205250597</v>
      </c>
    </row>
    <row r="30" spans="1:7" x14ac:dyDescent="0.25">
      <c r="A30" s="5">
        <v>28</v>
      </c>
      <c r="B30" s="5">
        <v>2.1966800000000002E-2</v>
      </c>
      <c r="C30" s="5">
        <v>0.16475100000000001</v>
      </c>
      <c r="D30" s="10">
        <v>322.50008250000002</v>
      </c>
      <c r="E30" s="10">
        <v>43.000011000000001</v>
      </c>
      <c r="F30" s="10">
        <v>41.240419757033251</v>
      </c>
      <c r="G30" s="10">
        <v>38.484496718377088</v>
      </c>
    </row>
    <row r="31" spans="1:7" x14ac:dyDescent="0.25">
      <c r="A31" s="5">
        <v>29</v>
      </c>
      <c r="B31" s="5">
        <v>2.2477600000000004E-2</v>
      </c>
      <c r="C31" s="5">
        <v>0.16858200000000001</v>
      </c>
      <c r="D31" s="10">
        <v>329.99926500000004</v>
      </c>
      <c r="E31" s="10">
        <v>43.999902000000006</v>
      </c>
      <c r="F31" s="10">
        <v>42.199394501278775</v>
      </c>
      <c r="G31" s="10">
        <v>39.379387231503578</v>
      </c>
    </row>
    <row r="32" spans="1:7" x14ac:dyDescent="0.25">
      <c r="A32" s="5">
        <v>30</v>
      </c>
      <c r="B32" s="5">
        <v>2.2988533333333332E-2</v>
      </c>
      <c r="C32" s="5">
        <v>0.17241400000000001</v>
      </c>
      <c r="D32" s="10">
        <v>337.500405</v>
      </c>
      <c r="E32" s="10">
        <v>45.000053999999999</v>
      </c>
      <c r="F32" s="10">
        <v>43.158619565217393</v>
      </c>
      <c r="G32" s="10">
        <v>40.274511336515509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Vacation Summary</vt:lpstr>
      <vt:lpstr>General Summary</vt:lpstr>
      <vt:lpstr>Vac Entitlement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Chen</dc:creator>
  <cp:lastModifiedBy>Jonathan Chen</cp:lastModifiedBy>
  <dcterms:created xsi:type="dcterms:W3CDTF">2015-06-05T18:17:20Z</dcterms:created>
  <dcterms:modified xsi:type="dcterms:W3CDTF">2020-12-03T20:05:29Z</dcterms:modified>
</cp:coreProperties>
</file>