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5" i="9" l="1"/>
  <c r="I55"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F54" i="9"/>
  <c r="I54" i="9"/>
  <c r="F53" i="9"/>
  <c r="I53" i="9"/>
  <c r="F52" i="9"/>
  <c r="I52" i="9"/>
  <c r="F38" i="9"/>
  <c r="I38" i="9"/>
  <c r="F37" i="9"/>
  <c r="I37" i="9"/>
  <c r="F36" i="9"/>
  <c r="I36" i="9"/>
  <c r="F35" i="9"/>
  <c r="I35" i="9"/>
  <c r="F32" i="9"/>
  <c r="I32" i="9"/>
  <c r="A56" i="9"/>
  <c r="A57" i="9"/>
  <c r="F51" i="9"/>
  <c r="I51" i="9"/>
  <c r="F50" i="9"/>
  <c r="I50" i="9"/>
  <c r="F49" i="9"/>
  <c r="I49" i="9"/>
  <c r="F48" i="9"/>
  <c r="I48" i="9"/>
  <c r="F47" i="9"/>
  <c r="I47" i="9"/>
  <c r="F46" i="9"/>
  <c r="I46" i="9"/>
  <c r="F43" i="9"/>
  <c r="I43" i="9"/>
  <c r="F44" i="9"/>
  <c r="I44" i="9"/>
  <c r="F42" i="9"/>
  <c r="I42" i="9"/>
  <c r="F31" i="9"/>
  <c r="I31" i="9"/>
  <c r="F19" i="9"/>
  <c r="I19" i="9"/>
  <c r="F12" i="9"/>
  <c r="I12" i="9"/>
  <c r="F29" i="9"/>
  <c r="I29" i="9"/>
  <c r="F63" i="9"/>
  <c r="I63" i="9"/>
  <c r="A58" i="9"/>
  <c r="A59" i="9"/>
  <c r="A60" i="9"/>
  <c r="A61" i="9"/>
  <c r="A62" i="9"/>
  <c r="A63" i="9"/>
  <c r="F62" i="9"/>
  <c r="I62" i="9"/>
  <c r="F41" i="9"/>
  <c r="I41" i="9"/>
  <c r="F45" i="9"/>
  <c r="I45" i="9"/>
  <c r="F59" i="9"/>
  <c r="I59" i="9"/>
  <c r="F58" i="9"/>
  <c r="I58" i="9"/>
  <c r="F61" i="9"/>
  <c r="I61" i="9"/>
  <c r="F60" i="9"/>
  <c r="I60" i="9"/>
  <c r="F65" i="9"/>
  <c r="I65" i="9"/>
  <c r="A64" i="9"/>
  <c r="A65" i="9"/>
  <c r="F64" i="9"/>
  <c r="I64" i="9"/>
  <c r="F57" i="9"/>
  <c r="I57" i="9"/>
  <c r="F56" i="9"/>
  <c r="I56" i="9"/>
  <c r="F40" i="9"/>
  <c r="I40" i="9"/>
  <c r="F39" i="9"/>
  <c r="I39" i="9"/>
  <c r="F34" i="9"/>
  <c r="I34" i="9"/>
  <c r="F33" i="9"/>
  <c r="I33" i="9"/>
  <c r="F15" i="9"/>
  <c r="I15" i="9"/>
  <c r="F14" i="9"/>
  <c r="I14" i="9"/>
  <c r="F13" i="9"/>
  <c r="I13" i="9"/>
  <c r="I66" i="9"/>
  <c r="F70" i="9"/>
  <c r="F71" i="9"/>
  <c r="I71" i="9"/>
  <c r="F69" i="9"/>
  <c r="I69" i="9"/>
  <c r="F8" i="9"/>
  <c r="I8" i="9"/>
  <c r="F24" i="9"/>
  <c r="I24" i="9"/>
  <c r="F20" i="9"/>
  <c r="I20" i="9"/>
  <c r="F10" i="9"/>
  <c r="I10" i="9"/>
  <c r="F72" i="9"/>
  <c r="I72" i="9"/>
  <c r="I70" i="9"/>
  <c r="F9" i="9"/>
  <c r="K6" i="9"/>
  <c r="I9" i="9"/>
  <c r="K7" i="9"/>
  <c r="K4" i="9"/>
  <c r="A69" i="9"/>
  <c r="A70" i="9"/>
  <c r="A71" i="9"/>
  <c r="A72"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<sst xmlns="http://schemas.openxmlformats.org/spreadsheetml/2006/main" count="199" uniqueCount="189">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</sst>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3"/>
  <sheetViews>
    <sheetView showGridLines="0" tabSelected="1" zoomScale="107" zoomScaleNormal="70" workbookViewId="0">
      <pane ySplit="7" topLeftCell="A10" activePane="bottomLeft" state="frozen"/>
      <selection pane="bottomLeft" activeCell="A64" sqref="A64"/>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0"/>
      <c r="L1" s="170"/>
      <c r="M1" s="170"/>
      <c r="N1" s="170"/>
      <c r="O1" s="170"/>
      <c r="P1" s="170"/>
      <c r="Q1" s="170"/>
      <c r="R1" s="170"/>
      <c r="S1" s="170"/>
      <c r="T1" s="170"/>
      <c r="U1" s="170"/>
      <c r="V1" s="170"/>
      <c r="W1" s="170"/>
      <c r="X1" s="170"/>
      <c r="Y1" s="170"/>
      <c r="Z1" s="170"/>
      <c r="AA1" s="170"/>
      <c r="AB1" s="170"/>
      <c r="AC1" s="170"/>
      <c r="AD1" s="170"/>
      <c r="AE1" s="170"/>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2">
        <v>43374</v>
      </c>
      <c r="D4" s="172"/>
      <c r="E4" s="172"/>
      <c r="F4" s="108"/>
      <c r="G4" s="111" t="s">
        <v>73</v>
      </c>
      <c r="H4" s="123">
        <v>4</v>
      </c>
      <c r="I4" s="109"/>
      <c r="J4" s="50"/>
      <c r="K4" s="164" t="str">
        <f>"Week "&amp;(K6-($C$4-WEEKDAY($C$4,1)+2))/7+1</f>
        <v>Week 4</v>
      </c>
      <c r="L4" s="165"/>
      <c r="M4" s="165"/>
      <c r="N4" s="165"/>
      <c r="O4" s="165"/>
      <c r="P4" s="165"/>
      <c r="Q4" s="166"/>
      <c r="R4" s="164" t="str">
        <f>"Week "&amp;(R6-($C$4-WEEKDAY($C$4,1)+2))/7+1</f>
        <v>Week 5</v>
      </c>
      <c r="S4" s="165"/>
      <c r="T4" s="165"/>
      <c r="U4" s="165"/>
      <c r="V4" s="165"/>
      <c r="W4" s="165"/>
      <c r="X4" s="166"/>
      <c r="Y4" s="164" t="str">
        <f>"Week "&amp;(Y6-($C$4-WEEKDAY($C$4,1)+2))/7+1</f>
        <v>Week 6</v>
      </c>
      <c r="Z4" s="165"/>
      <c r="AA4" s="165"/>
      <c r="AB4" s="165"/>
      <c r="AC4" s="165"/>
      <c r="AD4" s="165"/>
      <c r="AE4" s="166"/>
      <c r="AF4" s="164" t="str">
        <f>"Week "&amp;(AF6-($C$4-WEEKDAY($C$4,1)+2))/7+1</f>
        <v>Week 7</v>
      </c>
      <c r="AG4" s="165"/>
      <c r="AH4" s="165"/>
      <c r="AI4" s="165"/>
      <c r="AJ4" s="165"/>
      <c r="AK4" s="165"/>
      <c r="AL4" s="166"/>
      <c r="AM4" s="164" t="str">
        <f>"Week "&amp;(AM6-($C$4-WEEKDAY($C$4,1)+2))/7+1</f>
        <v>Week 8</v>
      </c>
      <c r="AN4" s="165"/>
      <c r="AO4" s="165"/>
      <c r="AP4" s="165"/>
      <c r="AQ4" s="165"/>
      <c r="AR4" s="165"/>
      <c r="AS4" s="166"/>
      <c r="AT4" s="164" t="str">
        <f>"Week "&amp;(AT6-($C$4-WEEKDAY($C$4,1)+2))/7+1</f>
        <v>Week 9</v>
      </c>
      <c r="AU4" s="165"/>
      <c r="AV4" s="165"/>
      <c r="AW4" s="165"/>
      <c r="AX4" s="165"/>
      <c r="AY4" s="165"/>
      <c r="AZ4" s="166"/>
      <c r="BA4" s="164" t="str">
        <f>"Week "&amp;(BA6-($C$4-WEEKDAY($C$4,1)+2))/7+1</f>
        <v>Week 10</v>
      </c>
      <c r="BB4" s="165"/>
      <c r="BC4" s="165"/>
      <c r="BD4" s="165"/>
      <c r="BE4" s="165"/>
      <c r="BF4" s="165"/>
      <c r="BG4" s="166"/>
      <c r="BH4" s="164" t="str">
        <f>"Week "&amp;(BH6-($C$4-WEEKDAY($C$4,1)+2))/7+1</f>
        <v>Week 11</v>
      </c>
      <c r="BI4" s="165"/>
      <c r="BJ4" s="165"/>
      <c r="BK4" s="165"/>
      <c r="BL4" s="165"/>
      <c r="BM4" s="165"/>
      <c r="BN4" s="166"/>
    </row>
    <row r="5" spans="1:66" ht="17.25" customHeight="1" x14ac:dyDescent="0.15">
      <c r="A5" s="107"/>
      <c r="B5" s="111" t="s">
        <v>75</v>
      </c>
      <c r="C5" s="171">
        <v>43612</v>
      </c>
      <c r="D5" s="171"/>
      <c r="E5" s="171"/>
      <c r="F5" s="110"/>
      <c r="G5" s="110"/>
      <c r="H5" s="110"/>
      <c r="I5" s="110"/>
      <c r="J5" s="50"/>
      <c r="K5" s="167">
        <f>K6</f>
        <v>43395</v>
      </c>
      <c r="L5" s="168"/>
      <c r="M5" s="168"/>
      <c r="N5" s="168"/>
      <c r="O5" s="168"/>
      <c r="P5" s="168"/>
      <c r="Q5" s="169"/>
      <c r="R5" s="167">
        <f>R6</f>
        <v>43402</v>
      </c>
      <c r="S5" s="168"/>
      <c r="T5" s="168"/>
      <c r="U5" s="168"/>
      <c r="V5" s="168"/>
      <c r="W5" s="168"/>
      <c r="X5" s="169"/>
      <c r="Y5" s="167">
        <f>Y6</f>
        <v>43409</v>
      </c>
      <c r="Z5" s="168"/>
      <c r="AA5" s="168"/>
      <c r="AB5" s="168"/>
      <c r="AC5" s="168"/>
      <c r="AD5" s="168"/>
      <c r="AE5" s="169"/>
      <c r="AF5" s="167">
        <f>AF6</f>
        <v>43416</v>
      </c>
      <c r="AG5" s="168"/>
      <c r="AH5" s="168"/>
      <c r="AI5" s="168"/>
      <c r="AJ5" s="168"/>
      <c r="AK5" s="168"/>
      <c r="AL5" s="169"/>
      <c r="AM5" s="167">
        <f>AM6</f>
        <v>43423</v>
      </c>
      <c r="AN5" s="168"/>
      <c r="AO5" s="168"/>
      <c r="AP5" s="168"/>
      <c r="AQ5" s="168"/>
      <c r="AR5" s="168"/>
      <c r="AS5" s="169"/>
      <c r="AT5" s="167">
        <f>AT6</f>
        <v>43430</v>
      </c>
      <c r="AU5" s="168"/>
      <c r="AV5" s="168"/>
      <c r="AW5" s="168"/>
      <c r="AX5" s="168"/>
      <c r="AY5" s="168"/>
      <c r="AZ5" s="169"/>
      <c r="BA5" s="167">
        <f>BA6</f>
        <v>43437</v>
      </c>
      <c r="BB5" s="168"/>
      <c r="BC5" s="168"/>
      <c r="BD5" s="168"/>
      <c r="BE5" s="168"/>
      <c r="BF5" s="168"/>
      <c r="BG5" s="169"/>
      <c r="BH5" s="167">
        <f>BH6</f>
        <v>43444</v>
      </c>
      <c r="BI5" s="168"/>
      <c r="BJ5" s="168"/>
      <c r="BK5" s="168"/>
      <c r="BL5" s="168"/>
      <c r="BM5" s="168"/>
      <c r="BN5" s="169"/>
    </row>
    <row r="6" spans="1:66" x14ac:dyDescent="0.15">
      <c r="A6" s="49"/>
      <c r="B6" s="50"/>
      <c r="C6" s="50"/>
      <c r="D6" s="51"/>
      <c r="E6" s="50"/>
      <c r="F6" s="50"/>
      <c r="G6" s="50"/>
      <c r="H6" s="50"/>
      <c r="I6" s="50"/>
      <c r="J6" s="50"/>
      <c r="K6" s="91">
        <f>C4-WEEKDAY(C4,1)+2+7*(H4-1)</f>
        <v>43395</v>
      </c>
      <c r="L6" s="83">
        <f t="shared" ref="L6:AQ6" si="0">K6+1</f>
        <v>43396</v>
      </c>
      <c r="M6" s="83">
        <f t="shared" si="0"/>
        <v>43397</v>
      </c>
      <c r="N6" s="83">
        <f t="shared" si="0"/>
        <v>43398</v>
      </c>
      <c r="O6" s="83">
        <f t="shared" si="0"/>
        <v>43399</v>
      </c>
      <c r="P6" s="83">
        <f t="shared" si="0"/>
        <v>43400</v>
      </c>
      <c r="Q6" s="92">
        <f t="shared" si="0"/>
        <v>43401</v>
      </c>
      <c r="R6" s="91">
        <f t="shared" si="0"/>
        <v>43402</v>
      </c>
      <c r="S6" s="83">
        <f t="shared" si="0"/>
        <v>43403</v>
      </c>
      <c r="T6" s="83">
        <f t="shared" si="0"/>
        <v>43404</v>
      </c>
      <c r="U6" s="83">
        <f t="shared" si="0"/>
        <v>43405</v>
      </c>
      <c r="V6" s="83">
        <f t="shared" si="0"/>
        <v>43406</v>
      </c>
      <c r="W6" s="83">
        <f t="shared" si="0"/>
        <v>43407</v>
      </c>
      <c r="X6" s="92">
        <f t="shared" si="0"/>
        <v>43408</v>
      </c>
      <c r="Y6" s="91">
        <f t="shared" si="0"/>
        <v>43409</v>
      </c>
      <c r="Z6" s="83">
        <f t="shared" si="0"/>
        <v>43410</v>
      </c>
      <c r="AA6" s="83">
        <f t="shared" si="0"/>
        <v>43411</v>
      </c>
      <c r="AB6" s="83">
        <f t="shared" si="0"/>
        <v>43412</v>
      </c>
      <c r="AC6" s="83">
        <f t="shared" si="0"/>
        <v>43413</v>
      </c>
      <c r="AD6" s="83">
        <f t="shared" si="0"/>
        <v>43414</v>
      </c>
      <c r="AE6" s="92">
        <f t="shared" si="0"/>
        <v>43415</v>
      </c>
      <c r="AF6" s="91">
        <f t="shared" si="0"/>
        <v>43416</v>
      </c>
      <c r="AG6" s="83">
        <f t="shared" si="0"/>
        <v>43417</v>
      </c>
      <c r="AH6" s="83">
        <f t="shared" si="0"/>
        <v>43418</v>
      </c>
      <c r="AI6" s="83">
        <f t="shared" si="0"/>
        <v>43419</v>
      </c>
      <c r="AJ6" s="83">
        <f t="shared" si="0"/>
        <v>43420</v>
      </c>
      <c r="AK6" s="83">
        <f t="shared" si="0"/>
        <v>43421</v>
      </c>
      <c r="AL6" s="92">
        <f t="shared" si="0"/>
        <v>43422</v>
      </c>
      <c r="AM6" s="91">
        <f t="shared" si="0"/>
        <v>43423</v>
      </c>
      <c r="AN6" s="83">
        <f t="shared" si="0"/>
        <v>43424</v>
      </c>
      <c r="AO6" s="83">
        <f t="shared" si="0"/>
        <v>43425</v>
      </c>
      <c r="AP6" s="83">
        <f t="shared" si="0"/>
        <v>43426</v>
      </c>
      <c r="AQ6" s="83">
        <f t="shared" si="0"/>
        <v>43427</v>
      </c>
      <c r="AR6" s="83">
        <f t="shared" ref="AR6:BN6" si="1">AQ6+1</f>
        <v>43428</v>
      </c>
      <c r="AS6" s="92">
        <f t="shared" si="1"/>
        <v>43429</v>
      </c>
      <c r="AT6" s="91">
        <f t="shared" si="1"/>
        <v>43430</v>
      </c>
      <c r="AU6" s="83">
        <f t="shared" si="1"/>
        <v>43431</v>
      </c>
      <c r="AV6" s="83">
        <f t="shared" si="1"/>
        <v>43432</v>
      </c>
      <c r="AW6" s="83">
        <f t="shared" si="1"/>
        <v>43433</v>
      </c>
      <c r="AX6" s="83">
        <f t="shared" si="1"/>
        <v>43434</v>
      </c>
      <c r="AY6" s="83">
        <f t="shared" si="1"/>
        <v>43435</v>
      </c>
      <c r="AZ6" s="92">
        <f t="shared" si="1"/>
        <v>43436</v>
      </c>
      <c r="BA6" s="91">
        <f t="shared" si="1"/>
        <v>43437</v>
      </c>
      <c r="BB6" s="83">
        <f t="shared" si="1"/>
        <v>43438</v>
      </c>
      <c r="BC6" s="83">
        <f t="shared" si="1"/>
        <v>43439</v>
      </c>
      <c r="BD6" s="83">
        <f t="shared" si="1"/>
        <v>43440</v>
      </c>
      <c r="BE6" s="83">
        <f t="shared" si="1"/>
        <v>43441</v>
      </c>
      <c r="BF6" s="83">
        <f t="shared" si="1"/>
        <v>43442</v>
      </c>
      <c r="BG6" s="92">
        <f t="shared" si="1"/>
        <v>43443</v>
      </c>
      <c r="BH6" s="91">
        <f t="shared" si="1"/>
        <v>43444</v>
      </c>
      <c r="BI6" s="83">
        <f t="shared" si="1"/>
        <v>43445</v>
      </c>
      <c r="BJ6" s="83">
        <f t="shared" si="1"/>
        <v>43446</v>
      </c>
      <c r="BK6" s="83">
        <f t="shared" si="1"/>
        <v>43447</v>
      </c>
      <c r="BL6" s="83">
        <f t="shared" si="1"/>
        <v>43448</v>
      </c>
      <c r="BM6" s="83">
        <f t="shared" si="1"/>
        <v>43449</v>
      </c>
      <c r="BN6" s="92">
        <f t="shared" si="1"/>
        <v>43450</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66"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63" si="28">IF(ISBLANK(E43)," - ",IF(G43=0,E43,E43+G43-1))</f>
        <v>43391</v>
      </c>
      <c r="G43" s="62">
        <v>4</v>
      </c>
      <c r="H43" s="63">
        <v>1</v>
      </c>
      <c r="I43" s="80">
        <f t="shared" ref="I43:I63"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0.5</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82" customFormat="1" ht="18" x14ac:dyDescent="0.15">
      <c r="A54" s="53" t="str">
        <f>IF(ISERROR(VALUE(SUBSTITUTE(prevWBS,".",""))),"1",IF(ISERROR(FIND("`",SUBSTITUTE(prevWBS,".","`",1))),TEXT(VALUE(prevWBS)+1,"#"),TEXT(VALUE(LEFT(prevWBS,FIND("`",SUBSTITUTE(prevWBS,".","`",1))-1))+1,"#")))</f>
        <v>8</v>
      </c>
      <c r="B54" s="174" t="s">
        <v>187</v>
      </c>
      <c r="C54" s="175"/>
      <c r="D54" s="176"/>
      <c r="E54" s="177"/>
      <c r="F54" s="178" t="str">
        <f t="shared" ref="F54:F55" si="32">IF(ISBLANK(E54)," - ",IF(G54=0,E54,E54+G54-1))</f>
        <v xml:space="preserve"> - </v>
      </c>
      <c r="G54" s="179"/>
      <c r="H54" s="180"/>
      <c r="I54" s="179" t="str">
        <f>IF(OR(F54=0,E54=0)," - ",NETWORKDAYS(E54,F54))</f>
        <v xml:space="preserve"> - </v>
      </c>
      <c r="J54" s="18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c r="C57" s="81"/>
      <c r="D57" s="79"/>
      <c r="E57" s="160"/>
      <c r="F57" s="163" t="str">
        <f>IF(ISBLANK(E57)," - ",IF(G57=0,E57,E57+G57-1))</f>
        <v xml:space="preserve"> - </v>
      </c>
      <c r="G57" s="62"/>
      <c r="H57" s="63"/>
      <c r="I57" s="80" t="str">
        <f>IF(OR(F57=0,E57=0)," - ",NETWORKDAYS(E57,F57))</f>
        <v xml:space="preserve"> - </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55" customFormat="1" ht="19" customHeight="1" x14ac:dyDescent="0.15">
      <c r="A58" s="53" t="str">
        <f>IF(ISERROR(VALUE(SUBSTITUTE(prevWBS,".",""))),"1",IF(ISERROR(FIND("`",SUBSTITUTE(prevWBS,".","`",1))),TEXT(VALUE(prevWBS)+1,"#"),TEXT(VALUE(LEFT(prevWBS,FIND("`",SUBSTITUTE(prevWBS,".","`",1))-1))+1,"#")))</f>
        <v>10</v>
      </c>
      <c r="B58" s="54" t="s">
        <v>153</v>
      </c>
      <c r="D58" s="56"/>
      <c r="E58" s="161"/>
      <c r="F58" s="161" t="str">
        <f t="shared" ref="F58:F59" si="34">IF(ISBLANK(E58)," - ",IF(G58=0,E58,E58+G58-1))</f>
        <v xml:space="preserve"> - </v>
      </c>
      <c r="G58" s="57"/>
      <c r="H58" s="58"/>
      <c r="I58" s="59" t="str">
        <f t="shared" ref="I58:I59" si="35">IF(OR(F58=0,E58=0)," - ",NETWORKDAYS(E58,F58))</f>
        <v xml:space="preserve"> - </v>
      </c>
      <c r="J58" s="95"/>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70" customFormat="1" ht="18" x14ac:dyDescent="0.15">
      <c r="A5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59" s="81"/>
      <c r="C59" s="81"/>
      <c r="D59" s="79"/>
      <c r="E59" s="160"/>
      <c r="F59" s="163" t="str">
        <f t="shared" si="34"/>
        <v xml:space="preserve"> - </v>
      </c>
      <c r="G59" s="62"/>
      <c r="H59" s="63"/>
      <c r="I59" s="80" t="str">
        <f t="shared" si="35"/>
        <v xml:space="preserve"> - </v>
      </c>
      <c r="J59" s="98"/>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row>
    <row r="60" spans="1:66" s="55" customFormat="1" ht="18" x14ac:dyDescent="0.15">
      <c r="A60" s="53" t="str">
        <f>IF(ISERROR(VALUE(SUBSTITUTE(prevWBS,".",""))),"1",IF(ISERROR(FIND("`",SUBSTITUTE(prevWBS,".","`",1))),TEXT(VALUE(prevWBS)+1,"#"),TEXT(VALUE(LEFT(prevWBS,FIND("`",SUBSTITUTE(prevWBS,".","`",1))-1))+1,"#")))</f>
        <v>11</v>
      </c>
      <c r="B60" s="54" t="s">
        <v>154</v>
      </c>
      <c r="D60" s="56"/>
      <c r="E60" s="161"/>
      <c r="F60" s="161" t="str">
        <f t="shared" si="28"/>
        <v xml:space="preserve"> - </v>
      </c>
      <c r="G60" s="57"/>
      <c r="H60" s="58"/>
      <c r="I60" s="59" t="str">
        <f t="shared" si="29"/>
        <v xml:space="preserve"> - </v>
      </c>
      <c r="J60" s="95"/>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1" s="81"/>
      <c r="C61" s="81"/>
      <c r="D61" s="79"/>
      <c r="E61" s="160"/>
      <c r="F61" s="163" t="str">
        <f t="shared" si="28"/>
        <v xml:space="preserve"> - </v>
      </c>
      <c r="G61" s="62"/>
      <c r="H61" s="63"/>
      <c r="I61" s="80" t="str">
        <f t="shared" si="29"/>
        <v xml:space="preserve"> - </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55" customFormat="1" ht="18" x14ac:dyDescent="0.15">
      <c r="A62" s="53" t="str">
        <f>IF(ISERROR(VALUE(SUBSTITUTE(prevWBS,".",""))),"1",IF(ISERROR(FIND("`",SUBSTITUTE(prevWBS,".","`",1))),TEXT(VALUE(prevWBS)+1,"#"),TEXT(VALUE(LEFT(prevWBS,FIND("`",SUBSTITUTE(prevWBS,".","`",1))-1))+1,"#")))</f>
        <v>12</v>
      </c>
      <c r="B62" s="54" t="s">
        <v>155</v>
      </c>
      <c r="D62" s="56"/>
      <c r="E62" s="161"/>
      <c r="F62" s="161" t="str">
        <f t="shared" si="28"/>
        <v xml:space="preserve"> - </v>
      </c>
      <c r="G62" s="57"/>
      <c r="H62" s="58"/>
      <c r="I62" s="59" t="str">
        <f t="shared" si="29"/>
        <v xml:space="preserve"> - </v>
      </c>
      <c r="J62" s="95"/>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3" s="81"/>
      <c r="C63" s="81"/>
      <c r="D63" s="79"/>
      <c r="E63" s="160"/>
      <c r="F63" s="163" t="str">
        <f t="shared" si="28"/>
        <v xml:space="preserve"> - </v>
      </c>
      <c r="G63" s="62"/>
      <c r="H63" s="63"/>
      <c r="I63" s="80" t="str">
        <f t="shared" si="29"/>
        <v xml:space="preserve"> - </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8" x14ac:dyDescent="0.15">
      <c r="A64" s="53" t="str">
        <f>IF(ISERROR(VALUE(SUBSTITUTE(prevWBS,".",""))),"1",IF(ISERROR(FIND("`",SUBSTITUTE(prevWBS,".","`",1))),TEXT(VALUE(prevWBS)+1,"#"),TEXT(VALUE(LEFT(prevWBS,FIND("`",SUBSTITUTE(prevWBS,".","`",1))-1))+1,"#")))</f>
        <v>13</v>
      </c>
      <c r="B64" s="54" t="s">
        <v>156</v>
      </c>
      <c r="D64" s="56"/>
      <c r="E64" s="161"/>
      <c r="F64" s="161" t="str">
        <f t="shared" ref="F64:F65" si="36">IF(ISBLANK(E64)," - ",IF(G64=0,E64,E64+G64-1))</f>
        <v xml:space="preserve"> - </v>
      </c>
      <c r="G64" s="57"/>
      <c r="H64" s="58"/>
      <c r="I64" s="59" t="str">
        <f t="shared" ref="I64:I65" si="37">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65" s="81"/>
      <c r="C65" s="81"/>
      <c r="D65" s="79"/>
      <c r="E65" s="160"/>
      <c r="F65" s="163" t="str">
        <f t="shared" si="36"/>
        <v xml:space="preserve"> - </v>
      </c>
      <c r="G65" s="62"/>
      <c r="H65" s="63"/>
      <c r="I65" s="80" t="str">
        <f t="shared" si="37"/>
        <v xml:space="preserve"> - </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c r="B66" s="65"/>
      <c r="C66" s="65"/>
      <c r="D66" s="66"/>
      <c r="E66" s="101"/>
      <c r="F66" s="101"/>
      <c r="G66" s="67"/>
      <c r="H66" s="68"/>
      <c r="I66" s="69" t="str">
        <f t="shared" si="4"/>
        <v xml:space="preserve"> - </v>
      </c>
      <c r="J66" s="96"/>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5" customFormat="1" ht="18" x14ac:dyDescent="0.15">
      <c r="A67" s="71" t="s">
        <v>1</v>
      </c>
      <c r="B67" s="72"/>
      <c r="C67" s="73"/>
      <c r="D67" s="73"/>
      <c r="E67" s="102"/>
      <c r="F67" s="102"/>
      <c r="G67" s="74"/>
      <c r="H67" s="74"/>
      <c r="I67" s="74"/>
      <c r="J67" s="97"/>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76" t="s">
        <v>37</v>
      </c>
      <c r="B68" s="77"/>
      <c r="C68" s="77"/>
      <c r="D68" s="77"/>
      <c r="E68" s="103"/>
      <c r="F68" s="103"/>
      <c r="G68" s="77"/>
      <c r="H68" s="77"/>
      <c r="I68" s="77"/>
      <c r="J68" s="97"/>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70" customFormat="1" ht="18" x14ac:dyDescent="0.15">
      <c r="A69" s="124" t="str">
        <f>IF(ISERROR(VALUE(SUBSTITUTE(prevWBS,".",""))),"1",IF(ISERROR(FIND("`",SUBSTITUTE(prevWBS,".","`",1))),TEXT(VALUE(prevWBS)+1,"#"),TEXT(VALUE(LEFT(prevWBS,FIND("`",SUBSTITUTE(prevWBS,".","`",1))-1))+1,"#")))</f>
        <v>1</v>
      </c>
      <c r="B69" s="125" t="s">
        <v>76</v>
      </c>
      <c r="C69" s="78"/>
      <c r="D69" s="79"/>
      <c r="E69" s="99"/>
      <c r="F69" s="100" t="str">
        <f t="shared" ref="F69:F72" si="38">IF(ISBLANK(E69)," - ",IF(G69=0,E69,E69+G69-1))</f>
        <v xml:space="preserve"> - </v>
      </c>
      <c r="G69" s="62"/>
      <c r="H69" s="63"/>
      <c r="I69" s="80" t="str">
        <f>IF(OR(F69=0,E69=0)," - ",NETWORKDAYS(E69,F69))</f>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0" s="81" t="s">
        <v>62</v>
      </c>
      <c r="C70" s="81"/>
      <c r="D70" s="79"/>
      <c r="E70" s="99"/>
      <c r="F70" s="100" t="str">
        <f t="shared" si="38"/>
        <v xml:space="preserve"> - </v>
      </c>
      <c r="G70" s="62"/>
      <c r="H70" s="63"/>
      <c r="I70" s="80" t="str">
        <f t="shared" ref="I70:I72" si="39">IF(OR(F70=0,E70=0)," - ",NETWORKDAYS(E70,F70))</f>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1" s="82" t="s">
        <v>63</v>
      </c>
      <c r="C71" s="81"/>
      <c r="D71" s="79"/>
      <c r="E71" s="99"/>
      <c r="F71" s="100" t="str">
        <f t="shared" si="38"/>
        <v xml:space="preserve"> - </v>
      </c>
      <c r="G71" s="62"/>
      <c r="H71" s="63"/>
      <c r="I71" s="80" t="str">
        <f t="shared" si="39"/>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70" customFormat="1" ht="18" x14ac:dyDescent="0.15">
      <c r="A7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2" s="82" t="s">
        <v>64</v>
      </c>
      <c r="C72" s="81"/>
      <c r="D72" s="79"/>
      <c r="E72" s="99"/>
      <c r="F72" s="100" t="str">
        <f t="shared" si="38"/>
        <v xml:space="preserve"> - </v>
      </c>
      <c r="G72" s="62"/>
      <c r="H72" s="63"/>
      <c r="I72" s="80" t="str">
        <f t="shared" si="39"/>
        <v xml:space="preserve"> - </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33" customFormat="1" x14ac:dyDescent="0.15">
      <c r="A73" s="30"/>
      <c r="B73" s="31"/>
      <c r="C73" s="31"/>
      <c r="D73" s="32"/>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66:H72 H30 H20:H28 H13">
    <cfRule type="dataBar" priority="20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5" priority="249">
      <formula>K$6=TODAY()</formula>
    </cfRule>
  </conditionalFormatting>
  <conditionalFormatting sqref="K8:BN11 K13:BN18 K20:BN30 K33:BN34 K37:BN53 K56:BN72">
    <cfRule type="expression" dxfId="64" priority="252">
      <formula>AND($E8&lt;=K$6,ROUNDDOWN(($F8-$E8+1)*$H8,0)+$E8-1&gt;=K$6)</formula>
    </cfRule>
    <cfRule type="expression" dxfId="63" priority="253">
      <formula>AND(NOT(ISBLANK($E8)),$E8&lt;=K$6,$F8&gt;=K$6)</formula>
    </cfRule>
  </conditionalFormatting>
  <conditionalFormatting sqref="K6:BN11 K16:BN18 K66:BN72 K30:BN30 K20:BN28 K13:BN13">
    <cfRule type="expression" dxfId="62" priority="212">
      <formula>K$6=TODAY()</formula>
    </cfRule>
  </conditionalFormatting>
  <conditionalFormatting sqref="H15">
    <cfRule type="dataBar" priority="190">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1" priority="197">
      <formula>K$6=TODAY()</formula>
    </cfRule>
  </conditionalFormatting>
  <conditionalFormatting sqref="K14:BN14">
    <cfRule type="expression" dxfId="60" priority="193">
      <formula>K$6=TODAY()</formula>
    </cfRule>
  </conditionalFormatting>
  <conditionalFormatting sqref="H14">
    <cfRule type="dataBar" priority="191">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83">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59" priority="184">
      <formula>K$6=TODAY()</formula>
    </cfRule>
  </conditionalFormatting>
  <conditionalFormatting sqref="H34">
    <cfRule type="dataBar" priority="175">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167">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58" priority="176">
      <formula>K$6=TODAY()</formula>
    </cfRule>
  </conditionalFormatting>
  <conditionalFormatting sqref="H57">
    <cfRule type="dataBar" priority="159">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57" priority="168">
      <formula>K$6=TODAY()</formula>
    </cfRule>
  </conditionalFormatting>
  <conditionalFormatting sqref="H39">
    <cfRule type="dataBar" priority="171">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56" priority="172">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55" priority="160">
      <formula>K$6=TODAY()</formula>
    </cfRule>
  </conditionalFormatting>
  <conditionalFormatting sqref="H61">
    <cfRule type="dataBar" priority="143">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5:BN65">
    <cfRule type="expression" dxfId="54" priority="152">
      <formula>K$6=TODAY()</formula>
    </cfRule>
  </conditionalFormatting>
  <conditionalFormatting sqref="H56">
    <cfRule type="dataBar" priority="163">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53" priority="164">
      <formula>K$6=TODAY()</formula>
    </cfRule>
  </conditionalFormatting>
  <conditionalFormatting sqref="H59">
    <cfRule type="dataBar" priority="135">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1:BN61">
    <cfRule type="expression" dxfId="52" priority="144">
      <formula>K$6=TODAY()</formula>
    </cfRule>
  </conditionalFormatting>
  <conditionalFormatting sqref="H64">
    <cfRule type="dataBar" priority="155">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4:BN64">
    <cfRule type="expression" dxfId="51" priority="156">
      <formula>K$6=TODAY()</formula>
    </cfRule>
  </conditionalFormatting>
  <conditionalFormatting sqref="H45">
    <cfRule type="dataBar" priority="127">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9:BN59">
    <cfRule type="expression" dxfId="50" priority="136">
      <formula>K$6=TODAY()</formula>
    </cfRule>
  </conditionalFormatting>
  <conditionalFormatting sqref="H60">
    <cfRule type="dataBar" priority="147">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0:BN60">
    <cfRule type="expression" dxfId="49" priority="148">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48" priority="128">
      <formula>K$6=TODAY()</formula>
    </cfRule>
  </conditionalFormatting>
  <conditionalFormatting sqref="H58">
    <cfRule type="dataBar" priority="139">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8:BN58">
    <cfRule type="expression" dxfId="47" priority="140">
      <formula>K$6=TODAY()</formula>
    </cfRule>
  </conditionalFormatting>
  <conditionalFormatting sqref="H63">
    <cfRule type="dataBar" priority="111">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46" priority="120">
      <formula>K$6=TODAY()</formula>
    </cfRule>
  </conditionalFormatting>
  <conditionalFormatting sqref="H44">
    <cfRule type="dataBar" priority="13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4:BN44">
    <cfRule type="expression" dxfId="45" priority="132">
      <formula>K$6=TODAY()</formula>
    </cfRule>
  </conditionalFormatting>
  <conditionalFormatting sqref="H29">
    <cfRule type="dataBar" priority="107">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3:BN63">
    <cfRule type="expression" dxfId="44" priority="112">
      <formula>K$6=TODAY()</formula>
    </cfRule>
  </conditionalFormatting>
  <conditionalFormatting sqref="H41">
    <cfRule type="dataBar" priority="12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1:BN41">
    <cfRule type="expression" dxfId="43" priority="124">
      <formula>K$6=TODAY()</formula>
    </cfRule>
  </conditionalFormatting>
  <conditionalFormatting sqref="K29:BN29">
    <cfRule type="expression" dxfId="42" priority="108">
      <formula>K$6=TODAY()</formula>
    </cfRule>
  </conditionalFormatting>
  <conditionalFormatting sqref="H62">
    <cfRule type="dataBar" priority="115">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2:BN62">
    <cfRule type="expression" dxfId="41" priority="116">
      <formula>K$6=TODAY()</formula>
    </cfRule>
  </conditionalFormatting>
  <conditionalFormatting sqref="H12">
    <cfRule type="dataBar" priority="89">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0" priority="91">
      <formula>AND($E12&lt;=K$6,ROUNDDOWN(($F12-$E12+1)*$H12,0)+$E12-1&gt;=K$6)</formula>
    </cfRule>
    <cfRule type="expression" dxfId="39" priority="92">
      <formula>AND(NOT(ISBLANK($E12)),$E12&lt;=K$6,$F12&gt;=K$6)</formula>
    </cfRule>
  </conditionalFormatting>
  <conditionalFormatting sqref="K12:BN12">
    <cfRule type="expression" dxfId="38" priority="90">
      <formula>K$6=TODAY()</formula>
    </cfRule>
  </conditionalFormatting>
  <conditionalFormatting sqref="H19">
    <cfRule type="dataBar" priority="85">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37" priority="87">
      <formula>AND($E19&lt;=K$6,ROUNDDOWN(($F19-$E19+1)*$H19,0)+$E19-1&gt;=K$6)</formula>
    </cfRule>
    <cfRule type="expression" dxfId="36" priority="88">
      <formula>AND(NOT(ISBLANK($E19)),$E19&lt;=K$6,$F19&gt;=K$6)</formula>
    </cfRule>
  </conditionalFormatting>
  <conditionalFormatting sqref="K19:BN19">
    <cfRule type="expression" dxfId="35" priority="86">
      <formula>K$6=TODAY()</formula>
    </cfRule>
  </conditionalFormatting>
  <conditionalFormatting sqref="H31">
    <cfRule type="dataBar" priority="81">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34" priority="83">
      <formula>AND($E31&lt;=K$6,ROUNDDOWN(($F31-$E31+1)*$H31,0)+$E31-1&gt;=K$6)</formula>
    </cfRule>
    <cfRule type="expression" dxfId="33" priority="84">
      <formula>AND(NOT(ISBLANK($E31)),$E31&lt;=K$6,$F31&gt;=K$6)</formula>
    </cfRule>
  </conditionalFormatting>
  <conditionalFormatting sqref="K31:BN31">
    <cfRule type="expression" dxfId="32" priority="82">
      <formula>K$6=TODAY()</formula>
    </cfRule>
  </conditionalFormatting>
  <conditionalFormatting sqref="H42">
    <cfRule type="dataBar" priority="77">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31" priority="78">
      <formula>K$6=TODAY()</formula>
    </cfRule>
  </conditionalFormatting>
  <conditionalFormatting sqref="H44">
    <cfRule type="dataBar" priority="75">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30" priority="76">
      <formula>K$6=TODAY()</formula>
    </cfRule>
  </conditionalFormatting>
  <conditionalFormatting sqref="H43">
    <cfRule type="dataBar" priority="71">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29" priority="72">
      <formula>K$6=TODAY()</formula>
    </cfRule>
  </conditionalFormatting>
  <conditionalFormatting sqref="H49">
    <cfRule type="dataBar" priority="65">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63">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28" priority="66">
      <formula>K$6=TODAY()</formula>
    </cfRule>
  </conditionalFormatting>
  <conditionalFormatting sqref="K47:BN47">
    <cfRule type="expression" dxfId="27" priority="64">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26" priority="68">
      <formula>K$6=TODAY()</formula>
    </cfRule>
  </conditionalFormatting>
  <conditionalFormatting sqref="H46">
    <cfRule type="dataBar" priority="59">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25" priority="60">
      <formula>K$6=TODAY()</formula>
    </cfRule>
  </conditionalFormatting>
  <conditionalFormatting sqref="H48">
    <cfRule type="dataBar" priority="57">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24" priority="58">
      <formula>K$6=TODAY()</formula>
    </cfRule>
  </conditionalFormatting>
  <conditionalFormatting sqref="H47">
    <cfRule type="dataBar" priority="53">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23" priority="54">
      <formula>K$6=TODAY()</formula>
    </cfRule>
  </conditionalFormatting>
  <conditionalFormatting sqref="H51">
    <cfRule type="dataBar" priority="47">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22" priority="48">
      <formula>K$6=TODAY()</formula>
    </cfRule>
  </conditionalFormatting>
  <conditionalFormatting sqref="H52">
    <cfRule type="dataBar" priority="49">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21" priority="50">
      <formula>K$6=TODAY()</formula>
    </cfRule>
  </conditionalFormatting>
  <conditionalFormatting sqref="H50">
    <cfRule type="dataBar" priority="43">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20" priority="44">
      <formula>K$6=TODAY()</formula>
    </cfRule>
  </conditionalFormatting>
  <conditionalFormatting sqref="H52">
    <cfRule type="dataBar" priority="41">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19" priority="42">
      <formula>K$6=TODAY()</formula>
    </cfRule>
  </conditionalFormatting>
  <conditionalFormatting sqref="H51">
    <cfRule type="dataBar" priority="37">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18" priority="38">
      <formula>K$6=TODAY()</formula>
    </cfRule>
  </conditionalFormatting>
  <conditionalFormatting sqref="H32">
    <cfRule type="dataBar" priority="33">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17" priority="35">
      <formula>AND($E32&lt;=K$6,ROUNDDOWN(($F32-$E32+1)*$H32,0)+$E32-1&gt;=K$6)</formula>
    </cfRule>
    <cfRule type="expression" dxfId="16" priority="36">
      <formula>AND(NOT(ISBLANK($E32)),$E32&lt;=K$6,$F32&gt;=K$6)</formula>
    </cfRule>
  </conditionalFormatting>
  <conditionalFormatting sqref="K32:BN32">
    <cfRule type="expression" dxfId="15" priority="34">
      <formula>K$6=TODAY()</formula>
    </cfRule>
  </conditionalFormatting>
  <conditionalFormatting sqref="K35:BN35">
    <cfRule type="expression" dxfId="14" priority="31">
      <formula>AND($E35&lt;=K$6,ROUNDDOWN(($F35-$E35+1)*$H35,0)+$E35-1&gt;=K$6)</formula>
    </cfRule>
    <cfRule type="expression" dxfId="13" priority="32">
      <formula>AND(NOT(ISBLANK($E35)),$E35&lt;=K$6,$F35&gt;=K$6)</formula>
    </cfRule>
  </conditionalFormatting>
  <conditionalFormatting sqref="H35">
    <cfRule type="dataBar" priority="29">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2" priority="30">
      <formula>K$6=TODAY()</formula>
    </cfRule>
  </conditionalFormatting>
  <conditionalFormatting sqref="K36:BN36">
    <cfRule type="expression" dxfId="11" priority="27">
      <formula>AND($E36&lt;=K$6,ROUNDDOWN(($F36-$E36+1)*$H36,0)+$E36-1&gt;=K$6)</formula>
    </cfRule>
    <cfRule type="expression" dxfId="10" priority="28">
      <formula>AND(NOT(ISBLANK($E36)),$E36&lt;=K$6,$F36&gt;=K$6)</formula>
    </cfRule>
  </conditionalFormatting>
  <conditionalFormatting sqref="H36">
    <cfRule type="dataBar" priority="25">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9" priority="26">
      <formula>K$6=TODAY()</formula>
    </cfRule>
  </conditionalFormatting>
  <conditionalFormatting sqref="H37">
    <cfRule type="dataBar" priority="17">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8" priority="18">
      <formula>K$6=TODAY()</formula>
    </cfRule>
  </conditionalFormatting>
  <conditionalFormatting sqref="H38">
    <cfRule type="dataBar" priority="13">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7" priority="14">
      <formula>K$6=TODAY()</formula>
    </cfRule>
  </conditionalFormatting>
  <conditionalFormatting sqref="H53">
    <cfRule type="dataBar" priority="9">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6" priority="10">
      <formula>K$6=TODAY()</formula>
    </cfRule>
  </conditionalFormatting>
  <conditionalFormatting sqref="H54">
    <cfRule type="dataBar" priority="5">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5" priority="7">
      <formula>AND($E54&lt;=K$6,ROUNDDOWN(($F54-$E54+1)*$H54,0)+$E54-1&gt;=K$6)</formula>
    </cfRule>
    <cfRule type="expression" dxfId="4" priority="8">
      <formula>AND(NOT(ISBLANK($E54)),$E54&lt;=K$6,$F54&gt;=K$6)</formula>
    </cfRule>
  </conditionalFormatting>
  <conditionalFormatting sqref="K54:BN54">
    <cfRule type="expression" dxfId="3" priority="6">
      <formula>K$6=TODAY()</formula>
    </cfRule>
  </conditionalFormatting>
  <conditionalFormatting sqref="H55">
    <cfRule type="dataBar" priority="1">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2" priority="3">
      <formula>AND($E55&lt;=K$6,ROUNDDOWN(($F55-$E55+1)*$H55,0)+$E55-1&gt;=K$6)</formula>
    </cfRule>
    <cfRule type="expression" dxfId="1" priority="4">
      <formula>AND(NOT(ISBLANK($E55)),$E55&lt;=K$6,$F55&gt;=K$6)</formula>
    </cfRule>
  </conditionalFormatting>
  <conditionalFormatting sqref="K55:BN5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66:B66 A68:B68 B67 E10 E20 E24 E66:H68 G10:H10 G20:H20 G24:H24 G69 G70:G71 G72 G25" unlockedFormula="1"/>
    <ignoredError sqref="A24 A20 A10 A16 A54 A56 A58 A60 A62 A6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H66:H72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73" t="s">
        <v>4</v>
      </c>
      <c r="B13" s="173"/>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73" t="s">
        <v>84</v>
      </c>
      <c r="B24" s="173"/>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73" t="s">
        <v>9</v>
      </c>
      <c r="B38" s="173"/>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73" t="s">
        <v>7</v>
      </c>
      <c r="B49" s="173"/>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73" t="s">
        <v>8</v>
      </c>
      <c r="B65" s="173"/>
    </row>
    <row r="66" spans="1:2" s="20" customFormat="1" ht="42" x14ac:dyDescent="0.15">
      <c r="B66" s="135" t="s">
        <v>110</v>
      </c>
    </row>
    <row r="67" spans="1:2" s="20" customFormat="1" x14ac:dyDescent="0.15">
      <c r="B67" s="13"/>
    </row>
    <row r="68" spans="1:2" s="8" customFormat="1" ht="18" x14ac:dyDescent="0.2">
      <c r="A68" s="173" t="s">
        <v>5</v>
      </c>
      <c r="B68" s="173"/>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2018-12-08T00:19:23Z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