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9" i="9" l="1"/>
  <c r="I19" i="9"/>
  <c r="A8" i="9"/>
  <c r="A9" i="9"/>
  <c r="A10" i="9"/>
  <c r="A11" i="9"/>
  <c r="A12" i="9"/>
  <c r="A13" i="9"/>
  <c r="A14" i="9"/>
  <c r="A15" i="9"/>
  <c r="A16" i="9"/>
  <c r="A17" i="9"/>
  <c r="A18" i="9"/>
  <c r="A19" i="9"/>
  <c r="F12" i="9"/>
  <c r="I12" i="9"/>
  <c r="F29" i="9"/>
  <c r="I29" i="9"/>
  <c r="A20" i="9"/>
  <c r="A21" i="9"/>
  <c r="A22" i="9"/>
  <c r="A23" i="9"/>
  <c r="A24" i="9"/>
  <c r="A25" i="9"/>
  <c r="A26" i="9"/>
  <c r="A27" i="9"/>
  <c r="A28" i="9"/>
  <c r="A29" i="9"/>
  <c r="F46" i="9"/>
  <c r="I46" i="9"/>
  <c r="A30" i="9"/>
  <c r="A31" i="9"/>
  <c r="A32" i="9"/>
  <c r="A33" i="9"/>
  <c r="A34" i="9"/>
  <c r="A35" i="9"/>
  <c r="A36" i="9"/>
  <c r="A37" i="9"/>
  <c r="A38" i="9"/>
  <c r="A39" i="9"/>
  <c r="A40" i="9"/>
  <c r="A41" i="9"/>
  <c r="A42" i="9"/>
  <c r="A43" i="9"/>
  <c r="A44" i="9"/>
  <c r="A45" i="9"/>
  <c r="A46" i="9"/>
  <c r="F45" i="9"/>
  <c r="I45" i="9"/>
  <c r="F38" i="9"/>
  <c r="I38" i="9"/>
  <c r="F37" i="9"/>
  <c r="I37" i="9"/>
  <c r="F40" i="9"/>
  <c r="I40" i="9"/>
  <c r="F39" i="9"/>
  <c r="I39" i="9"/>
  <c r="F42" i="9"/>
  <c r="I42" i="9"/>
  <c r="F41" i="9"/>
  <c r="I41" i="9"/>
  <c r="F44" i="9"/>
  <c r="I44" i="9"/>
  <c r="F43" i="9"/>
  <c r="I43" i="9"/>
  <c r="F48" i="9"/>
  <c r="I48" i="9"/>
  <c r="A47" i="9"/>
  <c r="A48" i="9"/>
  <c r="F47" i="9"/>
  <c r="I47" i="9"/>
  <c r="F36" i="9"/>
  <c r="I36" i="9"/>
  <c r="F35" i="9"/>
  <c r="I35" i="9"/>
  <c r="F34" i="9"/>
  <c r="I34" i="9"/>
  <c r="F33" i="9"/>
  <c r="I33" i="9"/>
  <c r="F32" i="9"/>
  <c r="I32" i="9"/>
  <c r="F31" i="9"/>
  <c r="I31" i="9"/>
  <c r="F15" i="9"/>
  <c r="I15" i="9"/>
  <c r="F14" i="9"/>
  <c r="I14" i="9"/>
  <c r="F13" i="9"/>
  <c r="I13" i="9"/>
  <c r="I49" i="9"/>
  <c r="F53" i="9"/>
  <c r="F54" i="9"/>
  <c r="I54" i="9"/>
  <c r="F52" i="9"/>
  <c r="I52" i="9"/>
  <c r="F8" i="9"/>
  <c r="I8" i="9"/>
  <c r="F24" i="9"/>
  <c r="I24" i="9"/>
  <c r="F20" i="9"/>
  <c r="I20" i="9"/>
  <c r="F10" i="9"/>
  <c r="I10" i="9"/>
  <c r="F55" i="9"/>
  <c r="I55" i="9"/>
  <c r="I53" i="9"/>
  <c r="F9" i="9"/>
  <c r="K6" i="9"/>
  <c r="I9" i="9"/>
  <c r="K7" i="9"/>
  <c r="K4" i="9"/>
  <c r="A52" i="9"/>
  <c r="A53" i="9"/>
  <c r="A54" i="9"/>
  <c r="A55"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<sst xmlns="http://schemas.openxmlformats.org/spreadsheetml/2006/main" count="179" uniqueCount="169">
  <si>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</si>
  <si>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</si>
  <si>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</si>
  <si>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</si>
  <si>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</si>
  <si>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</si>
  <si>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</si>
  <si>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</si>
  <si>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</si>
  <si>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</si>
  <si>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</si>
  <si>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</si>
  <si>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</si>
  <si>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</si>
  <si>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</si>
  <si>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</si>
  <si>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</si>
  <si>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</si>
  <si>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</si>
  <si>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</si>
  <si>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</si>
  <si>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</si>
  <si>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</si>
  <si>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</si>
  <si>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</si>
  <si>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</si>
  <si>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</si>
  <si>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</si>
  <si>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</si>
  <si>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</si>
  <si>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</si>
  <si>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</si>
  <si>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</si>
  <si>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</si>
  <si>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</si>
  <si>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</si>
  <si>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</si>
  <si>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</si>
  <si>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</si>
  <si>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</si>
  <si>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</si>
  <si>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</si>
  <si>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</si>
  <si>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</si>
  <si>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</si>
  <si>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</si>
  <si>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</si>
  <si>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</si>
  <si>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</si>
  <si>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</si>
  <si>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</si>
  <si>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</si>
  <si>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</si>
  <si>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</si>
  <si>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</si>
  <si>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</si>
  <si>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</si>
  <si>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</si>
  <si>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</si>
  <si>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</si>
  <si>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</si>
  <si>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</si>
  <si>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</si>
  <si>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</si>
  <si>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</si>
  <si>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</si>
  <si>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</si>
  <si>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</si>
  <si>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</si>
  <si>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</si>
  <si>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</si>
  <si>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</si>
  <si>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</si>
  <si>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</si>
  <si>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</si>
  <si>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</si>
  <si>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</si>
  <si>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</si>
  <si>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</si>
  <si>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</si>
  <si>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</si>
  <si>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</si>
  <si>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</si>
  <si>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</si>
  <si>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</si>
  <si>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</si>
  <si>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</si>
  <si>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</si>
  <si>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</si>
  <si>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</si>
  <si>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</si>
  <si>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</si>
  <si>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</si>
  <si>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</si>
  <si>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</si>
  <si>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</si>
  <si>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</si>
  <si>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</si>
  <si>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</si>
  <si>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</si>
  <si>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</si>
  <si>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</si>
  <si>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</si>
  <si>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</si>
  <si>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</si>
  <si>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</si>
  <si>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</si>
  <si>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</si>
  <si>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</si>
  <si>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</si>
  <si>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</si>
  <si>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</si>
  <si>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</si>
  <si>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</si>
  <si>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</si>
  <si>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</si>
  <si>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</si>
  <si>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</si>
  <si>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</si>
  <si>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</si>
  <si>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</si>
  <si>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</si>
  <si>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</si>
  <si>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</si>
  <si>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</si>
  <si>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</si>
  <si>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</si>
  <si>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</si>
  <si>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</si>
  <si>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</si>
  <si>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</si>
  <si>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</si>
  <si>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</si>
  <si>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</si>
  <si>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</si>
  <si>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</si>
  <si>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</si>
  <si>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</si>
  <si>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</si>
  <si>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</si>
  <si>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</si>
  <si>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</si>
  <si>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</si>
  <si>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</si>
  <si>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</si>
  <si>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</si>
  <si>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</si>
  <si>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</si>
  <si>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</si>
  <si>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</si>
  <si>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</si>
  <si>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</si>
  <si>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</si>
  <si>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</si>
  <si>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Implementation</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</si>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</sst>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56"/>
  <sheetViews>
    <sheetView showGridLines="0" tabSelected="1" zoomScale="158" workbookViewId="0">
      <pane ySplit="7" topLeftCell="A22" activePane="bottomLeft" state="frozen"/>
      <selection pane="bottomLeft" activeCell="H31" sqref="H31"/>
    </sheetView>
  </sheetViews>
  <sheetFormatPr baseColWidth="10" defaultColWidth="9.1640625" defaultRowHeight="13" x14ac:dyDescent="0.15"/>
  <cols>
    <col min="1" max="1" width="6.83203125" style="5" customWidth="1"/>
    <col min="2" max="2" width="34.83203125" style="1" bestFit="1" customWidth="1"/>
    <col min="3" max="3" width="7.6640625" style="1" hidden="1" customWidth="1"/>
    <col min="4" max="4" width="6.3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3" t="s">
        <v>135</v>
      </c>
      <c r="B1" s="47"/>
      <c r="C1" s="47"/>
      <c r="D1" s="47"/>
      <c r="E1" s="47"/>
      <c r="F1" s="47"/>
      <c r="I1" s="129"/>
      <c r="K1" s="168"/>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15">
      <c r="A2" s="52" t="s">
        <v>136</v>
      </c>
      <c r="B2" s="22"/>
      <c r="C2" s="22"/>
      <c r="D2" s="34"/>
      <c r="E2" s="157"/>
      <c r="F2" s="157"/>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9"/>
      <c r="B4" s="113" t="s">
        <v>74</v>
      </c>
      <c r="C4" s="170">
        <v>43374</v>
      </c>
      <c r="D4" s="170"/>
      <c r="E4" s="170"/>
      <c r="F4" s="110"/>
      <c r="G4" s="113" t="s">
        <v>73</v>
      </c>
      <c r="H4" s="126">
        <v>1</v>
      </c>
      <c r="I4" s="111"/>
      <c r="J4" s="50"/>
      <c r="K4" s="162" t="str">
        <f>"Week "&amp;(K6-($C$4-WEEKDAY($C$4,1)+2))/7+1</f>
        <v>Week 1</v>
      </c>
      <c r="L4" s="163"/>
      <c r="M4" s="163"/>
      <c r="N4" s="163"/>
      <c r="O4" s="163"/>
      <c r="P4" s="163"/>
      <c r="Q4" s="164"/>
      <c r="R4" s="162" t="str">
        <f>"Week "&amp;(R6-($C$4-WEEKDAY($C$4,1)+2))/7+1</f>
        <v>Week 2</v>
      </c>
      <c r="S4" s="163"/>
      <c r="T4" s="163"/>
      <c r="U4" s="163"/>
      <c r="V4" s="163"/>
      <c r="W4" s="163"/>
      <c r="X4" s="164"/>
      <c r="Y4" s="162" t="str">
        <f>"Week "&amp;(Y6-($C$4-WEEKDAY($C$4,1)+2))/7+1</f>
        <v>Week 3</v>
      </c>
      <c r="Z4" s="163"/>
      <c r="AA4" s="163"/>
      <c r="AB4" s="163"/>
      <c r="AC4" s="163"/>
      <c r="AD4" s="163"/>
      <c r="AE4" s="164"/>
      <c r="AF4" s="162" t="str">
        <f>"Week "&amp;(AF6-($C$4-WEEKDAY($C$4,1)+2))/7+1</f>
        <v>Week 4</v>
      </c>
      <c r="AG4" s="163"/>
      <c r="AH4" s="163"/>
      <c r="AI4" s="163"/>
      <c r="AJ4" s="163"/>
      <c r="AK4" s="163"/>
      <c r="AL4" s="164"/>
      <c r="AM4" s="162" t="str">
        <f>"Week "&amp;(AM6-($C$4-WEEKDAY($C$4,1)+2))/7+1</f>
        <v>Week 5</v>
      </c>
      <c r="AN4" s="163"/>
      <c r="AO4" s="163"/>
      <c r="AP4" s="163"/>
      <c r="AQ4" s="163"/>
      <c r="AR4" s="163"/>
      <c r="AS4" s="164"/>
      <c r="AT4" s="162" t="str">
        <f>"Week "&amp;(AT6-($C$4-WEEKDAY($C$4,1)+2))/7+1</f>
        <v>Week 6</v>
      </c>
      <c r="AU4" s="163"/>
      <c r="AV4" s="163"/>
      <c r="AW4" s="163"/>
      <c r="AX4" s="163"/>
      <c r="AY4" s="163"/>
      <c r="AZ4" s="164"/>
      <c r="BA4" s="162" t="str">
        <f>"Week "&amp;(BA6-($C$4-WEEKDAY($C$4,1)+2))/7+1</f>
        <v>Week 7</v>
      </c>
      <c r="BB4" s="163"/>
      <c r="BC4" s="163"/>
      <c r="BD4" s="163"/>
      <c r="BE4" s="163"/>
      <c r="BF4" s="163"/>
      <c r="BG4" s="164"/>
      <c r="BH4" s="162" t="str">
        <f>"Week "&amp;(BH6-($C$4-WEEKDAY($C$4,1)+2))/7+1</f>
        <v>Week 8</v>
      </c>
      <c r="BI4" s="163"/>
      <c r="BJ4" s="163"/>
      <c r="BK4" s="163"/>
      <c r="BL4" s="163"/>
      <c r="BM4" s="163"/>
      <c r="BN4" s="164"/>
    </row>
    <row r="5" spans="1:66" ht="17.25" customHeight="1" x14ac:dyDescent="0.15">
      <c r="A5" s="109"/>
      <c r="B5" s="113" t="s">
        <v>75</v>
      </c>
      <c r="C5" s="169">
        <v>43612</v>
      </c>
      <c r="D5" s="169"/>
      <c r="E5" s="169"/>
      <c r="F5" s="112"/>
      <c r="G5" s="112"/>
      <c r="H5" s="112"/>
      <c r="I5" s="112"/>
      <c r="J5" s="50"/>
      <c r="K5" s="165">
        <f>K6</f>
        <v>43374</v>
      </c>
      <c r="L5" s="166"/>
      <c r="M5" s="166"/>
      <c r="N5" s="166"/>
      <c r="O5" s="166"/>
      <c r="P5" s="166"/>
      <c r="Q5" s="167"/>
      <c r="R5" s="165">
        <f>R6</f>
        <v>43381</v>
      </c>
      <c r="S5" s="166"/>
      <c r="T5" s="166"/>
      <c r="U5" s="166"/>
      <c r="V5" s="166"/>
      <c r="W5" s="166"/>
      <c r="X5" s="167"/>
      <c r="Y5" s="165">
        <f>Y6</f>
        <v>43388</v>
      </c>
      <c r="Z5" s="166"/>
      <c r="AA5" s="166"/>
      <c r="AB5" s="166"/>
      <c r="AC5" s="166"/>
      <c r="AD5" s="166"/>
      <c r="AE5" s="167"/>
      <c r="AF5" s="165">
        <f>AF6</f>
        <v>43395</v>
      </c>
      <c r="AG5" s="166"/>
      <c r="AH5" s="166"/>
      <c r="AI5" s="166"/>
      <c r="AJ5" s="166"/>
      <c r="AK5" s="166"/>
      <c r="AL5" s="167"/>
      <c r="AM5" s="165">
        <f>AM6</f>
        <v>43402</v>
      </c>
      <c r="AN5" s="166"/>
      <c r="AO5" s="166"/>
      <c r="AP5" s="166"/>
      <c r="AQ5" s="166"/>
      <c r="AR5" s="166"/>
      <c r="AS5" s="167"/>
      <c r="AT5" s="165">
        <f>AT6</f>
        <v>43409</v>
      </c>
      <c r="AU5" s="166"/>
      <c r="AV5" s="166"/>
      <c r="AW5" s="166"/>
      <c r="AX5" s="166"/>
      <c r="AY5" s="166"/>
      <c r="AZ5" s="167"/>
      <c r="BA5" s="165">
        <f>BA6</f>
        <v>43416</v>
      </c>
      <c r="BB5" s="166"/>
      <c r="BC5" s="166"/>
      <c r="BD5" s="166"/>
      <c r="BE5" s="166"/>
      <c r="BF5" s="166"/>
      <c r="BG5" s="167"/>
      <c r="BH5" s="165">
        <f>BH6</f>
        <v>43423</v>
      </c>
      <c r="BI5" s="166"/>
      <c r="BJ5" s="166"/>
      <c r="BK5" s="166"/>
      <c r="BL5" s="166"/>
      <c r="BM5" s="166"/>
      <c r="BN5" s="167"/>
    </row>
    <row r="6" spans="1:66" x14ac:dyDescent="0.15">
      <c r="A6" s="49"/>
      <c r="B6" s="50"/>
      <c r="C6" s="50"/>
      <c r="D6" s="51"/>
      <c r="E6" s="50"/>
      <c r="F6" s="50"/>
      <c r="G6" s="50"/>
      <c r="H6" s="50"/>
      <c r="I6" s="50"/>
      <c r="J6" s="50"/>
      <c r="K6" s="92">
        <f>C4-WEEKDAY(C4,1)+2+7*(H4-1)</f>
        <v>43374</v>
      </c>
      <c r="L6" s="83">
        <f t="shared" ref="L6:AQ6" si="0">K6+1</f>
        <v>43375</v>
      </c>
      <c r="M6" s="83">
        <f t="shared" si="0"/>
        <v>43376</v>
      </c>
      <c r="N6" s="83">
        <f t="shared" si="0"/>
        <v>43377</v>
      </c>
      <c r="O6" s="83">
        <f t="shared" si="0"/>
        <v>43378</v>
      </c>
      <c r="P6" s="83">
        <f t="shared" si="0"/>
        <v>43379</v>
      </c>
      <c r="Q6" s="93">
        <f t="shared" si="0"/>
        <v>43380</v>
      </c>
      <c r="R6" s="92">
        <f t="shared" si="0"/>
        <v>43381</v>
      </c>
      <c r="S6" s="83">
        <f t="shared" si="0"/>
        <v>43382</v>
      </c>
      <c r="T6" s="83">
        <f t="shared" si="0"/>
        <v>43383</v>
      </c>
      <c r="U6" s="83">
        <f t="shared" si="0"/>
        <v>43384</v>
      </c>
      <c r="V6" s="83">
        <f t="shared" si="0"/>
        <v>43385</v>
      </c>
      <c r="W6" s="83">
        <f t="shared" si="0"/>
        <v>43386</v>
      </c>
      <c r="X6" s="93">
        <f t="shared" si="0"/>
        <v>43387</v>
      </c>
      <c r="Y6" s="92">
        <f t="shared" si="0"/>
        <v>43388</v>
      </c>
      <c r="Z6" s="83">
        <f t="shared" si="0"/>
        <v>43389</v>
      </c>
      <c r="AA6" s="83">
        <f t="shared" si="0"/>
        <v>43390</v>
      </c>
      <c r="AB6" s="83">
        <f t="shared" si="0"/>
        <v>43391</v>
      </c>
      <c r="AC6" s="83">
        <f t="shared" si="0"/>
        <v>43392</v>
      </c>
      <c r="AD6" s="83">
        <f t="shared" si="0"/>
        <v>43393</v>
      </c>
      <c r="AE6" s="93">
        <f t="shared" si="0"/>
        <v>43394</v>
      </c>
      <c r="AF6" s="92">
        <f t="shared" si="0"/>
        <v>43395</v>
      </c>
      <c r="AG6" s="83">
        <f t="shared" si="0"/>
        <v>43396</v>
      </c>
      <c r="AH6" s="83">
        <f t="shared" si="0"/>
        <v>43397</v>
      </c>
      <c r="AI6" s="83">
        <f t="shared" si="0"/>
        <v>43398</v>
      </c>
      <c r="AJ6" s="83">
        <f t="shared" si="0"/>
        <v>43399</v>
      </c>
      <c r="AK6" s="83">
        <f t="shared" si="0"/>
        <v>43400</v>
      </c>
      <c r="AL6" s="93">
        <f t="shared" si="0"/>
        <v>43401</v>
      </c>
      <c r="AM6" s="92">
        <f t="shared" si="0"/>
        <v>43402</v>
      </c>
      <c r="AN6" s="83">
        <f t="shared" si="0"/>
        <v>43403</v>
      </c>
      <c r="AO6" s="83">
        <f t="shared" si="0"/>
        <v>43404</v>
      </c>
      <c r="AP6" s="83">
        <f t="shared" si="0"/>
        <v>43405</v>
      </c>
      <c r="AQ6" s="83">
        <f t="shared" si="0"/>
        <v>43406</v>
      </c>
      <c r="AR6" s="83">
        <f t="shared" ref="AR6:BN6" si="1">AQ6+1</f>
        <v>43407</v>
      </c>
      <c r="AS6" s="93">
        <f t="shared" si="1"/>
        <v>43408</v>
      </c>
      <c r="AT6" s="92">
        <f t="shared" si="1"/>
        <v>43409</v>
      </c>
      <c r="AU6" s="83">
        <f t="shared" si="1"/>
        <v>43410</v>
      </c>
      <c r="AV6" s="83">
        <f t="shared" si="1"/>
        <v>43411</v>
      </c>
      <c r="AW6" s="83">
        <f t="shared" si="1"/>
        <v>43412</v>
      </c>
      <c r="AX6" s="83">
        <f t="shared" si="1"/>
        <v>43413</v>
      </c>
      <c r="AY6" s="83">
        <f t="shared" si="1"/>
        <v>43414</v>
      </c>
      <c r="AZ6" s="93">
        <f t="shared" si="1"/>
        <v>43415</v>
      </c>
      <c r="BA6" s="92">
        <f t="shared" si="1"/>
        <v>43416</v>
      </c>
      <c r="BB6" s="83">
        <f t="shared" si="1"/>
        <v>43417</v>
      </c>
      <c r="BC6" s="83">
        <f t="shared" si="1"/>
        <v>43418</v>
      </c>
      <c r="BD6" s="83">
        <f t="shared" si="1"/>
        <v>43419</v>
      </c>
      <c r="BE6" s="83">
        <f t="shared" si="1"/>
        <v>43420</v>
      </c>
      <c r="BF6" s="83">
        <f t="shared" si="1"/>
        <v>43421</v>
      </c>
      <c r="BG6" s="93">
        <f t="shared" si="1"/>
        <v>43422</v>
      </c>
      <c r="BH6" s="92">
        <f t="shared" si="1"/>
        <v>43423</v>
      </c>
      <c r="BI6" s="83">
        <f t="shared" si="1"/>
        <v>43424</v>
      </c>
      <c r="BJ6" s="83">
        <f t="shared" si="1"/>
        <v>43425</v>
      </c>
      <c r="BK6" s="83">
        <f t="shared" si="1"/>
        <v>43426</v>
      </c>
      <c r="BL6" s="83">
        <f t="shared" si="1"/>
        <v>43427</v>
      </c>
      <c r="BM6" s="83">
        <f t="shared" si="1"/>
        <v>43428</v>
      </c>
      <c r="BN6" s="93">
        <f t="shared" si="1"/>
        <v>43429</v>
      </c>
    </row>
    <row r="7" spans="1:66" s="160" customFormat="1" ht="25" thickBot="1" x14ac:dyDescent="0.2">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49"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138</v>
      </c>
      <c r="D9" s="125"/>
      <c r="E9" s="100">
        <v>43374</v>
      </c>
      <c r="F9" s="101">
        <f>IF(ISBLANK(E9)," - ",IF(G9=0,E9,E9+G9-1))</f>
        <v>43385</v>
      </c>
      <c r="G9" s="62">
        <v>12</v>
      </c>
      <c r="H9" s="63">
        <v>1</v>
      </c>
      <c r="I9" s="64">
        <f t="shared" si="4"/>
        <v>10</v>
      </c>
      <c r="J9" s="95"/>
      <c r="K9" s="107"/>
      <c r="L9" s="107"/>
      <c r="M9" s="107"/>
      <c r="N9" s="107"/>
      <c r="O9" s="107"/>
      <c r="P9" s="107"/>
      <c r="Q9" s="107"/>
      <c r="R9" s="107"/>
      <c r="S9" s="107"/>
      <c r="T9" s="107"/>
      <c r="U9" s="107"/>
      <c r="V9" s="161"/>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55" customFormat="1" ht="18" x14ac:dyDescent="0.15">
      <c r="A10" s="53" t="str">
        <f>IF(ISERROR(VALUE(SUBSTITUTE(prevWBS,".",""))),"1",IF(ISERROR(FIND("`",SUBSTITUTE(prevWBS,".","`",1))),TEXT(VALUE(prevWBS)+1,"#"),TEXT(VALUE(LEFT(prevWBS,FIND("`",SUBSTITUTE(prevWBS,".","`",1))-1))+1,"#")))</f>
        <v>2</v>
      </c>
      <c r="B10" s="54" t="s">
        <v>139</v>
      </c>
      <c r="D10" s="56"/>
      <c r="E10" s="102"/>
      <c r="F10" s="102" t="str">
        <f t="shared" ref="F10:F30" si="6">IF(ISBLANK(E10)," - ",IF(G10=0,E10,E10+G10-1))</f>
        <v xml:space="preserve"> - </v>
      </c>
      <c r="G10" s="57"/>
      <c r="H10" s="58"/>
      <c r="I10" s="59" t="str">
        <f t="shared" si="4"/>
        <v xml:space="preserve"> - </v>
      </c>
      <c r="J10" s="96"/>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4" t="s">
        <v>140</v>
      </c>
      <c r="D11" s="125"/>
      <c r="E11" s="100">
        <v>43388</v>
      </c>
      <c r="F11" s="101">
        <f t="shared" si="6"/>
        <v>43391</v>
      </c>
      <c r="G11" s="62">
        <v>4</v>
      </c>
      <c r="H11" s="63">
        <v>1</v>
      </c>
      <c r="I11" s="64">
        <f t="shared" si="4"/>
        <v>4</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167</v>
      </c>
      <c r="C12" s="81"/>
      <c r="D12" s="79"/>
      <c r="E12" s="100">
        <v>43410</v>
      </c>
      <c r="F12" s="101">
        <f t="shared" si="6"/>
        <v>43411</v>
      </c>
      <c r="G12" s="62">
        <v>2</v>
      </c>
      <c r="H12" s="63">
        <v>1</v>
      </c>
      <c r="I12" s="80">
        <f t="shared" si="4"/>
        <v>2</v>
      </c>
      <c r="J12" s="99"/>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148</v>
      </c>
      <c r="D13" s="125"/>
      <c r="E13" s="100">
        <v>43386</v>
      </c>
      <c r="F13" s="101">
        <f t="shared" si="6"/>
        <v>43391</v>
      </c>
      <c r="G13" s="62">
        <v>6</v>
      </c>
      <c r="H13" s="63">
        <v>1</v>
      </c>
      <c r="I13" s="64">
        <f t="shared" si="4"/>
        <v>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4" t="s">
        <v>141</v>
      </c>
      <c r="C14" s="61"/>
      <c r="D14" s="79"/>
      <c r="E14" s="100">
        <v>43386</v>
      </c>
      <c r="F14" s="101">
        <f t="shared" ref="F14:F15" si="7">IF(ISBLANK(E14)," - ",IF(G14=0,E14,E14+G14-1))</f>
        <v>43387</v>
      </c>
      <c r="G14" s="62">
        <v>2</v>
      </c>
      <c r="H14" s="63">
        <v>1</v>
      </c>
      <c r="I14" s="64">
        <f t="shared" ref="I14:I15" si="8">IF(OR(F14=0,E14=0)," - ",NETWORKDAYS(E14,F14))</f>
        <v>0</v>
      </c>
      <c r="J14" s="99"/>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4" t="s">
        <v>142</v>
      </c>
      <c r="C15" s="61"/>
      <c r="D15" s="79"/>
      <c r="E15" s="100">
        <v>43388</v>
      </c>
      <c r="F15" s="101">
        <f t="shared" si="7"/>
        <v>43391</v>
      </c>
      <c r="G15" s="62">
        <v>4</v>
      </c>
      <c r="H15" s="63">
        <v>1</v>
      </c>
      <c r="I15" s="64">
        <f t="shared" si="8"/>
        <v>4</v>
      </c>
      <c r="J15" s="99"/>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149</v>
      </c>
      <c r="D16" s="125"/>
      <c r="E16" s="100">
        <v>43386</v>
      </c>
      <c r="F16" s="101">
        <f t="shared" si="6"/>
        <v>43391</v>
      </c>
      <c r="G16" s="62">
        <v>6</v>
      </c>
      <c r="H16" s="63">
        <v>1</v>
      </c>
      <c r="I16" s="64">
        <f t="shared" si="4"/>
        <v>4</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4" t="s">
        <v>143</v>
      </c>
      <c r="D17" s="125"/>
      <c r="E17" s="100">
        <v>43388</v>
      </c>
      <c r="F17" s="101">
        <f t="shared" si="6"/>
        <v>43391</v>
      </c>
      <c r="G17" s="62">
        <v>4</v>
      </c>
      <c r="H17" s="63">
        <v>1</v>
      </c>
      <c r="I17" s="64">
        <f t="shared" si="4"/>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4" t="s">
        <v>144</v>
      </c>
      <c r="D18" s="125"/>
      <c r="E18" s="100">
        <v>43388</v>
      </c>
      <c r="F18" s="101">
        <f>IF(ISBLANK(E18)," - ",IF(G18=0,E18,E18+G18-1))</f>
        <v>43391</v>
      </c>
      <c r="G18" s="62">
        <v>4</v>
      </c>
      <c r="H18" s="63">
        <v>1</v>
      </c>
      <c r="I18" s="64">
        <f>IF(OR(F18=0,E18=0)," - ",NETWORKDAYS(E18,F18))</f>
        <v>4</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00">
        <v>43388</v>
      </c>
      <c r="F19" s="101">
        <f t="shared" ref="F19" si="9">IF(ISBLANK(E19)," - ",IF(G19=0,E19,E19+G19-1))</f>
        <v>43391</v>
      </c>
      <c r="G19" s="62">
        <v>4</v>
      </c>
      <c r="H19" s="63">
        <v>1</v>
      </c>
      <c r="I19" s="80">
        <f t="shared" ref="I19" si="10">IF(OR(F19=0,E19=0)," - ",NETWORKDAYS(E19,F19))</f>
        <v>4</v>
      </c>
      <c r="J19" s="99"/>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55" customFormat="1" ht="18" x14ac:dyDescent="0.15">
      <c r="A20" s="53" t="str">
        <f>IF(ISERROR(VALUE(SUBSTITUTE(prevWBS,".",""))),"1",IF(ISERROR(FIND("`",SUBSTITUTE(prevWBS,".","`",1))),TEXT(VALUE(prevWBS)+1,"#"),TEXT(VALUE(LEFT(prevWBS,FIND("`",SUBSTITUTE(prevWBS,".","`",1))-1))+1,"#")))</f>
        <v>3</v>
      </c>
      <c r="B20" s="54" t="s">
        <v>146</v>
      </c>
      <c r="D20" s="56"/>
      <c r="E20" s="102"/>
      <c r="F20" s="102" t="str">
        <f t="shared" si="6"/>
        <v xml:space="preserve"> - </v>
      </c>
      <c r="G20" s="57"/>
      <c r="H20" s="58"/>
      <c r="I20" s="59" t="str">
        <f t="shared" si="4"/>
        <v xml:space="preserve"> - </v>
      </c>
      <c r="J20" s="96"/>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4" t="s">
        <v>159</v>
      </c>
      <c r="D21" s="125"/>
      <c r="E21" s="100">
        <v>43395</v>
      </c>
      <c r="F21" s="101">
        <f t="shared" si="6"/>
        <v>43398</v>
      </c>
      <c r="G21" s="62">
        <v>4</v>
      </c>
      <c r="H21" s="63">
        <v>1</v>
      </c>
      <c r="I21" s="64">
        <f t="shared" si="4"/>
        <v>4</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4" t="s">
        <v>160</v>
      </c>
      <c r="D22" s="125"/>
      <c r="E22" s="100">
        <v>43395</v>
      </c>
      <c r="F22" s="101">
        <f t="shared" si="6"/>
        <v>43398</v>
      </c>
      <c r="G22" s="62">
        <v>4</v>
      </c>
      <c r="H22" s="63">
        <v>1</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4" t="s">
        <v>161</v>
      </c>
      <c r="D23" s="125"/>
      <c r="E23" s="100">
        <v>43395</v>
      </c>
      <c r="F23" s="101">
        <f t="shared" si="6"/>
        <v>43398</v>
      </c>
      <c r="G23" s="62">
        <v>4</v>
      </c>
      <c r="H23" s="63">
        <v>1</v>
      </c>
      <c r="I23" s="64">
        <f t="shared" si="4"/>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15">
      <c r="A24" s="53" t="str">
        <f>IF(ISERROR(VALUE(SUBSTITUTE(prevWBS,".",""))),"1",IF(ISERROR(FIND("`",SUBSTITUTE(prevWBS,".","`",1))),TEXT(VALUE(prevWBS)+1,"#"),TEXT(VALUE(LEFT(prevWBS,FIND("`",SUBSTITUTE(prevWBS,".","`",1))-1))+1,"#")))</f>
        <v>4</v>
      </c>
      <c r="B24" s="54" t="s">
        <v>147</v>
      </c>
      <c r="D24" s="56"/>
      <c r="E24" s="102"/>
      <c r="F24" s="102" t="str">
        <f t="shared" si="6"/>
        <v xml:space="preserve"> - </v>
      </c>
      <c r="G24" s="57"/>
      <c r="H24" s="58"/>
      <c r="I24" s="59" t="str">
        <f t="shared" si="4"/>
        <v xml:space="preserve"> - </v>
      </c>
      <c r="J24" s="96"/>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4" t="s">
        <v>168</v>
      </c>
      <c r="D25" s="125"/>
      <c r="E25" s="100">
        <v>43402</v>
      </c>
      <c r="F25" s="101">
        <f t="shared" si="6"/>
        <v>43402</v>
      </c>
      <c r="G25" s="62">
        <v>1</v>
      </c>
      <c r="H25" s="63">
        <v>1</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15">
      <c r="A26" s="60" t="str">
        <f t="shared" si="11"/>
        <v>4.2</v>
      </c>
      <c r="B26" s="124" t="s">
        <v>162</v>
      </c>
      <c r="D26" s="125"/>
      <c r="E26" s="100">
        <v>43402</v>
      </c>
      <c r="F26" s="101">
        <f t="shared" si="6"/>
        <v>43406</v>
      </c>
      <c r="G26" s="62">
        <v>5</v>
      </c>
      <c r="H26" s="63">
        <v>1</v>
      </c>
      <c r="I26" s="64">
        <f t="shared" si="4"/>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15">
      <c r="A27" s="60" t="str">
        <f t="shared" si="11"/>
        <v>4.3</v>
      </c>
      <c r="B27" s="124" t="s">
        <v>163</v>
      </c>
      <c r="D27" s="125"/>
      <c r="E27" s="100">
        <v>43409</v>
      </c>
      <c r="F27" s="101">
        <f t="shared" si="6"/>
        <v>43420</v>
      </c>
      <c r="G27" s="62">
        <v>12</v>
      </c>
      <c r="H27" s="63">
        <v>1</v>
      </c>
      <c r="I27" s="64">
        <f t="shared" si="4"/>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15">
      <c r="A28" s="60" t="str">
        <f t="shared" si="11"/>
        <v>4.4</v>
      </c>
      <c r="B28" s="124" t="s">
        <v>164</v>
      </c>
      <c r="D28" s="125"/>
      <c r="E28" s="100">
        <v>43416</v>
      </c>
      <c r="F28" s="101">
        <f t="shared" si="6"/>
        <v>43422</v>
      </c>
      <c r="G28" s="62">
        <v>7</v>
      </c>
      <c r="H28" s="63">
        <v>1</v>
      </c>
      <c r="I28" s="64">
        <f t="shared" si="4"/>
        <v>5</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15">
      <c r="A29" s="60" t="str">
        <f t="shared" si="11"/>
        <v>4.5</v>
      </c>
      <c r="B29" s="124" t="s">
        <v>166</v>
      </c>
      <c r="D29" s="125"/>
      <c r="E29" s="100">
        <v>43416</v>
      </c>
      <c r="F29" s="101">
        <f t="shared" ref="F29" si="12">IF(ISBLANK(E29)," - ",IF(G29=0,E29,E29+G29-1))</f>
        <v>43422</v>
      </c>
      <c r="G29" s="62">
        <v>7</v>
      </c>
      <c r="H29" s="63">
        <v>1</v>
      </c>
      <c r="I29" s="64">
        <f t="shared" ref="I29" si="13">IF(OR(F29=0,E29=0)," - ",NETWORKDAYS(E29,F29))</f>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15">
      <c r="A30" s="60" t="str">
        <f t="shared" si="11"/>
        <v>4.6</v>
      </c>
      <c r="B30" s="124" t="s">
        <v>165</v>
      </c>
      <c r="D30" s="125"/>
      <c r="E30" s="100">
        <v>43416</v>
      </c>
      <c r="F30" s="101">
        <f t="shared" si="6"/>
        <v>43422</v>
      </c>
      <c r="G30" s="62">
        <v>7</v>
      </c>
      <c r="H30" s="63">
        <v>1</v>
      </c>
      <c r="I30" s="64">
        <f t="shared" si="4"/>
        <v>5</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15">
      <c r="A31" s="53" t="str">
        <f>IF(ISERROR(VALUE(SUBSTITUTE(prevWBS,".",""))),"1",IF(ISERROR(FIND("`",SUBSTITUTE(prevWBS,".","`",1))),TEXT(VALUE(prevWBS)+1,"#"),TEXT(VALUE(LEFT(prevWBS,FIND("`",SUBSTITUTE(prevWBS,".","`",1))-1))+1,"#")))</f>
        <v>5</v>
      </c>
      <c r="B31" s="54" t="s">
        <v>150</v>
      </c>
      <c r="D31" s="56"/>
      <c r="E31" s="102"/>
      <c r="F31" s="102" t="str">
        <f t="shared" ref="F31:F32" si="14">IF(ISBLANK(E31)," - ",IF(G31=0,E31,E31+G31-1))</f>
        <v xml:space="preserve"> - </v>
      </c>
      <c r="G31" s="57"/>
      <c r="H31" s="58"/>
      <c r="I31" s="59" t="str">
        <f t="shared" ref="I31:I32" si="15">IF(OR(F31=0,E31=0)," - ",NETWORKDAYS(E31,F31))</f>
        <v xml:space="preserve"> - </v>
      </c>
      <c r="J31" s="96"/>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81"/>
      <c r="C32" s="81"/>
      <c r="D32" s="79"/>
      <c r="E32" s="100"/>
      <c r="F32" s="101" t="str">
        <f t="shared" si="14"/>
        <v xml:space="preserve"> - </v>
      </c>
      <c r="G32" s="62"/>
      <c r="H32" s="63"/>
      <c r="I32" s="80" t="str">
        <f t="shared" si="15"/>
        <v xml:space="preserve"> - </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15">
      <c r="A33" s="53" t="str">
        <f>IF(ISERROR(VALUE(SUBSTITUTE(prevWBS,".",""))),"1",IF(ISERROR(FIND("`",SUBSTITUTE(prevWBS,".","`",1))),TEXT(VALUE(prevWBS)+1,"#"),TEXT(VALUE(LEFT(prevWBS,FIND("`",SUBSTITUTE(prevWBS,".","`",1))-1))+1,"#")))</f>
        <v>6</v>
      </c>
      <c r="B33" s="54" t="s">
        <v>151</v>
      </c>
      <c r="D33" s="56"/>
      <c r="E33" s="102"/>
      <c r="F33" s="102" t="str">
        <f t="shared" ref="F33:F34" si="16">IF(ISBLANK(E33)," - ",IF(G33=0,E33,E33+G33-1))</f>
        <v xml:space="preserve"> - </v>
      </c>
      <c r="G33" s="57"/>
      <c r="H33" s="58"/>
      <c r="I33" s="59" t="str">
        <f t="shared" ref="I33:I34" si="17">IF(OR(F33=0,E33=0)," - ",NETWORKDAYS(E33,F33))</f>
        <v xml:space="preserve"> - </v>
      </c>
      <c r="J33" s="96"/>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70" customFormat="1" ht="18" x14ac:dyDescent="0.15">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4" s="81"/>
      <c r="C34" s="81"/>
      <c r="D34" s="79"/>
      <c r="E34" s="100"/>
      <c r="F34" s="101" t="str">
        <f t="shared" si="16"/>
        <v xml:space="preserve"> - </v>
      </c>
      <c r="G34" s="62"/>
      <c r="H34" s="63"/>
      <c r="I34" s="80" t="str">
        <f t="shared" si="17"/>
        <v xml:space="preserve"> - </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55" customFormat="1" ht="18" x14ac:dyDescent="0.15">
      <c r="A35" s="53" t="str">
        <f>IF(ISERROR(VALUE(SUBSTITUTE(prevWBS,".",""))),"1",IF(ISERROR(FIND("`",SUBSTITUTE(prevWBS,".","`",1))),TEXT(VALUE(prevWBS)+1,"#"),TEXT(VALUE(LEFT(prevWBS,FIND("`",SUBSTITUTE(prevWBS,".","`",1))-1))+1,"#")))</f>
        <v>7</v>
      </c>
      <c r="B35" s="54" t="s">
        <v>152</v>
      </c>
      <c r="D35" s="56"/>
      <c r="E35" s="102"/>
      <c r="F35" s="102" t="str">
        <f t="shared" ref="F35:F46" si="18">IF(ISBLANK(E35)," - ",IF(G35=0,E35,E35+G35-1))</f>
        <v xml:space="preserve"> - </v>
      </c>
      <c r="G35" s="57"/>
      <c r="H35" s="58"/>
      <c r="I35" s="59" t="str">
        <f t="shared" ref="I35:I46" si="19">IF(OR(F35=0,E35=0)," - ",NETWORKDAYS(E35,F35))</f>
        <v xml:space="preserve"> - </v>
      </c>
      <c r="J35" s="96"/>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70" customFormat="1" ht="18" x14ac:dyDescent="0.15">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6" s="81"/>
      <c r="C36" s="81"/>
      <c r="D36" s="79"/>
      <c r="E36" s="100"/>
      <c r="F36" s="101" t="str">
        <f t="shared" si="18"/>
        <v xml:space="preserve"> - </v>
      </c>
      <c r="G36" s="62"/>
      <c r="H36" s="63"/>
      <c r="I36" s="80" t="str">
        <f t="shared" si="19"/>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15">
      <c r="A37" s="53" t="str">
        <f>IF(ISERROR(VALUE(SUBSTITUTE(prevWBS,".",""))),"1",IF(ISERROR(FIND("`",SUBSTITUTE(prevWBS,".","`",1))),TEXT(VALUE(prevWBS)+1,"#"),TEXT(VALUE(LEFT(prevWBS,FIND("`",SUBSTITUTE(prevWBS,".","`",1))-1))+1,"#")))</f>
        <v>8</v>
      </c>
      <c r="B37" s="54" t="s">
        <v>153</v>
      </c>
      <c r="D37" s="56"/>
      <c r="E37" s="102"/>
      <c r="F37" s="102" t="str">
        <f t="shared" ref="F37:F38" si="20">IF(ISBLANK(E37)," - ",IF(G37=0,E37,E37+G37-1))</f>
        <v xml:space="preserve"> - </v>
      </c>
      <c r="G37" s="57"/>
      <c r="H37" s="58"/>
      <c r="I37" s="59" t="str">
        <f t="shared" ref="I37:I38" si="21">IF(OR(F37=0,E37=0)," - ",NETWORKDAYS(E37,F37))</f>
        <v xml:space="preserve"> - </v>
      </c>
      <c r="J37" s="96"/>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row>
    <row r="38" spans="1:66" s="70" customFormat="1" ht="18" x14ac:dyDescent="0.15">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8" s="81"/>
      <c r="C38" s="81"/>
      <c r="D38" s="79"/>
      <c r="E38" s="100"/>
      <c r="F38" s="101" t="str">
        <f t="shared" si="20"/>
        <v xml:space="preserve"> - </v>
      </c>
      <c r="G38" s="62"/>
      <c r="H38" s="63"/>
      <c r="I38" s="80" t="str">
        <f t="shared" si="2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55" customFormat="1" ht="18" x14ac:dyDescent="0.15">
      <c r="A39" s="53" t="str">
        <f>IF(ISERROR(VALUE(SUBSTITUTE(prevWBS,".",""))),"1",IF(ISERROR(FIND("`",SUBSTITUTE(prevWBS,".","`",1))),TEXT(VALUE(prevWBS)+1,"#"),TEXT(VALUE(LEFT(prevWBS,FIND("`",SUBSTITUTE(prevWBS,".","`",1))-1))+1,"#")))</f>
        <v>9</v>
      </c>
      <c r="B39" s="54" t="s">
        <v>154</v>
      </c>
      <c r="D39" s="56"/>
      <c r="E39" s="102"/>
      <c r="F39" s="102" t="str">
        <f t="shared" si="18"/>
        <v xml:space="preserve"> - </v>
      </c>
      <c r="G39" s="57"/>
      <c r="H39" s="58"/>
      <c r="I39" s="59" t="str">
        <f t="shared" si="19"/>
        <v xml:space="preserve"> - </v>
      </c>
      <c r="J39" s="96"/>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0" s="81"/>
      <c r="C40" s="81"/>
      <c r="D40" s="79"/>
      <c r="E40" s="100"/>
      <c r="F40" s="101" t="str">
        <f t="shared" si="18"/>
        <v xml:space="preserve"> - </v>
      </c>
      <c r="G40" s="62"/>
      <c r="H40" s="63"/>
      <c r="I40" s="80" t="str">
        <f t="shared" si="19"/>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55" customFormat="1" ht="18" x14ac:dyDescent="0.15">
      <c r="A41" s="53" t="str">
        <f>IF(ISERROR(VALUE(SUBSTITUTE(prevWBS,".",""))),"1",IF(ISERROR(FIND("`",SUBSTITUTE(prevWBS,".","`",1))),TEXT(VALUE(prevWBS)+1,"#"),TEXT(VALUE(LEFT(prevWBS,FIND("`",SUBSTITUTE(prevWBS,".","`",1))-1))+1,"#")))</f>
        <v>10</v>
      </c>
      <c r="B41" s="54" t="s">
        <v>155</v>
      </c>
      <c r="D41" s="56"/>
      <c r="E41" s="102"/>
      <c r="F41" s="102" t="str">
        <f t="shared" ref="F41:F42" si="22">IF(ISBLANK(E41)," - ",IF(G41=0,E41,E41+G41-1))</f>
        <v xml:space="preserve"> - </v>
      </c>
      <c r="G41" s="57"/>
      <c r="H41" s="58"/>
      <c r="I41" s="59" t="str">
        <f t="shared" ref="I41:I42" si="23">IF(OR(F41=0,E41=0)," - ",NETWORKDAYS(E41,F41))</f>
        <v xml:space="preserve"> - </v>
      </c>
      <c r="J41" s="96"/>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row>
    <row r="42" spans="1:66" s="70" customFormat="1" ht="18" x14ac:dyDescent="0.15">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42" s="81"/>
      <c r="C42" s="81"/>
      <c r="D42" s="79"/>
      <c r="E42" s="100"/>
      <c r="F42" s="101" t="str">
        <f t="shared" si="22"/>
        <v xml:space="preserve"> - </v>
      </c>
      <c r="G42" s="62"/>
      <c r="H42" s="63"/>
      <c r="I42" s="80" t="str">
        <f t="shared" si="23"/>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55" customFormat="1" ht="18" x14ac:dyDescent="0.15">
      <c r="A43" s="53" t="str">
        <f>IF(ISERROR(VALUE(SUBSTITUTE(prevWBS,".",""))),"1",IF(ISERROR(FIND("`",SUBSTITUTE(prevWBS,".","`",1))),TEXT(VALUE(prevWBS)+1,"#"),TEXT(VALUE(LEFT(prevWBS,FIND("`",SUBSTITUTE(prevWBS,".","`",1))-1))+1,"#")))</f>
        <v>11</v>
      </c>
      <c r="B43" s="54" t="s">
        <v>156</v>
      </c>
      <c r="D43" s="56"/>
      <c r="E43" s="102"/>
      <c r="F43" s="102" t="str">
        <f t="shared" si="18"/>
        <v xml:space="preserve"> - </v>
      </c>
      <c r="G43" s="57"/>
      <c r="H43" s="58"/>
      <c r="I43" s="59" t="str">
        <f t="shared" si="19"/>
        <v xml:space="preserve"> - </v>
      </c>
      <c r="J43" s="96"/>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70" customFormat="1" ht="18" x14ac:dyDescent="0.15">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44" s="81"/>
      <c r="C44" s="81"/>
      <c r="D44" s="79"/>
      <c r="E44" s="100"/>
      <c r="F44" s="101" t="str">
        <f t="shared" si="18"/>
        <v xml:space="preserve"> - </v>
      </c>
      <c r="G44" s="62"/>
      <c r="H44" s="63"/>
      <c r="I44" s="80" t="str">
        <f t="shared" si="19"/>
        <v xml:space="preserve"> - </v>
      </c>
      <c r="J44" s="99"/>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55" customFormat="1" ht="18" x14ac:dyDescent="0.15">
      <c r="A45" s="53" t="str">
        <f>IF(ISERROR(VALUE(SUBSTITUTE(prevWBS,".",""))),"1",IF(ISERROR(FIND("`",SUBSTITUTE(prevWBS,".","`",1))),TEXT(VALUE(prevWBS)+1,"#"),TEXT(VALUE(LEFT(prevWBS,FIND("`",SUBSTITUTE(prevWBS,".","`",1))-1))+1,"#")))</f>
        <v>12</v>
      </c>
      <c r="B45" s="54" t="s">
        <v>157</v>
      </c>
      <c r="D45" s="56"/>
      <c r="E45" s="102"/>
      <c r="F45" s="102" t="str">
        <f t="shared" si="18"/>
        <v xml:space="preserve"> - </v>
      </c>
      <c r="G45" s="57"/>
      <c r="H45" s="58"/>
      <c r="I45" s="59" t="str">
        <f t="shared" si="19"/>
        <v xml:space="preserve"> - </v>
      </c>
      <c r="J45" s="96"/>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row>
    <row r="46" spans="1:66" s="70" customFormat="1" ht="18" x14ac:dyDescent="0.15">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46" s="81"/>
      <c r="C46" s="81"/>
      <c r="D46" s="79"/>
      <c r="E46" s="100"/>
      <c r="F46" s="101" t="str">
        <f t="shared" si="18"/>
        <v xml:space="preserve"> - </v>
      </c>
      <c r="G46" s="62"/>
      <c r="H46" s="63"/>
      <c r="I46" s="80" t="str">
        <f t="shared" si="19"/>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55" customFormat="1" ht="18" x14ac:dyDescent="0.15">
      <c r="A47" s="53" t="str">
        <f>IF(ISERROR(VALUE(SUBSTITUTE(prevWBS,".",""))),"1",IF(ISERROR(FIND("`",SUBSTITUTE(prevWBS,".","`",1))),TEXT(VALUE(prevWBS)+1,"#"),TEXT(VALUE(LEFT(prevWBS,FIND("`",SUBSTITUTE(prevWBS,".","`",1))-1))+1,"#")))</f>
        <v>13</v>
      </c>
      <c r="B47" s="54" t="s">
        <v>158</v>
      </c>
      <c r="D47" s="56"/>
      <c r="E47" s="102"/>
      <c r="F47" s="102" t="str">
        <f t="shared" ref="F47:F48" si="24">IF(ISBLANK(E47)," - ",IF(G47=0,E47,E47+G47-1))</f>
        <v xml:space="preserve"> - </v>
      </c>
      <c r="G47" s="57"/>
      <c r="H47" s="58"/>
      <c r="I47" s="59" t="str">
        <f t="shared" ref="I47:I48" si="25">IF(OR(F47=0,E47=0)," - ",NETWORKDAYS(E47,F47))</f>
        <v xml:space="preserve"> - </v>
      </c>
      <c r="J47" s="96"/>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70" customFormat="1" ht="18" x14ac:dyDescent="0.15">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48" s="81" t="s">
        <v>62</v>
      </c>
      <c r="C48" s="81"/>
      <c r="D48" s="79"/>
      <c r="E48" s="100"/>
      <c r="F48" s="101" t="str">
        <f t="shared" si="24"/>
        <v xml:space="preserve"> - </v>
      </c>
      <c r="G48" s="62"/>
      <c r="H48" s="63"/>
      <c r="I48" s="80" t="str">
        <f t="shared" si="25"/>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15">
      <c r="A49" s="60"/>
      <c r="B49" s="65"/>
      <c r="C49" s="65"/>
      <c r="D49" s="66"/>
      <c r="E49" s="103"/>
      <c r="F49" s="103"/>
      <c r="G49" s="67"/>
      <c r="H49" s="68"/>
      <c r="I49" s="69" t="str">
        <f t="shared" si="4"/>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15">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15">
      <c r="A51" s="76" t="s">
        <v>37</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15">
      <c r="A52" s="127" t="str">
        <f>IF(ISERROR(VALUE(SUBSTITUTE(prevWBS,".",""))),"1",IF(ISERROR(FIND("`",SUBSTITUTE(prevWBS,".","`",1))),TEXT(VALUE(prevWBS)+1,"#"),TEXT(VALUE(LEFT(prevWBS,FIND("`",SUBSTITUTE(prevWBS,".","`",1))-1))+1,"#")))</f>
        <v>1</v>
      </c>
      <c r="B52" s="128" t="s">
        <v>76</v>
      </c>
      <c r="C52" s="78"/>
      <c r="D52" s="79"/>
      <c r="E52" s="100"/>
      <c r="F52" s="101" t="str">
        <f t="shared" ref="F52:F55" si="26">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62</v>
      </c>
      <c r="C53" s="81"/>
      <c r="D53" s="79"/>
      <c r="E53" s="100"/>
      <c r="F53" s="101" t="str">
        <f t="shared" si="26"/>
        <v xml:space="preserve"> - </v>
      </c>
      <c r="G53" s="62"/>
      <c r="H53" s="63"/>
      <c r="I53" s="80" t="str">
        <f t="shared" ref="I53:I55" si="27">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15">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63</v>
      </c>
      <c r="C54" s="81"/>
      <c r="D54" s="79"/>
      <c r="E54" s="100"/>
      <c r="F54" s="101" t="str">
        <f t="shared" si="26"/>
        <v xml:space="preserve"> - </v>
      </c>
      <c r="G54" s="62"/>
      <c r="H54" s="63"/>
      <c r="I54" s="80" t="str">
        <f t="shared" si="27"/>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15">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64</v>
      </c>
      <c r="C55" s="81"/>
      <c r="D55" s="79"/>
      <c r="E55" s="100"/>
      <c r="F55" s="101" t="str">
        <f t="shared" si="26"/>
        <v xml:space="preserve"> - </v>
      </c>
      <c r="G55" s="62"/>
      <c r="H55" s="63"/>
      <c r="I55" s="80" t="str">
        <f t="shared" si="27"/>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15">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49:H55 H30 H20:H28 H13">
    <cfRule type="dataBar" priority="12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0" priority="165">
      <formula>K$6=TODAY()</formula>
    </cfRule>
  </conditionalFormatting>
  <conditionalFormatting sqref="K8:BN11 K13:BN18 K20:BN55">
    <cfRule type="expression" dxfId="29" priority="168">
      <formula>AND($E8&lt;=K$6,ROUNDDOWN(($F8-$E8+1)*$H8,0)+$E8-1&gt;=K$6)</formula>
    </cfRule>
    <cfRule type="expression" dxfId="28" priority="169">
      <formula>AND(NOT(ISBLANK($E8)),$E8&lt;=K$6,$F8&gt;=K$6)</formula>
    </cfRule>
  </conditionalFormatting>
  <conditionalFormatting sqref="K6:BN11 K16:BN18 K49:BN55 K30:BN30 K20:BN28 K13:BN13">
    <cfRule type="expression" dxfId="27" priority="128">
      <formula>K$6=TODAY()</formula>
    </cfRule>
  </conditionalFormatting>
  <conditionalFormatting sqref="H15">
    <cfRule type="dataBar" priority="106">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26" priority="113">
      <formula>K$6=TODAY()</formula>
    </cfRule>
  </conditionalFormatting>
  <conditionalFormatting sqref="K14:BN14">
    <cfRule type="expression" dxfId="25" priority="109">
      <formula>K$6=TODAY()</formula>
    </cfRule>
  </conditionalFormatting>
  <conditionalFormatting sqref="H14">
    <cfRule type="dataBar" priority="107">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1">
    <cfRule type="dataBar" priority="99">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1:BN31">
    <cfRule type="expression" dxfId="24" priority="100">
      <formula>K$6=TODAY()</formula>
    </cfRule>
  </conditionalFormatting>
  <conditionalFormatting sqref="H32">
    <cfRule type="dataBar" priority="91">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34">
    <cfRule type="dataBar" priority="83">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2:BN32">
    <cfRule type="expression" dxfId="23" priority="92">
      <formula>K$6=TODAY()</formula>
    </cfRule>
  </conditionalFormatting>
  <conditionalFormatting sqref="H36">
    <cfRule type="dataBar" priority="75">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34:BN34">
    <cfRule type="expression" dxfId="22" priority="84">
      <formula>K$6=TODAY()</formula>
    </cfRule>
  </conditionalFormatting>
  <conditionalFormatting sqref="H33">
    <cfRule type="dataBar" priority="87">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3:BN33">
    <cfRule type="expression" dxfId="21" priority="88">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36:BN36">
    <cfRule type="expression" dxfId="20" priority="76">
      <formula>K$6=TODAY()</formula>
    </cfRule>
  </conditionalFormatting>
  <conditionalFormatting sqref="H44">
    <cfRule type="dataBar" priority="59">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48:BN48">
    <cfRule type="expression" dxfId="19" priority="68">
      <formula>K$6=TODAY()</formula>
    </cfRule>
  </conditionalFormatting>
  <conditionalFormatting sqref="H35">
    <cfRule type="dataBar" priority="79">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35:BN35">
    <cfRule type="expression" dxfId="18" priority="80">
      <formula>K$6=TODAY()</formula>
    </cfRule>
  </conditionalFormatting>
  <conditionalFormatting sqref="H42">
    <cfRule type="dataBar" priority="51">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44:BN44">
    <cfRule type="expression" dxfId="17" priority="60">
      <formula>K$6=TODAY()</formula>
    </cfRule>
  </conditionalFormatting>
  <conditionalFormatting sqref="H47">
    <cfRule type="dataBar" priority="71">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47:BN47">
    <cfRule type="expression" dxfId="16" priority="72">
      <formula>K$6=TODAY()</formula>
    </cfRule>
  </conditionalFormatting>
  <conditionalFormatting sqref="H40">
    <cfRule type="dataBar" priority="43">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2:BN42">
    <cfRule type="expression" dxfId="15" priority="52">
      <formula>K$6=TODAY()</formula>
    </cfRule>
  </conditionalFormatting>
  <conditionalFormatting sqref="H43">
    <cfRule type="dataBar" priority="63">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43:BN43">
    <cfRule type="expression" dxfId="14" priority="64">
      <formula>K$6=TODAY()</formula>
    </cfRule>
  </conditionalFormatting>
  <conditionalFormatting sqref="H38">
    <cfRule type="dataBar" priority="35">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0:BN40">
    <cfRule type="expression" dxfId="13" priority="44">
      <formula>K$6=TODAY()</formula>
    </cfRule>
  </conditionalFormatting>
  <conditionalFormatting sqref="H41">
    <cfRule type="dataBar" priority="55">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41:BN41">
    <cfRule type="expression" dxfId="12" priority="56">
      <formula>K$6=TODAY()</formula>
    </cfRule>
  </conditionalFormatting>
  <conditionalFormatting sqref="H46">
    <cfRule type="dataBar" priority="27">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38:BN38">
    <cfRule type="expression" dxfId="11" priority="36">
      <formula>K$6=TODAY()</formula>
    </cfRule>
  </conditionalFormatting>
  <conditionalFormatting sqref="H39">
    <cfRule type="dataBar" priority="47">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39:BN39">
    <cfRule type="expression" dxfId="10" priority="48">
      <formula>K$6=TODAY()</formula>
    </cfRule>
  </conditionalFormatting>
  <conditionalFormatting sqref="H29">
    <cfRule type="dataBar" priority="23">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46:BN46">
    <cfRule type="expression" dxfId="9" priority="28">
      <formula>K$6=TODAY()</formula>
    </cfRule>
  </conditionalFormatting>
  <conditionalFormatting sqref="H37">
    <cfRule type="dataBar" priority="39">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37:BN37">
    <cfRule type="expression" dxfId="8" priority="40">
      <formula>K$6=TODAY()</formula>
    </cfRule>
  </conditionalFormatting>
  <conditionalFormatting sqref="K29:BN29">
    <cfRule type="expression" dxfId="7" priority="24">
      <formula>K$6=TODAY()</formula>
    </cfRule>
  </conditionalFormatting>
  <conditionalFormatting sqref="H45">
    <cfRule type="dataBar" priority="31">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45:BN45">
    <cfRule type="expression" dxfId="6" priority="32">
      <formula>K$6=TODAY()</formula>
    </cfRule>
  </conditionalFormatting>
  <conditionalFormatting sqref="H12">
    <cfRule type="dataBar" priority="5">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 priority="7">
      <formula>AND($E12&lt;=K$6,ROUNDDOWN(($F12-$E12+1)*$H12,0)+$E12-1&gt;=K$6)</formula>
    </cfRule>
    <cfRule type="expression" dxfId="4" priority="8">
      <formula>AND(NOT(ISBLANK($E12)),$E12&lt;=K$6,$F12&gt;=K$6)</formula>
    </cfRule>
  </conditionalFormatting>
  <conditionalFormatting sqref="K12:BN12">
    <cfRule type="expression" dxfId="3" priority="6">
      <formula>K$6=TODAY()</formula>
    </cfRule>
  </conditionalFormatting>
  <conditionalFormatting sqref="H19">
    <cfRule type="dataBar" priority="1">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2" priority="3">
      <formula>AND($E19&lt;=K$6,ROUNDDOWN(($F19-$E19+1)*$H19,0)+$E19-1&gt;=K$6)</formula>
    </cfRule>
    <cfRule type="expression" dxfId="1" priority="4">
      <formula>AND(NOT(ISBLANK($E19)),$E19&lt;=K$6,$F19&gt;=K$6)</formula>
    </cfRule>
  </conditionalFormatting>
  <conditionalFormatting sqref="K19:BN1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49:B49 A51:B51 B50 E10 E20 E24 E49:H51 G10:H10 G20:H20 G24:H24 G52 G53:G54 G55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H49:H55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5" t="s">
        <v>48</v>
      </c>
      <c r="B2" s="9"/>
      <c r="C2" s="8"/>
    </row>
    <row r="3" spans="1:3" s="20" customFormat="1" x14ac:dyDescent="0.15">
      <c r="A3" s="8"/>
      <c r="B3" s="9"/>
      <c r="C3" s="8"/>
    </row>
    <row r="4" spans="1:3" s="8" customFormat="1" ht="18" x14ac:dyDescent="0.2">
      <c r="A4" s="130" t="s">
        <v>88</v>
      </c>
      <c r="B4" s="39"/>
    </row>
    <row r="5" spans="1:3" s="8" customFormat="1" ht="42" x14ac:dyDescent="0.15">
      <c r="B5" s="136" t="s">
        <v>77</v>
      </c>
    </row>
    <row r="7" spans="1:3" ht="28" x14ac:dyDescent="0.15">
      <c r="B7" s="136" t="s">
        <v>89</v>
      </c>
    </row>
    <row r="9" spans="1:3" ht="14" x14ac:dyDescent="0.15">
      <c r="B9" s="135" t="s">
        <v>60</v>
      </c>
    </row>
    <row r="11" spans="1:3" ht="28" x14ac:dyDescent="0.15">
      <c r="B11" s="134" t="s">
        <v>61</v>
      </c>
    </row>
    <row r="12" spans="1:3" s="20" customFormat="1" x14ac:dyDescent="0.15"/>
    <row r="13" spans="1:3" ht="18" x14ac:dyDescent="0.2">
      <c r="A13" s="171" t="s">
        <v>4</v>
      </c>
      <c r="B13" s="171"/>
    </row>
    <row r="14" spans="1:3" s="20" customFormat="1" x14ac:dyDescent="0.15"/>
    <row r="15" spans="1:3" s="131" customFormat="1" ht="18" x14ac:dyDescent="0.15">
      <c r="A15" s="139"/>
      <c r="B15" s="137" t="s">
        <v>80</v>
      </c>
    </row>
    <row r="16" spans="1:3" s="131" customFormat="1" ht="18" x14ac:dyDescent="0.15">
      <c r="A16" s="139"/>
      <c r="B16" s="138" t="s">
        <v>78</v>
      </c>
      <c r="C16" s="133" t="s">
        <v>3</v>
      </c>
    </row>
    <row r="17" spans="1:3" ht="18" x14ac:dyDescent="0.2">
      <c r="A17" s="140"/>
      <c r="B17" s="138" t="s">
        <v>82</v>
      </c>
    </row>
    <row r="18" spans="1:3" s="20" customFormat="1" ht="18" x14ac:dyDescent="0.2">
      <c r="A18" s="140"/>
      <c r="B18" s="138" t="s">
        <v>90</v>
      </c>
    </row>
    <row r="19" spans="1:3" s="42" customFormat="1" ht="18" x14ac:dyDescent="0.2">
      <c r="A19" s="143"/>
      <c r="B19" s="138" t="s">
        <v>91</v>
      </c>
    </row>
    <row r="20" spans="1:3" s="131" customFormat="1" ht="18" x14ac:dyDescent="0.15">
      <c r="A20" s="139"/>
      <c r="B20" s="137" t="s">
        <v>79</v>
      </c>
      <c r="C20" s="132" t="s">
        <v>2</v>
      </c>
    </row>
    <row r="21" spans="1:3" ht="18" x14ac:dyDescent="0.2">
      <c r="A21" s="140"/>
      <c r="B21" s="138" t="s">
        <v>81</v>
      </c>
    </row>
    <row r="22" spans="1:3" s="8" customFormat="1" ht="18" x14ac:dyDescent="0.2">
      <c r="A22" s="141"/>
      <c r="B22" s="142" t="s">
        <v>83</v>
      </c>
    </row>
    <row r="23" spans="1:3" s="8" customFormat="1" ht="18" x14ac:dyDescent="0.2">
      <c r="A23" s="141"/>
      <c r="B23" s="10"/>
    </row>
    <row r="24" spans="1:3" s="8" customFormat="1" ht="18" x14ac:dyDescent="0.2">
      <c r="A24" s="171" t="s">
        <v>84</v>
      </c>
      <c r="B24" s="171"/>
    </row>
    <row r="25" spans="1:3" s="8" customFormat="1" ht="42" x14ac:dyDescent="0.2">
      <c r="A25" s="141"/>
      <c r="B25" s="138" t="s">
        <v>92</v>
      </c>
    </row>
    <row r="26" spans="1:3" s="8" customFormat="1" ht="18" x14ac:dyDescent="0.2">
      <c r="A26" s="141"/>
      <c r="B26" s="138"/>
    </row>
    <row r="27" spans="1:3" s="8" customFormat="1" ht="18" x14ac:dyDescent="0.2">
      <c r="A27" s="141"/>
      <c r="B27" s="159" t="s">
        <v>96</v>
      </c>
    </row>
    <row r="28" spans="1:3" s="8" customFormat="1" ht="18" x14ac:dyDescent="0.2">
      <c r="A28" s="141"/>
      <c r="B28" s="138" t="s">
        <v>85</v>
      </c>
    </row>
    <row r="29" spans="1:3" s="8" customFormat="1" ht="28" x14ac:dyDescent="0.2">
      <c r="A29" s="141"/>
      <c r="B29" s="138" t="s">
        <v>87</v>
      </c>
    </row>
    <row r="30" spans="1:3" s="8" customFormat="1" ht="18" x14ac:dyDescent="0.2">
      <c r="A30" s="141"/>
      <c r="B30" s="138"/>
    </row>
    <row r="31" spans="1:3" s="8" customFormat="1" ht="18" x14ac:dyDescent="0.2">
      <c r="A31" s="141"/>
      <c r="B31" s="159" t="s">
        <v>93</v>
      </c>
    </row>
    <row r="32" spans="1:3" s="8" customFormat="1" ht="18" x14ac:dyDescent="0.2">
      <c r="A32" s="141"/>
      <c r="B32" s="138" t="s">
        <v>86</v>
      </c>
    </row>
    <row r="33" spans="1:2" s="8" customFormat="1" ht="18" x14ac:dyDescent="0.2">
      <c r="A33" s="141"/>
      <c r="B33" s="138" t="s">
        <v>94</v>
      </c>
    </row>
    <row r="34" spans="1:2" s="8" customFormat="1" ht="18" x14ac:dyDescent="0.2">
      <c r="A34" s="141"/>
      <c r="B34" s="10"/>
    </row>
    <row r="35" spans="1:2" s="8" customFormat="1" ht="28" x14ac:dyDescent="0.2">
      <c r="A35" s="141"/>
      <c r="B35" s="138" t="s">
        <v>131</v>
      </c>
    </row>
    <row r="36" spans="1:2" s="8" customFormat="1" ht="18" x14ac:dyDescent="0.2">
      <c r="A36" s="141"/>
      <c r="B36" s="144" t="s">
        <v>95</v>
      </c>
    </row>
    <row r="37" spans="1:2" s="8" customFormat="1" ht="18" x14ac:dyDescent="0.2">
      <c r="A37" s="141"/>
      <c r="B37" s="10"/>
    </row>
    <row r="38" spans="1:2" ht="18" x14ac:dyDescent="0.2">
      <c r="A38" s="171" t="s">
        <v>9</v>
      </c>
      <c r="B38" s="171"/>
    </row>
    <row r="39" spans="1:2" ht="28" x14ac:dyDescent="0.15">
      <c r="B39" s="138" t="s">
        <v>98</v>
      </c>
    </row>
    <row r="40" spans="1:2" s="20" customFormat="1" x14ac:dyDescent="0.15"/>
    <row r="41" spans="1:2" s="20" customFormat="1" ht="14" x14ac:dyDescent="0.15">
      <c r="B41" s="138" t="s">
        <v>99</v>
      </c>
    </row>
    <row r="42" spans="1:2" s="20" customFormat="1" x14ac:dyDescent="0.15"/>
    <row r="43" spans="1:2" s="20" customFormat="1" ht="28" x14ac:dyDescent="0.15">
      <c r="B43" s="138" t="s">
        <v>97</v>
      </c>
    </row>
    <row r="44" spans="1:2" s="20" customFormat="1" x14ac:dyDescent="0.15"/>
    <row r="45" spans="1:2" ht="28" x14ac:dyDescent="0.15">
      <c r="B45" s="138" t="s">
        <v>100</v>
      </c>
    </row>
    <row r="46" spans="1:2" x14ac:dyDescent="0.15">
      <c r="B46" s="21"/>
    </row>
    <row r="47" spans="1:2" ht="28" x14ac:dyDescent="0.15">
      <c r="B47" s="138" t="s">
        <v>101</v>
      </c>
    </row>
    <row r="48" spans="1:2" x14ac:dyDescent="0.15">
      <c r="B48" s="11"/>
    </row>
    <row r="49" spans="1:2" ht="18" x14ac:dyDescent="0.2">
      <c r="A49" s="171" t="s">
        <v>7</v>
      </c>
      <c r="B49" s="171"/>
    </row>
    <row r="50" spans="1:2" ht="28" x14ac:dyDescent="0.15">
      <c r="B50" s="138" t="s">
        <v>132</v>
      </c>
    </row>
    <row r="51" spans="1:2" x14ac:dyDescent="0.15">
      <c r="B51" s="11"/>
    </row>
    <row r="52" spans="1:2" ht="14" x14ac:dyDescent="0.15">
      <c r="A52" s="145" t="s">
        <v>10</v>
      </c>
      <c r="B52" s="138" t="s">
        <v>11</v>
      </c>
    </row>
    <row r="53" spans="1:2" ht="14" x14ac:dyDescent="0.15">
      <c r="A53" s="145" t="s">
        <v>12</v>
      </c>
      <c r="B53" s="138" t="s">
        <v>13</v>
      </c>
    </row>
    <row r="54" spans="1:2" ht="14" x14ac:dyDescent="0.15">
      <c r="A54" s="145" t="s">
        <v>14</v>
      </c>
      <c r="B54" s="138" t="s">
        <v>15</v>
      </c>
    </row>
    <row r="55" spans="1:2" ht="28" x14ac:dyDescent="0.15">
      <c r="A55" s="134"/>
      <c r="B55" s="138" t="s">
        <v>102</v>
      </c>
    </row>
    <row r="56" spans="1:2" ht="14" x14ac:dyDescent="0.15">
      <c r="A56" s="134"/>
      <c r="B56" s="138" t="s">
        <v>103</v>
      </c>
    </row>
    <row r="57" spans="1:2" ht="14" x14ac:dyDescent="0.15">
      <c r="A57" s="145" t="s">
        <v>16</v>
      </c>
      <c r="B57" s="138" t="s">
        <v>17</v>
      </c>
    </row>
    <row r="58" spans="1:2" ht="14" x14ac:dyDescent="0.15">
      <c r="A58" s="134"/>
      <c r="B58" s="138" t="s">
        <v>104</v>
      </c>
    </row>
    <row r="59" spans="1:2" ht="14" x14ac:dyDescent="0.15">
      <c r="A59" s="134"/>
      <c r="B59" s="138" t="s">
        <v>105</v>
      </c>
    </row>
    <row r="60" spans="1:2" ht="14" x14ac:dyDescent="0.15">
      <c r="A60" s="145" t="s">
        <v>18</v>
      </c>
      <c r="B60" s="138" t="s">
        <v>19</v>
      </c>
    </row>
    <row r="61" spans="1:2" ht="28" x14ac:dyDescent="0.15">
      <c r="A61" s="134"/>
      <c r="B61" s="138" t="s">
        <v>106</v>
      </c>
    </row>
    <row r="62" spans="1:2" ht="14" x14ac:dyDescent="0.15">
      <c r="A62" s="145" t="s">
        <v>107</v>
      </c>
      <c r="B62" s="138" t="s">
        <v>108</v>
      </c>
    </row>
    <row r="63" spans="1:2" ht="14" x14ac:dyDescent="0.15">
      <c r="A63" s="146"/>
      <c r="B63" s="138" t="s">
        <v>109</v>
      </c>
    </row>
    <row r="64" spans="1:2" s="20" customFormat="1" x14ac:dyDescent="0.15">
      <c r="B64" s="12"/>
    </row>
    <row r="65" spans="1:2" s="20" customFormat="1" ht="18" x14ac:dyDescent="0.2">
      <c r="A65" s="171" t="s">
        <v>8</v>
      </c>
      <c r="B65" s="171"/>
    </row>
    <row r="66" spans="1:2" s="20" customFormat="1" ht="42" x14ac:dyDescent="0.15">
      <c r="B66" s="138" t="s">
        <v>110</v>
      </c>
    </row>
    <row r="67" spans="1:2" s="20" customFormat="1" x14ac:dyDescent="0.15">
      <c r="B67" s="13"/>
    </row>
    <row r="68" spans="1:2" s="8" customFormat="1" ht="18" x14ac:dyDescent="0.2">
      <c r="A68" s="171" t="s">
        <v>5</v>
      </c>
      <c r="B68" s="171"/>
    </row>
    <row r="69" spans="1:2" s="20" customFormat="1" ht="14" x14ac:dyDescent="0.15">
      <c r="A69" s="153" t="s">
        <v>6</v>
      </c>
      <c r="B69" s="154" t="s">
        <v>111</v>
      </c>
    </row>
    <row r="70" spans="1:2" s="8" customFormat="1" ht="28" x14ac:dyDescent="0.15">
      <c r="A70" s="147"/>
      <c r="B70" s="152" t="s">
        <v>113</v>
      </c>
    </row>
    <row r="71" spans="1:2" s="8" customFormat="1" ht="14" x14ac:dyDescent="0.15">
      <c r="A71" s="147"/>
      <c r="B71" s="148"/>
    </row>
    <row r="72" spans="1:2" s="20" customFormat="1" ht="14" x14ac:dyDescent="0.15">
      <c r="A72" s="153" t="s">
        <v>6</v>
      </c>
      <c r="B72" s="154" t="s">
        <v>130</v>
      </c>
    </row>
    <row r="73" spans="1:2" s="8" customFormat="1" ht="28" x14ac:dyDescent="0.15">
      <c r="A73" s="147"/>
      <c r="B73" s="152" t="s">
        <v>134</v>
      </c>
    </row>
    <row r="74" spans="1:2" s="8" customFormat="1" ht="14" x14ac:dyDescent="0.15">
      <c r="A74" s="147"/>
      <c r="B74" s="148"/>
    </row>
    <row r="75" spans="1:2" ht="14" x14ac:dyDescent="0.15">
      <c r="A75" s="153" t="s">
        <v>6</v>
      </c>
      <c r="B75" s="156" t="s">
        <v>116</v>
      </c>
    </row>
    <row r="76" spans="1:2" s="8" customFormat="1" ht="28" x14ac:dyDescent="0.15">
      <c r="A76" s="147"/>
      <c r="B76" s="136" t="s">
        <v>133</v>
      </c>
    </row>
    <row r="77" spans="1:2" ht="14" x14ac:dyDescent="0.15">
      <c r="A77" s="146"/>
      <c r="B77" s="146"/>
    </row>
    <row r="78" spans="1:2" s="20" customFormat="1" ht="14" x14ac:dyDescent="0.15">
      <c r="A78" s="153" t="s">
        <v>6</v>
      </c>
      <c r="B78" s="156" t="s">
        <v>122</v>
      </c>
    </row>
    <row r="79" spans="1:2" s="8" customFormat="1" ht="28" x14ac:dyDescent="0.15">
      <c r="A79" s="147"/>
      <c r="B79" s="136" t="s">
        <v>117</v>
      </c>
    </row>
    <row r="80" spans="1:2" s="20" customFormat="1" ht="14" x14ac:dyDescent="0.15">
      <c r="A80" s="146"/>
      <c r="B80" s="146"/>
    </row>
    <row r="81" spans="1:2" ht="14" x14ac:dyDescent="0.15">
      <c r="A81" s="153" t="s">
        <v>6</v>
      </c>
      <c r="B81" s="156" t="s">
        <v>123</v>
      </c>
    </row>
    <row r="82" spans="1:2" s="8" customFormat="1" ht="14" x14ac:dyDescent="0.15">
      <c r="A82" s="147"/>
      <c r="B82" s="151" t="s">
        <v>118</v>
      </c>
    </row>
    <row r="83" spans="1:2" s="8" customFormat="1" ht="14" x14ac:dyDescent="0.15">
      <c r="A83" s="147"/>
      <c r="B83" s="151" t="s">
        <v>119</v>
      </c>
    </row>
    <row r="84" spans="1:2" s="8" customFormat="1" ht="14" x14ac:dyDescent="0.15">
      <c r="A84" s="147"/>
      <c r="B84" s="151" t="s">
        <v>120</v>
      </c>
    </row>
    <row r="85" spans="1:2" ht="14" x14ac:dyDescent="0.15">
      <c r="A85" s="146"/>
      <c r="B85" s="150"/>
    </row>
    <row r="86" spans="1:2" ht="14" x14ac:dyDescent="0.15">
      <c r="A86" s="153" t="s">
        <v>6</v>
      </c>
      <c r="B86" s="156" t="s">
        <v>124</v>
      </c>
    </row>
    <row r="87" spans="1:2" s="8" customFormat="1" ht="42" x14ac:dyDescent="0.15">
      <c r="A87" s="147"/>
      <c r="B87" s="136" t="s">
        <v>112</v>
      </c>
    </row>
    <row r="88" spans="1:2" s="8" customFormat="1" ht="14" x14ac:dyDescent="0.15">
      <c r="A88" s="147"/>
      <c r="B88" s="149" t="s">
        <v>114</v>
      </c>
    </row>
    <row r="89" spans="1:2" s="8" customFormat="1" ht="42" x14ac:dyDescent="0.15">
      <c r="A89" s="147"/>
      <c r="B89" s="155" t="s">
        <v>115</v>
      </c>
    </row>
    <row r="90" spans="1:2" ht="14" x14ac:dyDescent="0.15">
      <c r="A90" s="146"/>
      <c r="B90" s="146"/>
    </row>
    <row r="91" spans="1:2" ht="14" x14ac:dyDescent="0.15">
      <c r="A91" s="153" t="s">
        <v>6</v>
      </c>
      <c r="B91" s="158" t="s">
        <v>125</v>
      </c>
    </row>
    <row r="92" spans="1:2" ht="28" x14ac:dyDescent="0.15">
      <c r="A92" s="134"/>
      <c r="B92" s="151"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2018-11-26T14:13:25Z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