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ocuments/OneDrive - Goldsmiths College/Year-2/2-Software_Projects/repo/0b_forms/"/>
    </mc:Choice>
  </mc:AlternateContent>
  <bookViews>
    <workbookView xWindow="0" yWindow="460" windowWidth="33600" windowHeight="205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GanttChart!$A$1:$BN$65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F54" i="9"/>
  <c r="I54" i="9"/>
  <c r="F53" i="9"/>
  <c r="I53" i="9"/>
  <c r="F39" i="9"/>
  <c r="I39" i="9"/>
  <c r="F38" i="9"/>
  <c r="I38" i="9"/>
  <c r="F37" i="9"/>
  <c r="I37" i="9"/>
  <c r="F36" i="9"/>
  <c r="I36" i="9"/>
  <c r="F35" i="9"/>
  <c r="I35" i="9"/>
  <c r="F32" i="9"/>
  <c r="I32" i="9"/>
  <c r="A55" i="9"/>
  <c r="A56" i="9"/>
  <c r="F52" i="9"/>
  <c r="I52" i="9"/>
  <c r="F51" i="9"/>
  <c r="I51" i="9"/>
  <c r="F50" i="9"/>
  <c r="I50" i="9"/>
  <c r="F49" i="9"/>
  <c r="I49" i="9"/>
  <c r="F48" i="9"/>
  <c r="I48" i="9"/>
  <c r="F47" i="9"/>
  <c r="I47" i="9"/>
  <c r="F44" i="9"/>
  <c r="I44" i="9"/>
  <c r="F45" i="9"/>
  <c r="I45" i="9"/>
  <c r="F43" i="9"/>
  <c r="I43" i="9"/>
  <c r="F31" i="9"/>
  <c r="I31" i="9"/>
  <c r="F19" i="9"/>
  <c r="I19" i="9"/>
  <c r="F12" i="9"/>
  <c r="I12" i="9"/>
  <c r="F29" i="9"/>
  <c r="I29" i="9"/>
  <c r="F62" i="9"/>
  <c r="I62" i="9"/>
  <c r="A57" i="9"/>
  <c r="A58" i="9"/>
  <c r="A59" i="9"/>
  <c r="A60" i="9"/>
  <c r="A61" i="9"/>
  <c r="A62" i="9"/>
  <c r="F61" i="9"/>
  <c r="I61" i="9"/>
  <c r="F42" i="9"/>
  <c r="I42" i="9"/>
  <c r="F46" i="9"/>
  <c r="I46" i="9"/>
  <c r="F58" i="9"/>
  <c r="I58" i="9"/>
  <c r="F57" i="9"/>
  <c r="I57" i="9"/>
  <c r="F60" i="9"/>
  <c r="I60" i="9"/>
  <c r="F59" i="9"/>
  <c r="I59" i="9"/>
  <c r="F64" i="9"/>
  <c r="I64" i="9"/>
  <c r="A63" i="9"/>
  <c r="A64" i="9"/>
  <c r="F63" i="9"/>
  <c r="I63" i="9"/>
  <c r="F56" i="9"/>
  <c r="I56" i="9"/>
  <c r="F55" i="9"/>
  <c r="I55" i="9"/>
  <c r="F41" i="9"/>
  <c r="I41" i="9"/>
  <c r="F40" i="9"/>
  <c r="I40" i="9"/>
  <c r="F34" i="9"/>
  <c r="I34" i="9"/>
  <c r="F33" i="9"/>
  <c r="I33" i="9"/>
  <c r="F15" i="9"/>
  <c r="I15" i="9"/>
  <c r="F14" i="9"/>
  <c r="I14" i="9"/>
  <c r="F13" i="9"/>
  <c r="I13" i="9"/>
  <c r="I65" i="9"/>
  <c r="F69" i="9"/>
  <c r="F70" i="9"/>
  <c r="I70" i="9"/>
  <c r="F68" i="9"/>
  <c r="I68" i="9"/>
  <c r="F8" i="9"/>
  <c r="I8" i="9"/>
  <c r="F24" i="9"/>
  <c r="I24" i="9"/>
  <c r="F20" i="9"/>
  <c r="I20" i="9"/>
  <c r="F10" i="9"/>
  <c r="I10" i="9"/>
  <c r="F71" i="9"/>
  <c r="I71" i="9"/>
  <c r="I69" i="9"/>
  <c r="F9" i="9"/>
  <c r="K6" i="9"/>
  <c r="I9" i="9"/>
  <c r="K7" i="9"/>
  <c r="K4" i="9"/>
  <c r="A68" i="9"/>
  <c r="A69" i="9"/>
  <c r="A70" i="9"/>
  <c r="A71"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<sst xmlns="http://schemas.openxmlformats.org/spreadsheetml/2006/main" count="197" uniqueCount="187">
  <si>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</si>
  <si>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</si>
  <si>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</si>
  <si>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</si>
  <si>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</si>
  <si>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</si>
  <si>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</si>
  <si>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</si>
  <si>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</si>
  <si>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</si>
  <si>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</si>
  <si>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</si>
  <si>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</si>
  <si>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</si>
  <si>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</si>
  <si>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</si>
  <si>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</si>
  <si>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</si>
  <si>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</si>
  <si>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</si>
  <si>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</si>
  <si>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</si>
  <si>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</si>
  <si>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</si>
  <si>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</si>
  <si>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</si>
  <si>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</si>
  <si>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</si>
  <si>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</si>
  <si>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</si>
  <si>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</si>
  <si>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</si>
  <si>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</si>
  <si>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</si>
  <si>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</si>
  <si>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</si>
  <si>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</si>
  <si>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</si>
  <si>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</si>
  <si>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</si>
  <si>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</si>
  <si>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</si>
  <si>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</si>
  <si>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</si>
  <si>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</si>
  <si>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</si>
  <si>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</si>
  <si>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</si>
  <si>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</si>
  <si>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</si>
  <si>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</si>
  <si>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</si>
  <si>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</si>
  <si>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</si>
  <si>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</si>
  <si>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</si>
  <si>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</si>
  <si>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</si>
  <si>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</si>
  <si>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</si>
  <si>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</si>
  <si>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</si>
  <si>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</si>
  <si>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</si>
  <si>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</si>
  <si>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</si>
  <si>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</si>
  <si>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</si>
  <si>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</si>
  <si>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</si>
  <si>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</si>
  <si>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</si>
  <si>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</si>
  <si>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</si>
  <si>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</si>
  <si>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</si>
  <si>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</si>
  <si>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</si>
  <si>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</si>
  <si>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</si>
  <si>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</si>
  <si>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</si>
  <si>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</si>
  <si>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</si>
  <si>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</si>
  <si>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</si>
  <si>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</si>
  <si>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</si>
  <si>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</si>
  <si>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</si>
  <si>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</si>
  <si>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</si>
  <si>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</si>
  <si>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</si>
  <si>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</si>
  <si>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</si>
  <si>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</si>
  <si>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</si>
  <si>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</si>
  <si>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</si>
  <si>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</si>
  <si>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</si>
  <si>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</si>
  <si>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</si>
  <si>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</si>
  <si>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</si>
  <si>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</si>
  <si>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</si>
  <si>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</si>
  <si>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</si>
  <si>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</si>
  <si>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</si>
  <si>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</si>
  <si>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</si>
  <si>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</si>
  <si>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</si>
  <si>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</si>
  <si>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</si>
  <si>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</si>
  <si>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</si>
  <si>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</si>
  <si>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</si>
  <si>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</si>
  <si>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</si>
  <si>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</si>
  <si>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</si>
  <si>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</si>
  <si>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</si>
  <si>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</si>
  <si>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</si>
  <si>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</si>
  <si>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</si>
  <si>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</si>
  <si>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</si>
  <si>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</si>
  <si>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</si>
  <si>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</si>
  <si>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</si>
  <si>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</si>
  <si>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</si>
  <si>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</si>
  <si>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Create questionnaire</t>
  </si>
  <si>
    <t>Analyse questionnaire results</t>
  </si>
  <si>
    <t>Research on current solutions &amp; competitiors</t>
  </si>
  <si>
    <t>Research on museum visitor behaviour</t>
  </si>
  <si>
    <t>Research into regulations and standards</t>
  </si>
  <si>
    <t>Service Model</t>
  </si>
  <si>
    <t>Prototyping</t>
  </si>
  <si>
    <t>Questionaire</t>
  </si>
  <si>
    <t>Research</t>
  </si>
  <si>
    <t xml:space="preserve">Technical Specification </t>
  </si>
  <si>
    <t>Kanban</t>
  </si>
  <si>
    <t>Testing Plan</t>
  </si>
  <si>
    <t>Proposal</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</si>
  <si>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</si>
  <si>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</si>
  <si>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</si>
  <si>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</si>
  <si>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</si>
  <si>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</si>
  <si>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</si>
  <si>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</si>
  <si>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</si>
  <si>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</si>
  <si>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</si>
  <si>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</si>
  <si>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Meet with stakeholders</t>
  </si>
  <si>
    <t>Open Questions</t>
  </si>
  <si>
    <t>Android sensors prototype</t>
  </si>
  <si>
    <t>Concept introduction &amp; user needs</t>
  </si>
  <si>
    <t>Stakeholder requirements</t>
  </si>
  <si>
    <t>Prior knowledge</t>
  </si>
  <si>
    <t>Design</t>
  </si>
  <si>
    <t>Functional specification</t>
  </si>
  <si>
    <t>Ethical audit</t>
  </si>
  <si>
    <t>Technical architecture</t>
  </si>
  <si>
    <t>Evaluation plan</t>
  </si>
  <si>
    <t>Conclusion</t>
  </si>
  <si>
    <t>Refine UI &amp; UX prototype</t>
  </si>
  <si>
    <t>Answer open questions</t>
  </si>
  <si>
    <t>Validate proposed solution with users</t>
  </si>
  <si>
    <t>Technical architecture and specification</t>
  </si>
  <si>
    <t>Backlog</t>
  </si>
  <si>
    <t>Review current project state</t>
  </si>
  <si>
    <t>User stories and acceptane stories</t>
  </si>
  <si>
    <t>Project Management</t>
  </si>
  <si>
    <t>Systems Requirements Specification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</si>
</sst>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65" fontId="40" fillId="24" borderId="16" xfId="0" applyNumberFormat="1" applyFont="1" applyFill="1" applyBorder="1" applyAlignment="1" applyProtection="1">
      <alignment horizontal="right"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165" fontId="40" fillId="24" borderId="10" xfId="0" applyNumberFormat="1" applyFont="1" applyFill="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165" fontId="40" fillId="24" borderId="16" xfId="0" applyNumberFormat="1" applyFont="1" applyFill="1" applyBorder="1" applyAlignment="1" applyProtection="1">
      <alignment horizontal="center"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164" fontId="43" fillId="0" borderId="24" xfId="0" applyNumberFormat="1" applyFont="1" applyFill="1" applyBorder="1" applyAlignment="1" applyProtection="1">
      <alignment horizontal="center" vertical="center" shrinkToFit="1"/>
      <protection locked="0"/>
    </xf>
    <xf numFmtId="0" fontId="59"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5">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val="6"/>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72"/>
  <sheetViews>
    <sheetView showGridLines="0" tabSelected="1" zoomScale="107" zoomScaleNormal="70" workbookViewId="0">
      <pane ySplit="7" topLeftCell="A37" activePane="bottomLeft" state="frozen"/>
      <selection pane="bottomLeft" activeCell="A42" sqref="A42"/>
    </sheetView>
  </sheetViews>
  <sheetFormatPr baseColWidth="10" defaultColWidth="9.1640625" defaultRowHeight="13" x14ac:dyDescent="0.15"/>
  <cols>
    <col min="1" max="1" width="6.83203125" style="5" customWidth="1"/>
    <col min="2" max="2" width="34.83203125" style="1" bestFit="1" customWidth="1"/>
    <col min="3" max="3" width="5.1640625" style="1" hidden="1" customWidth="1"/>
    <col min="4" max="4" width="8.66406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3" t="s">
        <v>135</v>
      </c>
      <c r="B1" s="47"/>
      <c r="C1" s="47"/>
      <c r="D1" s="47"/>
      <c r="E1" s="47"/>
      <c r="F1" s="47"/>
      <c r="I1" s="129"/>
      <c r="K1" s="168"/>
      <c r="L1" s="168"/>
      <c r="M1" s="168"/>
      <c r="N1" s="168"/>
      <c r="O1" s="168"/>
      <c r="P1" s="168"/>
      <c r="Q1" s="168"/>
      <c r="R1" s="168"/>
      <c r="S1" s="168"/>
      <c r="T1" s="168"/>
      <c r="U1" s="168"/>
      <c r="V1" s="168"/>
      <c r="W1" s="168"/>
      <c r="X1" s="168"/>
      <c r="Y1" s="168"/>
      <c r="Z1" s="168"/>
      <c r="AA1" s="168"/>
      <c r="AB1" s="168"/>
      <c r="AC1" s="168"/>
      <c r="AD1" s="168"/>
      <c r="AE1" s="168"/>
    </row>
    <row r="2" spans="1:66" ht="18" customHeight="1" x14ac:dyDescent="0.15">
      <c r="A2" s="52" t="s">
        <v>136</v>
      </c>
      <c r="B2" s="22"/>
      <c r="C2" s="22"/>
      <c r="D2" s="34"/>
      <c r="E2" s="157"/>
      <c r="F2" s="157"/>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9"/>
      <c r="B4" s="113" t="s">
        <v>74</v>
      </c>
      <c r="C4" s="170">
        <v>43374</v>
      </c>
      <c r="D4" s="170"/>
      <c r="E4" s="170"/>
      <c r="F4" s="110"/>
      <c r="G4" s="113" t="s">
        <v>73</v>
      </c>
      <c r="H4" s="126">
        <v>6</v>
      </c>
      <c r="I4" s="111"/>
      <c r="J4" s="50"/>
      <c r="K4" s="162" t="str">
        <f>"Week "&amp;(K6-($C$4-WEEKDAY($C$4,1)+2))/7+1</f>
        <v>Week 6</v>
      </c>
      <c r="L4" s="163"/>
      <c r="M4" s="163"/>
      <c r="N4" s="163"/>
      <c r="O4" s="163"/>
      <c r="P4" s="163"/>
      <c r="Q4" s="164"/>
      <c r="R4" s="162" t="str">
        <f>"Week "&amp;(R6-($C$4-WEEKDAY($C$4,1)+2))/7+1</f>
        <v>Week 7</v>
      </c>
      <c r="S4" s="163"/>
      <c r="T4" s="163"/>
      <c r="U4" s="163"/>
      <c r="V4" s="163"/>
      <c r="W4" s="163"/>
      <c r="X4" s="164"/>
      <c r="Y4" s="162" t="str">
        <f>"Week "&amp;(Y6-($C$4-WEEKDAY($C$4,1)+2))/7+1</f>
        <v>Week 8</v>
      </c>
      <c r="Z4" s="163"/>
      <c r="AA4" s="163"/>
      <c r="AB4" s="163"/>
      <c r="AC4" s="163"/>
      <c r="AD4" s="163"/>
      <c r="AE4" s="164"/>
      <c r="AF4" s="162" t="str">
        <f>"Week "&amp;(AF6-($C$4-WEEKDAY($C$4,1)+2))/7+1</f>
        <v>Week 9</v>
      </c>
      <c r="AG4" s="163"/>
      <c r="AH4" s="163"/>
      <c r="AI4" s="163"/>
      <c r="AJ4" s="163"/>
      <c r="AK4" s="163"/>
      <c r="AL4" s="164"/>
      <c r="AM4" s="162" t="str">
        <f>"Week "&amp;(AM6-($C$4-WEEKDAY($C$4,1)+2))/7+1</f>
        <v>Week 10</v>
      </c>
      <c r="AN4" s="163"/>
      <c r="AO4" s="163"/>
      <c r="AP4" s="163"/>
      <c r="AQ4" s="163"/>
      <c r="AR4" s="163"/>
      <c r="AS4" s="164"/>
      <c r="AT4" s="162" t="str">
        <f>"Week "&amp;(AT6-($C$4-WEEKDAY($C$4,1)+2))/7+1</f>
        <v>Week 11</v>
      </c>
      <c r="AU4" s="163"/>
      <c r="AV4" s="163"/>
      <c r="AW4" s="163"/>
      <c r="AX4" s="163"/>
      <c r="AY4" s="163"/>
      <c r="AZ4" s="164"/>
      <c r="BA4" s="162" t="str">
        <f>"Week "&amp;(BA6-($C$4-WEEKDAY($C$4,1)+2))/7+1</f>
        <v>Week 12</v>
      </c>
      <c r="BB4" s="163"/>
      <c r="BC4" s="163"/>
      <c r="BD4" s="163"/>
      <c r="BE4" s="163"/>
      <c r="BF4" s="163"/>
      <c r="BG4" s="164"/>
      <c r="BH4" s="162" t="str">
        <f>"Week "&amp;(BH6-($C$4-WEEKDAY($C$4,1)+2))/7+1</f>
        <v>Week 13</v>
      </c>
      <c r="BI4" s="163"/>
      <c r="BJ4" s="163"/>
      <c r="BK4" s="163"/>
      <c r="BL4" s="163"/>
      <c r="BM4" s="163"/>
      <c r="BN4" s="164"/>
    </row>
    <row r="5" spans="1:66" ht="17.25" customHeight="1" x14ac:dyDescent="0.15">
      <c r="A5" s="109"/>
      <c r="B5" s="113" t="s">
        <v>75</v>
      </c>
      <c r="C5" s="169">
        <v>43612</v>
      </c>
      <c r="D5" s="169"/>
      <c r="E5" s="169"/>
      <c r="F5" s="112"/>
      <c r="G5" s="112"/>
      <c r="H5" s="112"/>
      <c r="I5" s="112"/>
      <c r="J5" s="50"/>
      <c r="K5" s="165">
        <f>K6</f>
        <v>43409</v>
      </c>
      <c r="L5" s="166"/>
      <c r="M5" s="166"/>
      <c r="N5" s="166"/>
      <c r="O5" s="166"/>
      <c r="P5" s="166"/>
      <c r="Q5" s="167"/>
      <c r="R5" s="165">
        <f>R6</f>
        <v>43416</v>
      </c>
      <c r="S5" s="166"/>
      <c r="T5" s="166"/>
      <c r="U5" s="166"/>
      <c r="V5" s="166"/>
      <c r="W5" s="166"/>
      <c r="X5" s="167"/>
      <c r="Y5" s="165">
        <f>Y6</f>
        <v>43423</v>
      </c>
      <c r="Z5" s="166"/>
      <c r="AA5" s="166"/>
      <c r="AB5" s="166"/>
      <c r="AC5" s="166"/>
      <c r="AD5" s="166"/>
      <c r="AE5" s="167"/>
      <c r="AF5" s="165">
        <f>AF6</f>
        <v>43430</v>
      </c>
      <c r="AG5" s="166"/>
      <c r="AH5" s="166"/>
      <c r="AI5" s="166"/>
      <c r="AJ5" s="166"/>
      <c r="AK5" s="166"/>
      <c r="AL5" s="167"/>
      <c r="AM5" s="165">
        <f>AM6</f>
        <v>43437</v>
      </c>
      <c r="AN5" s="166"/>
      <c r="AO5" s="166"/>
      <c r="AP5" s="166"/>
      <c r="AQ5" s="166"/>
      <c r="AR5" s="166"/>
      <c r="AS5" s="167"/>
      <c r="AT5" s="165">
        <f>AT6</f>
        <v>43444</v>
      </c>
      <c r="AU5" s="166"/>
      <c r="AV5" s="166"/>
      <c r="AW5" s="166"/>
      <c r="AX5" s="166"/>
      <c r="AY5" s="166"/>
      <c r="AZ5" s="167"/>
      <c r="BA5" s="165">
        <f>BA6</f>
        <v>43451</v>
      </c>
      <c r="BB5" s="166"/>
      <c r="BC5" s="166"/>
      <c r="BD5" s="166"/>
      <c r="BE5" s="166"/>
      <c r="BF5" s="166"/>
      <c r="BG5" s="167"/>
      <c r="BH5" s="165">
        <f>BH6</f>
        <v>43458</v>
      </c>
      <c r="BI5" s="166"/>
      <c r="BJ5" s="166"/>
      <c r="BK5" s="166"/>
      <c r="BL5" s="166"/>
      <c r="BM5" s="166"/>
      <c r="BN5" s="167"/>
    </row>
    <row r="6" spans="1:66" x14ac:dyDescent="0.15">
      <c r="A6" s="49"/>
      <c r="B6" s="50"/>
      <c r="C6" s="50"/>
      <c r="D6" s="51"/>
      <c r="E6" s="50"/>
      <c r="F6" s="50"/>
      <c r="G6" s="50"/>
      <c r="H6" s="50"/>
      <c r="I6" s="50"/>
      <c r="J6" s="50"/>
      <c r="K6" s="92">
        <f>C4-WEEKDAY(C4,1)+2+7*(H4-1)</f>
        <v>43409</v>
      </c>
      <c r="L6" s="83">
        <f t="shared" ref="L6:AQ6" si="0">K6+1</f>
        <v>43410</v>
      </c>
      <c r="M6" s="83">
        <f t="shared" si="0"/>
        <v>43411</v>
      </c>
      <c r="N6" s="83">
        <f t="shared" si="0"/>
        <v>43412</v>
      </c>
      <c r="O6" s="83">
        <f t="shared" si="0"/>
        <v>43413</v>
      </c>
      <c r="P6" s="83">
        <f t="shared" si="0"/>
        <v>43414</v>
      </c>
      <c r="Q6" s="93">
        <f t="shared" si="0"/>
        <v>43415</v>
      </c>
      <c r="R6" s="92">
        <f t="shared" si="0"/>
        <v>43416</v>
      </c>
      <c r="S6" s="83">
        <f t="shared" si="0"/>
        <v>43417</v>
      </c>
      <c r="T6" s="83">
        <f t="shared" si="0"/>
        <v>43418</v>
      </c>
      <c r="U6" s="83">
        <f t="shared" si="0"/>
        <v>43419</v>
      </c>
      <c r="V6" s="83">
        <f t="shared" si="0"/>
        <v>43420</v>
      </c>
      <c r="W6" s="83">
        <f t="shared" si="0"/>
        <v>43421</v>
      </c>
      <c r="X6" s="93">
        <f t="shared" si="0"/>
        <v>43422</v>
      </c>
      <c r="Y6" s="92">
        <f t="shared" si="0"/>
        <v>43423</v>
      </c>
      <c r="Z6" s="83">
        <f t="shared" si="0"/>
        <v>43424</v>
      </c>
      <c r="AA6" s="83">
        <f t="shared" si="0"/>
        <v>43425</v>
      </c>
      <c r="AB6" s="83">
        <f t="shared" si="0"/>
        <v>43426</v>
      </c>
      <c r="AC6" s="83">
        <f t="shared" si="0"/>
        <v>43427</v>
      </c>
      <c r="AD6" s="83">
        <f t="shared" si="0"/>
        <v>43428</v>
      </c>
      <c r="AE6" s="93">
        <f t="shared" si="0"/>
        <v>43429</v>
      </c>
      <c r="AF6" s="92">
        <f t="shared" si="0"/>
        <v>43430</v>
      </c>
      <c r="AG6" s="83">
        <f t="shared" si="0"/>
        <v>43431</v>
      </c>
      <c r="AH6" s="83">
        <f t="shared" si="0"/>
        <v>43432</v>
      </c>
      <c r="AI6" s="83">
        <f t="shared" si="0"/>
        <v>43433</v>
      </c>
      <c r="AJ6" s="83">
        <f t="shared" si="0"/>
        <v>43434</v>
      </c>
      <c r="AK6" s="83">
        <f t="shared" si="0"/>
        <v>43435</v>
      </c>
      <c r="AL6" s="93">
        <f t="shared" si="0"/>
        <v>43436</v>
      </c>
      <c r="AM6" s="92">
        <f t="shared" si="0"/>
        <v>43437</v>
      </c>
      <c r="AN6" s="83">
        <f t="shared" si="0"/>
        <v>43438</v>
      </c>
      <c r="AO6" s="83">
        <f t="shared" si="0"/>
        <v>43439</v>
      </c>
      <c r="AP6" s="83">
        <f t="shared" si="0"/>
        <v>43440</v>
      </c>
      <c r="AQ6" s="83">
        <f t="shared" si="0"/>
        <v>43441</v>
      </c>
      <c r="AR6" s="83">
        <f t="shared" ref="AR6:BN6" si="1">AQ6+1</f>
        <v>43442</v>
      </c>
      <c r="AS6" s="93">
        <f t="shared" si="1"/>
        <v>43443</v>
      </c>
      <c r="AT6" s="92">
        <f t="shared" si="1"/>
        <v>43444</v>
      </c>
      <c r="AU6" s="83">
        <f t="shared" si="1"/>
        <v>43445</v>
      </c>
      <c r="AV6" s="83">
        <f t="shared" si="1"/>
        <v>43446</v>
      </c>
      <c r="AW6" s="83">
        <f t="shared" si="1"/>
        <v>43447</v>
      </c>
      <c r="AX6" s="83">
        <f t="shared" si="1"/>
        <v>43448</v>
      </c>
      <c r="AY6" s="83">
        <f t="shared" si="1"/>
        <v>43449</v>
      </c>
      <c r="AZ6" s="93">
        <f t="shared" si="1"/>
        <v>43450</v>
      </c>
      <c r="BA6" s="92">
        <f t="shared" si="1"/>
        <v>43451</v>
      </c>
      <c r="BB6" s="83">
        <f t="shared" si="1"/>
        <v>43452</v>
      </c>
      <c r="BC6" s="83">
        <f t="shared" si="1"/>
        <v>43453</v>
      </c>
      <c r="BD6" s="83">
        <f t="shared" si="1"/>
        <v>43454</v>
      </c>
      <c r="BE6" s="83">
        <f t="shared" si="1"/>
        <v>43455</v>
      </c>
      <c r="BF6" s="83">
        <f t="shared" si="1"/>
        <v>43456</v>
      </c>
      <c r="BG6" s="93">
        <f t="shared" si="1"/>
        <v>43457</v>
      </c>
      <c r="BH6" s="92">
        <f t="shared" si="1"/>
        <v>43458</v>
      </c>
      <c r="BI6" s="83">
        <f t="shared" si="1"/>
        <v>43459</v>
      </c>
      <c r="BJ6" s="83">
        <f t="shared" si="1"/>
        <v>43460</v>
      </c>
      <c r="BK6" s="83">
        <f t="shared" si="1"/>
        <v>43461</v>
      </c>
      <c r="BL6" s="83">
        <f t="shared" si="1"/>
        <v>43462</v>
      </c>
      <c r="BM6" s="83">
        <f t="shared" si="1"/>
        <v>43463</v>
      </c>
      <c r="BN6" s="93">
        <f t="shared" si="1"/>
        <v>43464</v>
      </c>
    </row>
    <row r="7" spans="1:66" s="160" customFormat="1" ht="25" thickBot="1" x14ac:dyDescent="0.2">
      <c r="A7" s="115" t="s">
        <v>0</v>
      </c>
      <c r="B7" s="116" t="s">
        <v>65</v>
      </c>
      <c r="C7" s="117" t="s">
        <v>66</v>
      </c>
      <c r="D7" s="118" t="s">
        <v>72</v>
      </c>
      <c r="E7" s="119" t="s">
        <v>67</v>
      </c>
      <c r="F7" s="119" t="s">
        <v>68</v>
      </c>
      <c r="G7" s="117" t="s">
        <v>69</v>
      </c>
      <c r="H7" s="117" t="s">
        <v>70</v>
      </c>
      <c r="I7" s="117" t="s">
        <v>71</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88"/>
      <c r="F8" s="114" t="str">
        <f>IF(ISBLANK(E8)," - ",IF(G8=0,E8,E8+G8-1))</f>
        <v xml:space="preserve"> - </v>
      </c>
      <c r="G8" s="89"/>
      <c r="H8" s="90"/>
      <c r="I8" s="91" t="str">
        <f t="shared" ref="I8:I65"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138</v>
      </c>
      <c r="D9" s="125"/>
      <c r="E9" s="100">
        <v>43374</v>
      </c>
      <c r="F9" s="101">
        <f>IF(ISBLANK(E9)," - ",IF(G9=0,E9,E9+G9-1))</f>
        <v>43385</v>
      </c>
      <c r="G9" s="62">
        <v>12</v>
      </c>
      <c r="H9" s="63">
        <v>1</v>
      </c>
      <c r="I9" s="64">
        <f t="shared" si="4"/>
        <v>10</v>
      </c>
      <c r="J9" s="95"/>
      <c r="K9" s="107"/>
      <c r="L9" s="107"/>
      <c r="M9" s="107"/>
      <c r="N9" s="107"/>
      <c r="O9" s="107"/>
      <c r="P9" s="107"/>
      <c r="Q9" s="107"/>
      <c r="R9" s="107"/>
      <c r="S9" s="107"/>
      <c r="T9" s="107"/>
      <c r="U9" s="107"/>
      <c r="V9" s="161"/>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55" customFormat="1" ht="18" x14ac:dyDescent="0.15">
      <c r="A10" s="53" t="str">
        <f>IF(ISERROR(VALUE(SUBSTITUTE(prevWBS,".",""))),"1",IF(ISERROR(FIND("`",SUBSTITUTE(prevWBS,".","`",1))),TEXT(VALUE(prevWBS)+1,"#"),TEXT(VALUE(LEFT(prevWBS,FIND("`",SUBSTITUTE(prevWBS,".","`",1))-1))+1,"#")))</f>
        <v>2</v>
      </c>
      <c r="B10" s="54" t="s">
        <v>139</v>
      </c>
      <c r="D10" s="56"/>
      <c r="E10" s="102"/>
      <c r="F10" s="102" t="str">
        <f t="shared" ref="F10:F31" si="6">IF(ISBLANK(E10)," - ",IF(G10=0,E10,E10+G10-1))</f>
        <v xml:space="preserve"> - </v>
      </c>
      <c r="G10" s="57"/>
      <c r="H10" s="58"/>
      <c r="I10" s="59" t="str">
        <f t="shared" si="4"/>
        <v xml:space="preserve"> - </v>
      </c>
      <c r="J10" s="96"/>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4" t="s">
        <v>140</v>
      </c>
      <c r="D11" s="125"/>
      <c r="E11" s="100">
        <v>43388</v>
      </c>
      <c r="F11" s="101">
        <f t="shared" si="6"/>
        <v>43391</v>
      </c>
      <c r="G11" s="62">
        <v>4</v>
      </c>
      <c r="H11" s="63">
        <v>1</v>
      </c>
      <c r="I11" s="64">
        <f t="shared" si="4"/>
        <v>4</v>
      </c>
      <c r="J11" s="95"/>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166</v>
      </c>
      <c r="C12" s="81"/>
      <c r="D12" s="79"/>
      <c r="E12" s="100">
        <v>43410</v>
      </c>
      <c r="F12" s="101">
        <f t="shared" si="6"/>
        <v>43411</v>
      </c>
      <c r="G12" s="62">
        <v>2</v>
      </c>
      <c r="H12" s="63">
        <v>1</v>
      </c>
      <c r="I12" s="80">
        <f t="shared" si="4"/>
        <v>2</v>
      </c>
      <c r="J12" s="99"/>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4" t="s">
        <v>148</v>
      </c>
      <c r="D13" s="125"/>
      <c r="E13" s="100">
        <v>43386</v>
      </c>
      <c r="F13" s="101">
        <f t="shared" si="6"/>
        <v>43391</v>
      </c>
      <c r="G13" s="62">
        <v>6</v>
      </c>
      <c r="H13" s="63">
        <v>1</v>
      </c>
      <c r="I13" s="64">
        <f t="shared" si="4"/>
        <v>4</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4" t="s">
        <v>141</v>
      </c>
      <c r="C14" s="61"/>
      <c r="D14" s="79"/>
      <c r="E14" s="100">
        <v>43386</v>
      </c>
      <c r="F14" s="101">
        <f t="shared" ref="F14:F15" si="7">IF(ISBLANK(E14)," - ",IF(G14=0,E14,E14+G14-1))</f>
        <v>43387</v>
      </c>
      <c r="G14" s="62">
        <v>2</v>
      </c>
      <c r="H14" s="63">
        <v>1</v>
      </c>
      <c r="I14" s="64">
        <f t="shared" ref="I14:I15" si="8">IF(OR(F14=0,E14=0)," - ",NETWORKDAYS(E14,F14))</f>
        <v>0</v>
      </c>
      <c r="J14" s="99"/>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4" t="s">
        <v>142</v>
      </c>
      <c r="C15" s="61"/>
      <c r="D15" s="79"/>
      <c r="E15" s="100">
        <v>43388</v>
      </c>
      <c r="F15" s="101">
        <f t="shared" si="7"/>
        <v>43391</v>
      </c>
      <c r="G15" s="62">
        <v>4</v>
      </c>
      <c r="H15" s="63">
        <v>1</v>
      </c>
      <c r="I15" s="64">
        <f t="shared" si="8"/>
        <v>4</v>
      </c>
      <c r="J15" s="99"/>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4" t="s">
        <v>149</v>
      </c>
      <c r="D16" s="125"/>
      <c r="E16" s="100">
        <v>43386</v>
      </c>
      <c r="F16" s="101">
        <f t="shared" si="6"/>
        <v>43391</v>
      </c>
      <c r="G16" s="62">
        <v>6</v>
      </c>
      <c r="H16" s="63">
        <v>1</v>
      </c>
      <c r="I16" s="64">
        <f t="shared" si="4"/>
        <v>4</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4" t="s">
        <v>143</v>
      </c>
      <c r="D17" s="125"/>
      <c r="E17" s="100">
        <v>43388</v>
      </c>
      <c r="F17" s="101">
        <f t="shared" si="6"/>
        <v>43391</v>
      </c>
      <c r="G17" s="62">
        <v>4</v>
      </c>
      <c r="H17" s="63">
        <v>1</v>
      </c>
      <c r="I17" s="64">
        <f t="shared" si="4"/>
        <v>4</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4" t="s">
        <v>144</v>
      </c>
      <c r="D18" s="125"/>
      <c r="E18" s="100">
        <v>43388</v>
      </c>
      <c r="F18" s="101">
        <f>IF(ISBLANK(E18)," - ",IF(G18=0,E18,E18+G18-1))</f>
        <v>43391</v>
      </c>
      <c r="G18" s="62">
        <v>4</v>
      </c>
      <c r="H18" s="63">
        <v>1</v>
      </c>
      <c r="I18" s="64">
        <f>IF(OR(F18=0,E18=0)," - ",NETWORKDAYS(E18,F18))</f>
        <v>4</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145</v>
      </c>
      <c r="C19" s="81"/>
      <c r="D19" s="79"/>
      <c r="E19" s="100">
        <v>43388</v>
      </c>
      <c r="F19" s="101">
        <f t="shared" ref="F19" si="9">IF(ISBLANK(E19)," - ",IF(G19=0,E19,E19+G19-1))</f>
        <v>43391</v>
      </c>
      <c r="G19" s="62">
        <v>4</v>
      </c>
      <c r="H19" s="63">
        <v>1</v>
      </c>
      <c r="I19" s="80">
        <f t="shared" ref="I19" si="10">IF(OR(F19=0,E19=0)," - ",NETWORKDAYS(E19,F19))</f>
        <v>4</v>
      </c>
      <c r="J19" s="99"/>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55" customFormat="1" ht="18" x14ac:dyDescent="0.15">
      <c r="A20" s="53" t="str">
        <f>IF(ISERROR(VALUE(SUBSTITUTE(prevWBS,".",""))),"1",IF(ISERROR(FIND("`",SUBSTITUTE(prevWBS,".","`",1))),TEXT(VALUE(prevWBS)+1,"#"),TEXT(VALUE(LEFT(prevWBS,FIND("`",SUBSTITUTE(prevWBS,".","`",1))-1))+1,"#")))</f>
        <v>3</v>
      </c>
      <c r="B20" s="54" t="s">
        <v>146</v>
      </c>
      <c r="D20" s="56"/>
      <c r="E20" s="102"/>
      <c r="F20" s="102" t="str">
        <f t="shared" si="6"/>
        <v xml:space="preserve"> - </v>
      </c>
      <c r="G20" s="57"/>
      <c r="H20" s="58"/>
      <c r="I20" s="59" t="str">
        <f t="shared" si="4"/>
        <v xml:space="preserve"> - </v>
      </c>
      <c r="J20" s="96"/>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c r="AT20" s="108"/>
      <c r="AU20" s="108"/>
      <c r="AV20" s="108"/>
      <c r="AW20" s="108"/>
      <c r="AX20" s="108"/>
      <c r="AY20" s="108"/>
      <c r="AZ20" s="108"/>
      <c r="BA20" s="108"/>
      <c r="BB20" s="108"/>
      <c r="BC20" s="108"/>
      <c r="BD20" s="108"/>
      <c r="BE20" s="108"/>
      <c r="BF20" s="108"/>
      <c r="BG20" s="108"/>
      <c r="BH20" s="108"/>
      <c r="BI20" s="108"/>
      <c r="BJ20" s="108"/>
      <c r="BK20" s="108"/>
      <c r="BL20" s="108"/>
      <c r="BM20" s="108"/>
      <c r="BN20" s="108"/>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4" t="s">
        <v>158</v>
      </c>
      <c r="D21" s="125"/>
      <c r="E21" s="100">
        <v>43395</v>
      </c>
      <c r="F21" s="101">
        <f t="shared" si="6"/>
        <v>43398</v>
      </c>
      <c r="G21" s="62">
        <v>4</v>
      </c>
      <c r="H21" s="63">
        <v>1</v>
      </c>
      <c r="I21" s="64">
        <f t="shared" si="4"/>
        <v>4</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4" t="s">
        <v>159</v>
      </c>
      <c r="D22" s="125"/>
      <c r="E22" s="100">
        <v>43395</v>
      </c>
      <c r="F22" s="101">
        <f t="shared" si="6"/>
        <v>43398</v>
      </c>
      <c r="G22" s="62">
        <v>4</v>
      </c>
      <c r="H22" s="63">
        <v>1</v>
      </c>
      <c r="I22" s="64">
        <f t="shared" si="4"/>
        <v>4</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4" t="s">
        <v>160</v>
      </c>
      <c r="D23" s="125"/>
      <c r="E23" s="100">
        <v>43395</v>
      </c>
      <c r="F23" s="101">
        <f t="shared" si="6"/>
        <v>43398</v>
      </c>
      <c r="G23" s="62">
        <v>4</v>
      </c>
      <c r="H23" s="63">
        <v>1</v>
      </c>
      <c r="I23" s="64">
        <f t="shared" si="4"/>
        <v>4</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55" customFormat="1" ht="18" x14ac:dyDescent="0.15">
      <c r="A24" s="53" t="str">
        <f>IF(ISERROR(VALUE(SUBSTITUTE(prevWBS,".",""))),"1",IF(ISERROR(FIND("`",SUBSTITUTE(prevWBS,".","`",1))),TEXT(VALUE(prevWBS)+1,"#"),TEXT(VALUE(LEFT(prevWBS,FIND("`",SUBSTITUTE(prevWBS,".","`",1))-1))+1,"#")))</f>
        <v>4</v>
      </c>
      <c r="B24" s="54" t="s">
        <v>147</v>
      </c>
      <c r="D24" s="56"/>
      <c r="E24" s="102"/>
      <c r="F24" s="102" t="str">
        <f t="shared" si="6"/>
        <v xml:space="preserve"> - </v>
      </c>
      <c r="G24" s="57"/>
      <c r="H24" s="58"/>
      <c r="I24" s="59" t="str">
        <f t="shared" si="4"/>
        <v xml:space="preserve"> - </v>
      </c>
      <c r="J24" s="96"/>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1" customFormat="1" ht="18" x14ac:dyDescent="0.15">
      <c r="A25" s="60" t="str">
        <f t="shared" ref="A25:A3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4" t="s">
        <v>167</v>
      </c>
      <c r="D25" s="125"/>
      <c r="E25" s="100">
        <v>43402</v>
      </c>
      <c r="F25" s="101">
        <f t="shared" si="6"/>
        <v>43402</v>
      </c>
      <c r="G25" s="62">
        <v>1</v>
      </c>
      <c r="H25" s="63">
        <v>1</v>
      </c>
      <c r="I25" s="64">
        <f t="shared" si="4"/>
        <v>1</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15">
      <c r="A26" s="60" t="str">
        <f t="shared" si="11"/>
        <v>4.2</v>
      </c>
      <c r="B26" s="124" t="s">
        <v>161</v>
      </c>
      <c r="D26" s="125"/>
      <c r="E26" s="100">
        <v>43402</v>
      </c>
      <c r="F26" s="101">
        <f t="shared" si="6"/>
        <v>43406</v>
      </c>
      <c r="G26" s="62">
        <v>5</v>
      </c>
      <c r="H26" s="63">
        <v>1</v>
      </c>
      <c r="I26" s="64">
        <f t="shared" si="4"/>
        <v>5</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15">
      <c r="A27" s="60" t="str">
        <f t="shared" si="11"/>
        <v>4.3</v>
      </c>
      <c r="B27" s="124" t="s">
        <v>162</v>
      </c>
      <c r="D27" s="125"/>
      <c r="E27" s="100">
        <v>43409</v>
      </c>
      <c r="F27" s="101">
        <f t="shared" si="6"/>
        <v>43420</v>
      </c>
      <c r="G27" s="62">
        <v>12</v>
      </c>
      <c r="H27" s="63">
        <v>1</v>
      </c>
      <c r="I27" s="64">
        <f t="shared" si="4"/>
        <v>10</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8" x14ac:dyDescent="0.15">
      <c r="A28" s="60" t="str">
        <f t="shared" si="11"/>
        <v>4.4</v>
      </c>
      <c r="B28" s="124" t="s">
        <v>163</v>
      </c>
      <c r="D28" s="125"/>
      <c r="E28" s="100">
        <v>43416</v>
      </c>
      <c r="F28" s="101">
        <f t="shared" si="6"/>
        <v>43422</v>
      </c>
      <c r="G28" s="62">
        <v>7</v>
      </c>
      <c r="H28" s="63">
        <v>1</v>
      </c>
      <c r="I28" s="64">
        <f t="shared" si="4"/>
        <v>5</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18" x14ac:dyDescent="0.15">
      <c r="A29" s="60" t="str">
        <f t="shared" si="11"/>
        <v>4.5</v>
      </c>
      <c r="B29" s="124" t="s">
        <v>165</v>
      </c>
      <c r="D29" s="125"/>
      <c r="E29" s="100">
        <v>43416</v>
      </c>
      <c r="F29" s="101">
        <f t="shared" ref="F29" si="12">IF(ISBLANK(E29)," - ",IF(G29=0,E29,E29+G29-1))</f>
        <v>43422</v>
      </c>
      <c r="G29" s="62">
        <v>7</v>
      </c>
      <c r="H29" s="63">
        <v>1</v>
      </c>
      <c r="I29" s="64">
        <f t="shared" ref="I29" si="13">IF(OR(F29=0,E29=0)," - ",NETWORKDAYS(E29,F29))</f>
        <v>5</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8" x14ac:dyDescent="0.15">
      <c r="A30" s="60" t="str">
        <f t="shared" si="11"/>
        <v>4.6</v>
      </c>
      <c r="B30" s="124" t="s">
        <v>164</v>
      </c>
      <c r="D30" s="125"/>
      <c r="E30" s="100">
        <v>43416</v>
      </c>
      <c r="F30" s="101">
        <f t="shared" si="6"/>
        <v>43422</v>
      </c>
      <c r="G30" s="62">
        <v>7</v>
      </c>
      <c r="H30" s="63">
        <v>1</v>
      </c>
      <c r="I30" s="64">
        <f t="shared" si="4"/>
        <v>5</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70" customFormat="1" ht="18" x14ac:dyDescent="0.1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31" s="81" t="s">
        <v>168</v>
      </c>
      <c r="C31" s="81"/>
      <c r="D31" s="79"/>
      <c r="E31" s="100">
        <v>43423</v>
      </c>
      <c r="F31" s="101">
        <f t="shared" si="6"/>
        <v>43429</v>
      </c>
      <c r="G31" s="62">
        <v>7</v>
      </c>
      <c r="H31" s="63">
        <v>1</v>
      </c>
      <c r="I31" s="80">
        <f t="shared" si="4"/>
        <v>5</v>
      </c>
      <c r="J31" s="99"/>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32" s="81" t="s">
        <v>178</v>
      </c>
      <c r="C32" s="81"/>
      <c r="D32" s="79"/>
      <c r="E32" s="100">
        <v>43423</v>
      </c>
      <c r="F32" s="101">
        <f t="shared" ref="F32" si="14">IF(ISBLANK(E32)," - ",IF(G32=0,E32,E32+G32-1))</f>
        <v>43429</v>
      </c>
      <c r="G32" s="62">
        <v>7</v>
      </c>
      <c r="H32" s="63">
        <v>1</v>
      </c>
      <c r="I32" s="80">
        <f t="shared" ref="I32" si="15">IF(OR(F32=0,E32=0)," - ",NETWORKDAYS(E32,F32))</f>
        <v>5</v>
      </c>
      <c r="J32" s="99"/>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55" customFormat="1" ht="18" x14ac:dyDescent="0.15">
      <c r="A33" s="53" t="str">
        <f>IF(ISERROR(VALUE(SUBSTITUTE(prevWBS,".",""))),"1",IF(ISERROR(FIND("`",SUBSTITUTE(prevWBS,".","`",1))),TEXT(VALUE(prevWBS)+1,"#"),TEXT(VALUE(LEFT(prevWBS,FIND("`",SUBSTITUTE(prevWBS,".","`",1))-1))+1,"#")))</f>
        <v>5</v>
      </c>
      <c r="B33" s="54" t="s">
        <v>150</v>
      </c>
      <c r="D33" s="56"/>
      <c r="E33" s="102"/>
      <c r="F33" s="102" t="str">
        <f t="shared" ref="F33:F34" si="16">IF(ISBLANK(E33)," - ",IF(G33=0,E33,E33+G33-1))</f>
        <v xml:space="preserve"> - </v>
      </c>
      <c r="G33" s="57"/>
      <c r="H33" s="58"/>
      <c r="I33" s="59" t="str">
        <f t="shared" ref="I33:I34" si="17">IF(OR(F33=0,E33=0)," - ",NETWORKDAYS(E33,F33))</f>
        <v xml:space="preserve"> - </v>
      </c>
      <c r="J33" s="96"/>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row>
    <row r="34" spans="1:66" s="70" customFormat="1" ht="18" x14ac:dyDescent="0.15">
      <c r="A34" s="60" t="str">
        <f t="shared" ref="A34:A39"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81" t="s">
        <v>179</v>
      </c>
      <c r="C34" s="81"/>
      <c r="D34" s="79"/>
      <c r="E34" s="100">
        <v>43430</v>
      </c>
      <c r="F34" s="101">
        <f t="shared" si="16"/>
        <v>43436</v>
      </c>
      <c r="G34" s="62">
        <v>7</v>
      </c>
      <c r="H34" s="63">
        <v>1</v>
      </c>
      <c r="I34" s="80">
        <f t="shared" si="17"/>
        <v>5</v>
      </c>
      <c r="J34" s="99"/>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70" customFormat="1" ht="18" x14ac:dyDescent="0.15">
      <c r="A35" s="60" t="str">
        <f t="shared" si="18"/>
        <v>5.2</v>
      </c>
      <c r="B35" s="81" t="s">
        <v>182</v>
      </c>
      <c r="C35" s="81"/>
      <c r="D35" s="79"/>
      <c r="E35" s="100">
        <v>43430</v>
      </c>
      <c r="F35" s="101">
        <f t="shared" ref="F35:F36" si="19">IF(ISBLANK(E35)," - ",IF(G35=0,E35,E35+G35-1))</f>
        <v>43433</v>
      </c>
      <c r="G35" s="62">
        <v>4</v>
      </c>
      <c r="H35" s="63">
        <v>1</v>
      </c>
      <c r="I35" s="80">
        <f t="shared" ref="I35:I36" si="20">IF(OR(F35=0,E35=0)," - ",NETWORKDAYS(E35,F35))</f>
        <v>4</v>
      </c>
      <c r="J35" s="99"/>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70" customFormat="1" ht="18" x14ac:dyDescent="0.15">
      <c r="A36" s="60" t="str">
        <f t="shared" si="18"/>
        <v>5.3</v>
      </c>
      <c r="B36" s="81" t="s">
        <v>180</v>
      </c>
      <c r="C36" s="81"/>
      <c r="D36" s="79"/>
      <c r="E36" s="100">
        <v>43430</v>
      </c>
      <c r="F36" s="101">
        <f t="shared" si="19"/>
        <v>43436</v>
      </c>
      <c r="G36" s="62">
        <v>7</v>
      </c>
      <c r="H36" s="63">
        <v>0.5</v>
      </c>
      <c r="I36" s="80">
        <f t="shared" si="20"/>
        <v>5</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70" customFormat="1" ht="18" x14ac:dyDescent="0.15">
      <c r="A37" s="60" t="str">
        <f t="shared" si="18"/>
        <v>5.4</v>
      </c>
      <c r="B37" s="81" t="s">
        <v>183</v>
      </c>
      <c r="C37" s="81"/>
      <c r="D37" s="79"/>
      <c r="E37" s="100">
        <v>43430</v>
      </c>
      <c r="F37" s="101">
        <f t="shared" ref="F37:F39" si="21">IF(ISBLANK(E37)," - ",IF(G37=0,E37,E37+G37-1))</f>
        <v>43433</v>
      </c>
      <c r="G37" s="62">
        <v>4</v>
      </c>
      <c r="H37" s="63">
        <v>0</v>
      </c>
      <c r="I37" s="80">
        <f t="shared" ref="I37:I39" si="22">IF(OR(F37=0,E37=0)," - ",NETWORKDAYS(E37,F37))</f>
        <v>4</v>
      </c>
      <c r="J37" s="99"/>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0" customFormat="1" ht="18" x14ac:dyDescent="0.15">
      <c r="A38" s="60" t="str">
        <f t="shared" si="18"/>
        <v>5.5</v>
      </c>
      <c r="B38" s="81" t="s">
        <v>181</v>
      </c>
      <c r="C38" s="81"/>
      <c r="D38" s="79"/>
      <c r="E38" s="100">
        <v>43430</v>
      </c>
      <c r="F38" s="101">
        <f t="shared" si="21"/>
        <v>43439</v>
      </c>
      <c r="G38" s="62">
        <v>10</v>
      </c>
      <c r="H38" s="63"/>
      <c r="I38" s="80">
        <f t="shared" si="22"/>
        <v>8</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70" customFormat="1" ht="18" x14ac:dyDescent="0.15">
      <c r="A39" s="60" t="str">
        <f t="shared" si="18"/>
        <v>5.6</v>
      </c>
      <c r="B39" s="81" t="s">
        <v>184</v>
      </c>
      <c r="C39" s="81"/>
      <c r="D39" s="79"/>
      <c r="E39" s="100">
        <v>43430</v>
      </c>
      <c r="F39" s="101">
        <f t="shared" si="21"/>
        <v>43438</v>
      </c>
      <c r="G39" s="62">
        <v>9</v>
      </c>
      <c r="H39" s="63">
        <v>0.25</v>
      </c>
      <c r="I39" s="80">
        <f t="shared" si="22"/>
        <v>7</v>
      </c>
      <c r="J39" s="99"/>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55" customFormat="1" ht="18" x14ac:dyDescent="0.15">
      <c r="A40" s="53" t="str">
        <f>IF(ISERROR(VALUE(SUBSTITUTE(prevWBS,".",""))),"1",IF(ISERROR(FIND("`",SUBSTITUTE(prevWBS,".","`",1))),TEXT(VALUE(prevWBS)+1,"#"),TEXT(VALUE(LEFT(prevWBS,FIND("`",SUBSTITUTE(prevWBS,".","`",1))-1))+1,"#")))</f>
        <v>6</v>
      </c>
      <c r="B40" s="54" t="s">
        <v>151</v>
      </c>
      <c r="D40" s="56"/>
      <c r="E40" s="102"/>
      <c r="F40" s="102" t="str">
        <f t="shared" ref="F40:F41" si="23">IF(ISBLANK(E40)," - ",IF(G40=0,E40,E40+G40-1))</f>
        <v xml:space="preserve"> - </v>
      </c>
      <c r="G40" s="57"/>
      <c r="H40" s="58"/>
      <c r="I40" s="59" t="str">
        <f t="shared" ref="I40:I41" si="24">IF(OR(F40=0,E40=0)," - ",NETWORKDAYS(E40,F40))</f>
        <v xml:space="preserve"> - </v>
      </c>
      <c r="J40" s="96"/>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c r="AT40" s="108"/>
      <c r="AU40" s="108"/>
      <c r="AV40" s="108"/>
      <c r="AW40" s="108"/>
      <c r="AX40" s="108"/>
      <c r="AY40" s="108"/>
      <c r="AZ40" s="108"/>
      <c r="BA40" s="108"/>
      <c r="BB40" s="108"/>
      <c r="BC40" s="108"/>
      <c r="BD40" s="108"/>
      <c r="BE40" s="108"/>
      <c r="BF40" s="108"/>
      <c r="BG40" s="108"/>
      <c r="BH40" s="108"/>
      <c r="BI40" s="108"/>
      <c r="BJ40" s="108"/>
      <c r="BK40" s="108"/>
      <c r="BL40" s="108"/>
      <c r="BM40" s="108"/>
      <c r="BN40" s="108"/>
    </row>
    <row r="41" spans="1:66" s="70" customFormat="1" ht="18" x14ac:dyDescent="0.15">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1" s="81"/>
      <c r="C41" s="81"/>
      <c r="D41" s="79"/>
      <c r="E41" s="100"/>
      <c r="F41" s="101" t="str">
        <f t="shared" si="23"/>
        <v xml:space="preserve"> - </v>
      </c>
      <c r="G41" s="62"/>
      <c r="H41" s="63"/>
      <c r="I41" s="80" t="str">
        <f t="shared" si="24"/>
        <v xml:space="preserve"> - </v>
      </c>
      <c r="J41" s="99"/>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55" customFormat="1" ht="18" x14ac:dyDescent="0.15">
      <c r="A42" s="53" t="str">
        <f>IF(ISERROR(VALUE(SUBSTITUTE(prevWBS,".",""))),"1",IF(ISERROR(FIND("`",SUBSTITUTE(prevWBS,".","`",1))),TEXT(VALUE(prevWBS)+1,"#"),TEXT(VALUE(LEFT(prevWBS,FIND("`",SUBSTITUTE(prevWBS,".","`",1))-1))+1,"#")))</f>
        <v>7</v>
      </c>
      <c r="B42" s="54" t="s">
        <v>153</v>
      </c>
      <c r="D42" s="56"/>
      <c r="E42" s="102"/>
      <c r="F42" s="102" t="str">
        <f t="shared" ref="F42:F43" si="25">IF(ISBLANK(E42)," - ",IF(G42=0,E42,E42+G42-1))</f>
        <v xml:space="preserve"> - </v>
      </c>
      <c r="G42" s="57"/>
      <c r="H42" s="58"/>
      <c r="I42" s="59" t="str">
        <f t="shared" ref="I42:I43" si="26">IF(OR(F42=0,E42=0)," - ",NETWORKDAYS(E42,F42))</f>
        <v xml:space="preserve"> - </v>
      </c>
      <c r="J42" s="96"/>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8"/>
      <c r="BG42" s="108"/>
      <c r="BH42" s="108"/>
      <c r="BI42" s="108"/>
      <c r="BJ42" s="108"/>
      <c r="BK42" s="108"/>
      <c r="BL42" s="108"/>
      <c r="BM42" s="108"/>
      <c r="BN42" s="108"/>
    </row>
    <row r="43" spans="1:66" s="70" customFormat="1" ht="18" x14ac:dyDescent="0.15">
      <c r="A43" s="60" t="str">
        <f t="shared" ref="A43:A54"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3" s="81" t="s">
        <v>169</v>
      </c>
      <c r="C43" s="81"/>
      <c r="D43" s="79"/>
      <c r="E43" s="100">
        <v>43381</v>
      </c>
      <c r="F43" s="101">
        <f t="shared" si="25"/>
        <v>43384</v>
      </c>
      <c r="G43" s="62">
        <v>4</v>
      </c>
      <c r="H43" s="63">
        <v>1</v>
      </c>
      <c r="I43" s="80">
        <f t="shared" si="26"/>
        <v>4</v>
      </c>
      <c r="J43" s="99"/>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70" customFormat="1" ht="18" x14ac:dyDescent="0.15">
      <c r="A44" s="60" t="str">
        <f t="shared" si="27"/>
        <v>7.2</v>
      </c>
      <c r="B44" s="81" t="s">
        <v>170</v>
      </c>
      <c r="C44" s="81"/>
      <c r="D44" s="79"/>
      <c r="E44" s="100">
        <v>43388</v>
      </c>
      <c r="F44" s="101">
        <f t="shared" ref="F44:F62" si="28">IF(ISBLANK(E44)," - ",IF(G44=0,E44,E44+G44-1))</f>
        <v>43391</v>
      </c>
      <c r="G44" s="62">
        <v>4</v>
      </c>
      <c r="H44" s="63">
        <v>1</v>
      </c>
      <c r="I44" s="80">
        <f t="shared" ref="I44:I62" si="29">IF(OR(F44=0,E44=0)," - ",NETWORKDAYS(E44,F44))</f>
        <v>4</v>
      </c>
      <c r="J44" s="99"/>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70" customFormat="1" ht="18" x14ac:dyDescent="0.15">
      <c r="A45" s="60" t="str">
        <f t="shared" si="27"/>
        <v>7.3</v>
      </c>
      <c r="B45" s="81" t="s">
        <v>171</v>
      </c>
      <c r="C45" s="81"/>
      <c r="D45" s="79"/>
      <c r="E45" s="100">
        <v>43388</v>
      </c>
      <c r="F45" s="101">
        <f t="shared" si="28"/>
        <v>43391</v>
      </c>
      <c r="G45" s="62">
        <v>4</v>
      </c>
      <c r="H45" s="63"/>
      <c r="I45" s="80">
        <f t="shared" si="29"/>
        <v>4</v>
      </c>
      <c r="J45" s="99"/>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row>
    <row r="46" spans="1:66" s="70" customFormat="1" ht="18" x14ac:dyDescent="0.15">
      <c r="A46" s="60" t="str">
        <f t="shared" si="27"/>
        <v>7.4</v>
      </c>
      <c r="B46" s="81" t="s">
        <v>172</v>
      </c>
      <c r="C46" s="81"/>
      <c r="D46" s="79"/>
      <c r="E46" s="100">
        <v>43423</v>
      </c>
      <c r="F46" s="101">
        <f t="shared" si="28"/>
        <v>43429</v>
      </c>
      <c r="G46" s="62">
        <v>7</v>
      </c>
      <c r="H46" s="63">
        <v>1</v>
      </c>
      <c r="I46" s="80">
        <f t="shared" si="29"/>
        <v>5</v>
      </c>
      <c r="J46" s="99"/>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row>
    <row r="47" spans="1:66" s="70" customFormat="1" ht="18" x14ac:dyDescent="0.15">
      <c r="A47" s="60" t="str">
        <f t="shared" si="27"/>
        <v>7.5</v>
      </c>
      <c r="B47" s="81" t="s">
        <v>147</v>
      </c>
      <c r="C47" s="81"/>
      <c r="D47" s="79"/>
      <c r="E47" s="100">
        <v>43430</v>
      </c>
      <c r="F47" s="101">
        <f t="shared" si="28"/>
        <v>43436</v>
      </c>
      <c r="G47" s="62">
        <v>7</v>
      </c>
      <c r="H47" s="63">
        <v>0.5</v>
      </c>
      <c r="I47" s="80">
        <f t="shared" si="29"/>
        <v>5</v>
      </c>
      <c r="J47" s="99"/>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row>
    <row r="48" spans="1:66" s="70" customFormat="1" ht="18" x14ac:dyDescent="0.15">
      <c r="A48" s="60" t="str">
        <f t="shared" si="27"/>
        <v>7.6</v>
      </c>
      <c r="B48" s="81" t="s">
        <v>173</v>
      </c>
      <c r="C48" s="81"/>
      <c r="D48" s="79"/>
      <c r="E48" s="100">
        <v>43423</v>
      </c>
      <c r="F48" s="101">
        <f t="shared" ref="F48:F52" si="30">IF(ISBLANK(E48)," - ",IF(G48=0,E48,E48+G48-1))</f>
        <v>43429</v>
      </c>
      <c r="G48" s="62">
        <v>7</v>
      </c>
      <c r="H48" s="63">
        <v>0.75</v>
      </c>
      <c r="I48" s="80">
        <f t="shared" ref="I48:I52" si="31">IF(OR(F48=0,E48=0)," - ",NETWORKDAYS(E48,F48))</f>
        <v>5</v>
      </c>
      <c r="J48" s="99"/>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row>
    <row r="49" spans="1:66" s="70" customFormat="1" ht="18" x14ac:dyDescent="0.15">
      <c r="A49" s="60" t="str">
        <f t="shared" si="27"/>
        <v>7.7</v>
      </c>
      <c r="B49" s="81" t="s">
        <v>175</v>
      </c>
      <c r="C49" s="81"/>
      <c r="D49" s="79"/>
      <c r="E49" s="100">
        <v>43437</v>
      </c>
      <c r="F49" s="101">
        <f>IF(ISBLANK(E49)," - ",IF(G49=0,E49,E49+G49-1))</f>
        <v>43442</v>
      </c>
      <c r="G49" s="62">
        <v>6</v>
      </c>
      <c r="H49" s="63"/>
      <c r="I49" s="80">
        <f>IF(OR(F49=0,E49=0)," - ",NETWORKDAYS(E49,F49))</f>
        <v>5</v>
      </c>
      <c r="J49" s="99"/>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row>
    <row r="50" spans="1:66" s="70" customFormat="1" ht="18" x14ac:dyDescent="0.15">
      <c r="A50" s="60" t="str">
        <f t="shared" si="27"/>
        <v>7.8</v>
      </c>
      <c r="B50" s="81" t="s">
        <v>186</v>
      </c>
      <c r="C50" s="81"/>
      <c r="D50" s="79"/>
      <c r="E50" s="100">
        <v>43437</v>
      </c>
      <c r="F50" s="101">
        <f>IF(ISBLANK(E50)," - ",IF(G50=0,E50,E50+G50-1))</f>
        <v>43442</v>
      </c>
      <c r="G50" s="62">
        <v>6</v>
      </c>
      <c r="H50" s="63"/>
      <c r="I50" s="80">
        <f>IF(OR(F50=0,E50=0)," - ",NETWORKDAYS(E50,F50))</f>
        <v>5</v>
      </c>
      <c r="J50" s="99"/>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row>
    <row r="51" spans="1:66" s="70" customFormat="1" ht="18" x14ac:dyDescent="0.15">
      <c r="A51" s="60" t="str">
        <f t="shared" si="27"/>
        <v>7.9</v>
      </c>
      <c r="B51" s="81" t="s">
        <v>174</v>
      </c>
      <c r="C51" s="81"/>
      <c r="D51" s="79"/>
      <c r="E51" s="100">
        <v>43388</v>
      </c>
      <c r="F51" s="101">
        <f t="shared" si="30"/>
        <v>43391</v>
      </c>
      <c r="G51" s="62">
        <v>4</v>
      </c>
      <c r="H51" s="63">
        <v>1</v>
      </c>
      <c r="I51" s="80">
        <f t="shared" si="31"/>
        <v>4</v>
      </c>
      <c r="J51" s="99"/>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row>
    <row r="52" spans="1:66" s="70" customFormat="1" ht="18" x14ac:dyDescent="0.15">
      <c r="A52" s="60" t="str">
        <f t="shared" si="27"/>
        <v>7.10</v>
      </c>
      <c r="B52" s="81" t="s">
        <v>176</v>
      </c>
      <c r="C52" s="81"/>
      <c r="D52" s="79"/>
      <c r="E52" s="100">
        <v>43437</v>
      </c>
      <c r="F52" s="101">
        <f t="shared" si="30"/>
        <v>43442</v>
      </c>
      <c r="G52" s="62">
        <v>6</v>
      </c>
      <c r="H52" s="63"/>
      <c r="I52" s="80">
        <f t="shared" si="31"/>
        <v>5</v>
      </c>
      <c r="J52" s="99"/>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row>
    <row r="53" spans="1:66" s="70" customFormat="1" ht="18" x14ac:dyDescent="0.15">
      <c r="A53" s="60" t="str">
        <f t="shared" si="27"/>
        <v>7.11</v>
      </c>
      <c r="B53" s="81" t="s">
        <v>185</v>
      </c>
      <c r="C53" s="81"/>
      <c r="D53" s="79"/>
      <c r="E53" s="100">
        <v>43437</v>
      </c>
      <c r="F53" s="101">
        <f>IF(ISBLANK(E53)," - ",IF(G53=0,E53,E53+G53-1))</f>
        <v>43442</v>
      </c>
      <c r="G53" s="62">
        <v>6</v>
      </c>
      <c r="H53" s="63"/>
      <c r="I53" s="80">
        <f>IF(OR(F53=0,E53=0)," - ",NETWORKDAYS(E53,F53))</f>
        <v>5</v>
      </c>
      <c r="J53" s="99"/>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row>
    <row r="54" spans="1:66" s="70" customFormat="1" ht="18" x14ac:dyDescent="0.15">
      <c r="A5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7.12</v>
      </c>
      <c r="B54" s="81" t="s">
        <v>177</v>
      </c>
      <c r="C54" s="81"/>
      <c r="D54" s="79"/>
      <c r="E54" s="100">
        <v>43446</v>
      </c>
      <c r="F54" s="101">
        <f>IF(ISBLANK(E54)," - ",IF(G54=0,E54,E54+G54-1))</f>
        <v>43446</v>
      </c>
      <c r="G54" s="62">
        <v>1</v>
      </c>
      <c r="H54" s="63"/>
      <c r="I54" s="80">
        <f>IF(OR(F54=0,E54=0)," - ",NETWORKDAYS(E54,F54))</f>
        <v>1</v>
      </c>
      <c r="J54" s="99"/>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row>
    <row r="55" spans="1:66" s="55" customFormat="1" ht="18" x14ac:dyDescent="0.15">
      <c r="A55" s="53" t="str">
        <f>IF(ISERROR(VALUE(SUBSTITUTE(prevWBS,".",""))),"1",IF(ISERROR(FIND("`",SUBSTITUTE(prevWBS,".","`",1))),TEXT(VALUE(prevWBS)+1,"#"),TEXT(VALUE(LEFT(prevWBS,FIND("`",SUBSTITUTE(prevWBS,".","`",1))-1))+1,"#")))</f>
        <v>8</v>
      </c>
      <c r="B55" s="54" t="s">
        <v>152</v>
      </c>
      <c r="D55" s="56"/>
      <c r="E55" s="102"/>
      <c r="F55" s="102" t="str">
        <f>IF(ISBLANK(E55)," - ",IF(G55=0,E55,E55+G55-1))</f>
        <v xml:space="preserve"> - </v>
      </c>
      <c r="G55" s="57"/>
      <c r="H55" s="58"/>
      <c r="I55" s="59" t="str">
        <f>IF(OR(F55=0,E55=0)," - ",NETWORKDAYS(E55,F55))</f>
        <v xml:space="preserve"> - </v>
      </c>
      <c r="J55" s="96"/>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c r="AT55" s="108"/>
      <c r="AU55" s="108"/>
      <c r="AV55" s="108"/>
      <c r="AW55" s="108"/>
      <c r="AX55" s="108"/>
      <c r="AY55" s="108"/>
      <c r="AZ55" s="108"/>
      <c r="BA55" s="108"/>
      <c r="BB55" s="108"/>
      <c r="BC55" s="108"/>
      <c r="BD55" s="108"/>
      <c r="BE55" s="108"/>
      <c r="BF55" s="108"/>
      <c r="BG55" s="108"/>
      <c r="BH55" s="108"/>
      <c r="BI55" s="108"/>
      <c r="BJ55" s="108"/>
      <c r="BK55" s="108"/>
      <c r="BL55" s="108"/>
      <c r="BM55" s="108"/>
      <c r="BN55" s="108"/>
    </row>
    <row r="56" spans="1:66" s="70" customFormat="1" ht="18" x14ac:dyDescent="0.15">
      <c r="A5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6" s="81"/>
      <c r="C56" s="81"/>
      <c r="D56" s="79"/>
      <c r="E56" s="100"/>
      <c r="F56" s="101" t="str">
        <f>IF(ISBLANK(E56)," - ",IF(G56=0,E56,E56+G56-1))</f>
        <v xml:space="preserve"> - </v>
      </c>
      <c r="G56" s="62"/>
      <c r="H56" s="63"/>
      <c r="I56" s="80" t="str">
        <f>IF(OR(F56=0,E56=0)," - ",NETWORKDAYS(E56,F56))</f>
        <v xml:space="preserve"> - </v>
      </c>
      <c r="J56" s="99"/>
      <c r="K56" s="107"/>
      <c r="L56" s="107"/>
      <c r="M56" s="107"/>
      <c r="N56" s="107"/>
      <c r="O56" s="107"/>
      <c r="P56" s="107"/>
      <c r="Q56" s="107"/>
      <c r="R56" s="107"/>
      <c r="S56" s="107"/>
      <c r="T56" s="107"/>
      <c r="U56" s="107"/>
      <c r="V56" s="107"/>
      <c r="W56" s="107"/>
      <c r="X56" s="107"/>
      <c r="Y56" s="107"/>
      <c r="Z56" s="107"/>
      <c r="AA56" s="107"/>
      <c r="AB56" s="107"/>
      <c r="AC56" s="107"/>
      <c r="AD56" s="107"/>
      <c r="AE56" s="107"/>
      <c r="AF56" s="107"/>
      <c r="AG56" s="107"/>
      <c r="AH56" s="107"/>
      <c r="AI56" s="107"/>
      <c r="AJ56" s="107"/>
      <c r="AK56" s="107"/>
      <c r="AL56" s="107"/>
      <c r="AM56" s="107"/>
      <c r="AN56" s="107"/>
      <c r="AO56" s="107"/>
      <c r="AP56" s="107"/>
      <c r="AQ56" s="107"/>
      <c r="AR56" s="107"/>
      <c r="AS56" s="107"/>
      <c r="AT56" s="107"/>
      <c r="AU56" s="107"/>
      <c r="AV56" s="107"/>
      <c r="AW56" s="107"/>
      <c r="AX56" s="107"/>
      <c r="AY56" s="107"/>
      <c r="AZ56" s="107"/>
      <c r="BA56" s="107"/>
      <c r="BB56" s="107"/>
      <c r="BC56" s="107"/>
      <c r="BD56" s="107"/>
      <c r="BE56" s="107"/>
      <c r="BF56" s="107"/>
      <c r="BG56" s="107"/>
      <c r="BH56" s="107"/>
      <c r="BI56" s="107"/>
      <c r="BJ56" s="107"/>
      <c r="BK56" s="107"/>
      <c r="BL56" s="107"/>
      <c r="BM56" s="107"/>
      <c r="BN56" s="107"/>
    </row>
    <row r="57" spans="1:66" s="55" customFormat="1" ht="19" customHeight="1" x14ac:dyDescent="0.15">
      <c r="A57" s="53" t="str">
        <f>IF(ISERROR(VALUE(SUBSTITUTE(prevWBS,".",""))),"1",IF(ISERROR(FIND("`",SUBSTITUTE(prevWBS,".","`",1))),TEXT(VALUE(prevWBS)+1,"#"),TEXT(VALUE(LEFT(prevWBS,FIND("`",SUBSTITUTE(prevWBS,".","`",1))-1))+1,"#")))</f>
        <v>9</v>
      </c>
      <c r="B57" s="54" t="s">
        <v>154</v>
      </c>
      <c r="D57" s="56"/>
      <c r="E57" s="102"/>
      <c r="F57" s="102" t="str">
        <f t="shared" ref="F57:F58" si="32">IF(ISBLANK(E57)," - ",IF(G57=0,E57,E57+G57-1))</f>
        <v xml:space="preserve"> - </v>
      </c>
      <c r="G57" s="57"/>
      <c r="H57" s="58"/>
      <c r="I57" s="59" t="str">
        <f t="shared" ref="I57:I58" si="33">IF(OR(F57=0,E57=0)," - ",NETWORKDAYS(E57,F57))</f>
        <v xml:space="preserve"> - </v>
      </c>
      <c r="J57" s="96"/>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08"/>
      <c r="AS57" s="108"/>
      <c r="AT57" s="108"/>
      <c r="AU57" s="108"/>
      <c r="AV57" s="108"/>
      <c r="AW57" s="108"/>
      <c r="AX57" s="108"/>
      <c r="AY57" s="108"/>
      <c r="AZ57" s="108"/>
      <c r="BA57" s="108"/>
      <c r="BB57" s="108"/>
      <c r="BC57" s="108"/>
      <c r="BD57" s="108"/>
      <c r="BE57" s="108"/>
      <c r="BF57" s="108"/>
      <c r="BG57" s="108"/>
      <c r="BH57" s="108"/>
      <c r="BI57" s="108"/>
      <c r="BJ57" s="108"/>
      <c r="BK57" s="108"/>
      <c r="BL57" s="108"/>
      <c r="BM57" s="108"/>
      <c r="BN57" s="108"/>
    </row>
    <row r="58" spans="1:66" s="70" customFormat="1" ht="18" x14ac:dyDescent="0.15">
      <c r="A5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58" s="81"/>
      <c r="C58" s="81"/>
      <c r="D58" s="79"/>
      <c r="E58" s="100"/>
      <c r="F58" s="101" t="str">
        <f t="shared" si="32"/>
        <v xml:space="preserve"> - </v>
      </c>
      <c r="G58" s="62"/>
      <c r="H58" s="63"/>
      <c r="I58" s="80" t="str">
        <f t="shared" si="33"/>
        <v xml:space="preserve"> - </v>
      </c>
      <c r="J58" s="99"/>
      <c r="K58" s="107"/>
      <c r="L58" s="107"/>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c r="AJ58" s="107"/>
      <c r="AK58" s="107"/>
      <c r="AL58" s="107"/>
      <c r="AM58" s="107"/>
      <c r="AN58" s="107"/>
      <c r="AO58" s="107"/>
      <c r="AP58" s="107"/>
      <c r="AQ58" s="107"/>
      <c r="AR58" s="107"/>
      <c r="AS58" s="107"/>
      <c r="AT58" s="107"/>
      <c r="AU58" s="107"/>
      <c r="AV58" s="107"/>
      <c r="AW58" s="107"/>
      <c r="AX58" s="107"/>
      <c r="AY58" s="107"/>
      <c r="AZ58" s="107"/>
      <c r="BA58" s="107"/>
      <c r="BB58" s="107"/>
      <c r="BC58" s="107"/>
      <c r="BD58" s="107"/>
      <c r="BE58" s="107"/>
      <c r="BF58" s="107"/>
      <c r="BG58" s="107"/>
      <c r="BH58" s="107"/>
      <c r="BI58" s="107"/>
      <c r="BJ58" s="107"/>
      <c r="BK58" s="107"/>
      <c r="BL58" s="107"/>
      <c r="BM58" s="107"/>
      <c r="BN58" s="107"/>
    </row>
    <row r="59" spans="1:66" s="55" customFormat="1" ht="18" x14ac:dyDescent="0.15">
      <c r="A59" s="53" t="str">
        <f>IF(ISERROR(VALUE(SUBSTITUTE(prevWBS,".",""))),"1",IF(ISERROR(FIND("`",SUBSTITUTE(prevWBS,".","`",1))),TEXT(VALUE(prevWBS)+1,"#"),TEXT(VALUE(LEFT(prevWBS,FIND("`",SUBSTITUTE(prevWBS,".","`",1))-1))+1,"#")))</f>
        <v>10</v>
      </c>
      <c r="B59" s="54" t="s">
        <v>155</v>
      </c>
      <c r="D59" s="56"/>
      <c r="E59" s="102"/>
      <c r="F59" s="102" t="str">
        <f t="shared" si="28"/>
        <v xml:space="preserve"> - </v>
      </c>
      <c r="G59" s="57"/>
      <c r="H59" s="58"/>
      <c r="I59" s="59" t="str">
        <f t="shared" si="29"/>
        <v xml:space="preserve"> - </v>
      </c>
      <c r="J59" s="96"/>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08"/>
      <c r="AS59" s="108"/>
      <c r="AT59" s="108"/>
      <c r="AU59" s="108"/>
      <c r="AV59" s="108"/>
      <c r="AW59" s="108"/>
      <c r="AX59" s="108"/>
      <c r="AY59" s="108"/>
      <c r="AZ59" s="108"/>
      <c r="BA59" s="108"/>
      <c r="BB59" s="108"/>
      <c r="BC59" s="108"/>
      <c r="BD59" s="108"/>
      <c r="BE59" s="108"/>
      <c r="BF59" s="108"/>
      <c r="BG59" s="108"/>
      <c r="BH59" s="108"/>
      <c r="BI59" s="108"/>
      <c r="BJ59" s="108"/>
      <c r="BK59" s="108"/>
      <c r="BL59" s="108"/>
      <c r="BM59" s="108"/>
      <c r="BN59" s="108"/>
    </row>
    <row r="60" spans="1:66" s="70" customFormat="1" ht="18" x14ac:dyDescent="0.15">
      <c r="A6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60" s="81"/>
      <c r="C60" s="81"/>
      <c r="D60" s="79"/>
      <c r="E60" s="100"/>
      <c r="F60" s="101" t="str">
        <f t="shared" si="28"/>
        <v xml:space="preserve"> - </v>
      </c>
      <c r="G60" s="62"/>
      <c r="H60" s="63"/>
      <c r="I60" s="80" t="str">
        <f t="shared" si="29"/>
        <v xml:space="preserve"> - </v>
      </c>
      <c r="J60" s="99"/>
      <c r="K60" s="107"/>
      <c r="L60" s="107"/>
      <c r="M60" s="107"/>
      <c r="N60" s="107"/>
      <c r="O60" s="107"/>
      <c r="P60" s="107"/>
      <c r="Q60" s="107"/>
      <c r="R60" s="107"/>
      <c r="S60" s="107"/>
      <c r="T60" s="107"/>
      <c r="U60" s="107"/>
      <c r="V60" s="107"/>
      <c r="W60" s="107"/>
      <c r="X60" s="107"/>
      <c r="Y60" s="107"/>
      <c r="Z60" s="107"/>
      <c r="AA60" s="107"/>
      <c r="AB60" s="107"/>
      <c r="AC60" s="107"/>
      <c r="AD60" s="107"/>
      <c r="AE60" s="107"/>
      <c r="AF60" s="107"/>
      <c r="AG60" s="107"/>
      <c r="AH60" s="107"/>
      <c r="AI60" s="107"/>
      <c r="AJ60" s="107"/>
      <c r="AK60" s="107"/>
      <c r="AL60" s="107"/>
      <c r="AM60" s="107"/>
      <c r="AN60" s="107"/>
      <c r="AO60" s="107"/>
      <c r="AP60" s="107"/>
      <c r="AQ60" s="107"/>
      <c r="AR60" s="107"/>
      <c r="AS60" s="107"/>
      <c r="AT60" s="107"/>
      <c r="AU60" s="107"/>
      <c r="AV60" s="107"/>
      <c r="AW60" s="107"/>
      <c r="AX60" s="107"/>
      <c r="AY60" s="107"/>
      <c r="AZ60" s="107"/>
      <c r="BA60" s="107"/>
      <c r="BB60" s="107"/>
      <c r="BC60" s="107"/>
      <c r="BD60" s="107"/>
      <c r="BE60" s="107"/>
      <c r="BF60" s="107"/>
      <c r="BG60" s="107"/>
      <c r="BH60" s="107"/>
      <c r="BI60" s="107"/>
      <c r="BJ60" s="107"/>
      <c r="BK60" s="107"/>
      <c r="BL60" s="107"/>
      <c r="BM60" s="107"/>
      <c r="BN60" s="107"/>
    </row>
    <row r="61" spans="1:66" s="55" customFormat="1" ht="18" x14ac:dyDescent="0.15">
      <c r="A61" s="53" t="str">
        <f>IF(ISERROR(VALUE(SUBSTITUTE(prevWBS,".",""))),"1",IF(ISERROR(FIND("`",SUBSTITUTE(prevWBS,".","`",1))),TEXT(VALUE(prevWBS)+1,"#"),TEXT(VALUE(LEFT(prevWBS,FIND("`",SUBSTITUTE(prevWBS,".","`",1))-1))+1,"#")))</f>
        <v>11</v>
      </c>
      <c r="B61" s="54" t="s">
        <v>156</v>
      </c>
      <c r="D61" s="56"/>
      <c r="E61" s="102"/>
      <c r="F61" s="102" t="str">
        <f t="shared" si="28"/>
        <v xml:space="preserve"> - </v>
      </c>
      <c r="G61" s="57"/>
      <c r="H61" s="58"/>
      <c r="I61" s="59" t="str">
        <f t="shared" si="29"/>
        <v xml:space="preserve"> - </v>
      </c>
      <c r="J61" s="96"/>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c r="AV61" s="108"/>
      <c r="AW61" s="108"/>
      <c r="AX61" s="108"/>
      <c r="AY61" s="108"/>
      <c r="AZ61" s="108"/>
      <c r="BA61" s="108"/>
      <c r="BB61" s="108"/>
      <c r="BC61" s="108"/>
      <c r="BD61" s="108"/>
      <c r="BE61" s="108"/>
      <c r="BF61" s="108"/>
      <c r="BG61" s="108"/>
      <c r="BH61" s="108"/>
      <c r="BI61" s="108"/>
      <c r="BJ61" s="108"/>
      <c r="BK61" s="108"/>
      <c r="BL61" s="108"/>
      <c r="BM61" s="108"/>
      <c r="BN61" s="108"/>
    </row>
    <row r="62" spans="1:66" s="70" customFormat="1" ht="18" x14ac:dyDescent="0.15">
      <c r="A6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62" s="81"/>
      <c r="C62" s="81"/>
      <c r="D62" s="79"/>
      <c r="E62" s="100"/>
      <c r="F62" s="101" t="str">
        <f t="shared" si="28"/>
        <v xml:space="preserve"> - </v>
      </c>
      <c r="G62" s="62"/>
      <c r="H62" s="63"/>
      <c r="I62" s="80" t="str">
        <f t="shared" si="29"/>
        <v xml:space="preserve"> - </v>
      </c>
      <c r="J62" s="99"/>
      <c r="K62" s="107"/>
      <c r="L62" s="107"/>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c r="AL62" s="107"/>
      <c r="AM62" s="107"/>
      <c r="AN62" s="107"/>
      <c r="AO62" s="107"/>
      <c r="AP62" s="107"/>
      <c r="AQ62" s="107"/>
      <c r="AR62" s="107"/>
      <c r="AS62" s="107"/>
      <c r="AT62" s="107"/>
      <c r="AU62" s="107"/>
      <c r="AV62" s="107"/>
      <c r="AW62" s="107"/>
      <c r="AX62" s="107"/>
      <c r="AY62" s="107"/>
      <c r="AZ62" s="107"/>
      <c r="BA62" s="107"/>
      <c r="BB62" s="107"/>
      <c r="BC62" s="107"/>
      <c r="BD62" s="107"/>
      <c r="BE62" s="107"/>
      <c r="BF62" s="107"/>
      <c r="BG62" s="107"/>
      <c r="BH62" s="107"/>
      <c r="BI62" s="107"/>
      <c r="BJ62" s="107"/>
      <c r="BK62" s="107"/>
      <c r="BL62" s="107"/>
      <c r="BM62" s="107"/>
      <c r="BN62" s="107"/>
    </row>
    <row r="63" spans="1:66" s="55" customFormat="1" ht="18" x14ac:dyDescent="0.15">
      <c r="A63" s="53" t="str">
        <f>IF(ISERROR(VALUE(SUBSTITUTE(prevWBS,".",""))),"1",IF(ISERROR(FIND("`",SUBSTITUTE(prevWBS,".","`",1))),TEXT(VALUE(prevWBS)+1,"#"),TEXT(VALUE(LEFT(prevWBS,FIND("`",SUBSTITUTE(prevWBS,".","`",1))-1))+1,"#")))</f>
        <v>12</v>
      </c>
      <c r="B63" s="54" t="s">
        <v>157</v>
      </c>
      <c r="D63" s="56"/>
      <c r="E63" s="102"/>
      <c r="F63" s="102" t="str">
        <f t="shared" ref="F63:F64" si="34">IF(ISBLANK(E63)," - ",IF(G63=0,E63,E63+G63-1))</f>
        <v xml:space="preserve"> - </v>
      </c>
      <c r="G63" s="57"/>
      <c r="H63" s="58"/>
      <c r="I63" s="59" t="str">
        <f t="shared" ref="I63:I64" si="35">IF(OR(F63=0,E63=0)," - ",NETWORKDAYS(E63,F63))</f>
        <v xml:space="preserve"> - </v>
      </c>
      <c r="J63" s="96"/>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08"/>
      <c r="AS63" s="108"/>
      <c r="AT63" s="108"/>
      <c r="AU63" s="108"/>
      <c r="AV63" s="108"/>
      <c r="AW63" s="108"/>
      <c r="AX63" s="108"/>
      <c r="AY63" s="108"/>
      <c r="AZ63" s="108"/>
      <c r="BA63" s="108"/>
      <c r="BB63" s="108"/>
      <c r="BC63" s="108"/>
      <c r="BD63" s="108"/>
      <c r="BE63" s="108"/>
      <c r="BF63" s="108"/>
      <c r="BG63" s="108"/>
      <c r="BH63" s="108"/>
      <c r="BI63" s="108"/>
      <c r="BJ63" s="108"/>
      <c r="BK63" s="108"/>
      <c r="BL63" s="108"/>
      <c r="BM63" s="108"/>
      <c r="BN63" s="108"/>
    </row>
    <row r="64" spans="1:66" s="70" customFormat="1" ht="18" x14ac:dyDescent="0.15">
      <c r="A6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64" s="81"/>
      <c r="C64" s="81"/>
      <c r="D64" s="79"/>
      <c r="E64" s="100"/>
      <c r="F64" s="101" t="str">
        <f t="shared" si="34"/>
        <v xml:space="preserve"> - </v>
      </c>
      <c r="G64" s="62"/>
      <c r="H64" s="63"/>
      <c r="I64" s="80" t="str">
        <f t="shared" si="35"/>
        <v xml:space="preserve"> - </v>
      </c>
      <c r="J64" s="99"/>
      <c r="K64" s="107"/>
      <c r="L64" s="107"/>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07"/>
      <c r="AW64" s="107"/>
      <c r="AX64" s="107"/>
      <c r="AY64" s="107"/>
      <c r="AZ64" s="107"/>
      <c r="BA64" s="107"/>
      <c r="BB64" s="107"/>
      <c r="BC64" s="107"/>
      <c r="BD64" s="107"/>
      <c r="BE64" s="107"/>
      <c r="BF64" s="107"/>
      <c r="BG64" s="107"/>
      <c r="BH64" s="107"/>
      <c r="BI64" s="107"/>
      <c r="BJ64" s="107"/>
      <c r="BK64" s="107"/>
      <c r="BL64" s="107"/>
      <c r="BM64" s="107"/>
      <c r="BN64" s="107"/>
    </row>
    <row r="65" spans="1:66" s="70" customFormat="1" ht="18" x14ac:dyDescent="0.15">
      <c r="A65" s="60"/>
      <c r="B65" s="65"/>
      <c r="C65" s="65"/>
      <c r="D65" s="66"/>
      <c r="E65" s="103"/>
      <c r="F65" s="103"/>
      <c r="G65" s="67"/>
      <c r="H65" s="68"/>
      <c r="I65" s="69" t="str">
        <f t="shared" si="4"/>
        <v xml:space="preserve"> - </v>
      </c>
      <c r="J65" s="97"/>
      <c r="K65" s="107"/>
      <c r="L65" s="107"/>
      <c r="M65" s="107"/>
      <c r="N65" s="107"/>
      <c r="O65" s="107"/>
      <c r="P65" s="107"/>
      <c r="Q65" s="107"/>
      <c r="R65" s="107"/>
      <c r="S65" s="107"/>
      <c r="T65" s="107"/>
      <c r="U65" s="107"/>
      <c r="V65" s="107"/>
      <c r="W65" s="107"/>
      <c r="X65" s="107"/>
      <c r="Y65" s="107"/>
      <c r="Z65" s="107"/>
      <c r="AA65" s="107"/>
      <c r="AB65" s="107"/>
      <c r="AC65" s="107"/>
      <c r="AD65" s="107"/>
      <c r="AE65" s="107"/>
      <c r="AF65" s="107"/>
      <c r="AG65" s="107"/>
      <c r="AH65" s="107"/>
      <c r="AI65" s="107"/>
      <c r="AJ65" s="107"/>
      <c r="AK65" s="107"/>
      <c r="AL65" s="107"/>
      <c r="AM65" s="107"/>
      <c r="AN65" s="107"/>
      <c r="AO65" s="107"/>
      <c r="AP65" s="107"/>
      <c r="AQ65" s="107"/>
      <c r="AR65" s="107"/>
      <c r="AS65" s="107"/>
      <c r="AT65" s="107"/>
      <c r="AU65" s="107"/>
      <c r="AV65" s="107"/>
      <c r="AW65" s="107"/>
      <c r="AX65" s="107"/>
      <c r="AY65" s="107"/>
      <c r="AZ65" s="107"/>
      <c r="BA65" s="107"/>
      <c r="BB65" s="107"/>
      <c r="BC65" s="107"/>
      <c r="BD65" s="107"/>
      <c r="BE65" s="107"/>
      <c r="BF65" s="107"/>
      <c r="BG65" s="107"/>
      <c r="BH65" s="107"/>
      <c r="BI65" s="107"/>
      <c r="BJ65" s="107"/>
      <c r="BK65" s="107"/>
      <c r="BL65" s="107"/>
      <c r="BM65" s="107"/>
      <c r="BN65" s="107"/>
    </row>
    <row r="66" spans="1:66" s="75" customFormat="1" ht="18" x14ac:dyDescent="0.15">
      <c r="A66" s="71" t="s">
        <v>1</v>
      </c>
      <c r="B66" s="72"/>
      <c r="C66" s="73"/>
      <c r="D66" s="73"/>
      <c r="E66" s="104"/>
      <c r="F66" s="104"/>
      <c r="G66" s="74"/>
      <c r="H66" s="74"/>
      <c r="I66" s="74"/>
      <c r="J66" s="98"/>
      <c r="K66" s="107"/>
      <c r="L66" s="107"/>
      <c r="M66" s="107"/>
      <c r="N66" s="107"/>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c r="AL66" s="107"/>
      <c r="AM66" s="107"/>
      <c r="AN66" s="107"/>
      <c r="AO66" s="107"/>
      <c r="AP66" s="107"/>
      <c r="AQ66" s="107"/>
      <c r="AR66" s="107"/>
      <c r="AS66" s="107"/>
      <c r="AT66" s="107"/>
      <c r="AU66" s="107"/>
      <c r="AV66" s="107"/>
      <c r="AW66" s="107"/>
      <c r="AX66" s="107"/>
      <c r="AY66" s="107"/>
      <c r="AZ66" s="107"/>
      <c r="BA66" s="107"/>
      <c r="BB66" s="107"/>
      <c r="BC66" s="107"/>
      <c r="BD66" s="107"/>
      <c r="BE66" s="107"/>
      <c r="BF66" s="107"/>
      <c r="BG66" s="107"/>
      <c r="BH66" s="107"/>
      <c r="BI66" s="107"/>
      <c r="BJ66" s="107"/>
      <c r="BK66" s="107"/>
      <c r="BL66" s="107"/>
      <c r="BM66" s="107"/>
      <c r="BN66" s="107"/>
    </row>
    <row r="67" spans="1:66" s="70" customFormat="1" ht="18" x14ac:dyDescent="0.15">
      <c r="A67" s="76" t="s">
        <v>37</v>
      </c>
      <c r="B67" s="77"/>
      <c r="C67" s="77"/>
      <c r="D67" s="77"/>
      <c r="E67" s="105"/>
      <c r="F67" s="105"/>
      <c r="G67" s="77"/>
      <c r="H67" s="77"/>
      <c r="I67" s="77"/>
      <c r="J67" s="98"/>
      <c r="K67" s="107"/>
      <c r="L67" s="107"/>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c r="AL67" s="107"/>
      <c r="AM67" s="107"/>
      <c r="AN67" s="107"/>
      <c r="AO67" s="107"/>
      <c r="AP67" s="107"/>
      <c r="AQ67" s="107"/>
      <c r="AR67" s="107"/>
      <c r="AS67" s="107"/>
      <c r="AT67" s="107"/>
      <c r="AU67" s="107"/>
      <c r="AV67" s="107"/>
      <c r="AW67" s="107"/>
      <c r="AX67" s="107"/>
      <c r="AY67" s="107"/>
      <c r="AZ67" s="107"/>
      <c r="BA67" s="107"/>
      <c r="BB67" s="107"/>
      <c r="BC67" s="107"/>
      <c r="BD67" s="107"/>
      <c r="BE67" s="107"/>
      <c r="BF67" s="107"/>
      <c r="BG67" s="107"/>
      <c r="BH67" s="107"/>
      <c r="BI67" s="107"/>
      <c r="BJ67" s="107"/>
      <c r="BK67" s="107"/>
      <c r="BL67" s="107"/>
      <c r="BM67" s="107"/>
      <c r="BN67" s="107"/>
    </row>
    <row r="68" spans="1:66" s="70" customFormat="1" ht="18" x14ac:dyDescent="0.15">
      <c r="A68" s="127" t="str">
        <f>IF(ISERROR(VALUE(SUBSTITUTE(prevWBS,".",""))),"1",IF(ISERROR(FIND("`",SUBSTITUTE(prevWBS,".","`",1))),TEXT(VALUE(prevWBS)+1,"#"),TEXT(VALUE(LEFT(prevWBS,FIND("`",SUBSTITUTE(prevWBS,".","`",1))-1))+1,"#")))</f>
        <v>1</v>
      </c>
      <c r="B68" s="128" t="s">
        <v>76</v>
      </c>
      <c r="C68" s="78"/>
      <c r="D68" s="79"/>
      <c r="E68" s="100"/>
      <c r="F68" s="101" t="str">
        <f t="shared" ref="F68:F71" si="36">IF(ISBLANK(E68)," - ",IF(G68=0,E68,E68+G68-1))</f>
        <v xml:space="preserve"> - </v>
      </c>
      <c r="G68" s="62"/>
      <c r="H68" s="63"/>
      <c r="I68" s="80" t="str">
        <f>IF(OR(F68=0,E68=0)," - ",NETWORKDAYS(E68,F68))</f>
        <v xml:space="preserve"> - </v>
      </c>
      <c r="J68" s="99"/>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c r="AL68" s="107"/>
      <c r="AM68" s="107"/>
      <c r="AN68" s="107"/>
      <c r="AO68" s="107"/>
      <c r="AP68" s="107"/>
      <c r="AQ68" s="107"/>
      <c r="AR68" s="107"/>
      <c r="AS68" s="107"/>
      <c r="AT68" s="107"/>
      <c r="AU68" s="107"/>
      <c r="AV68" s="107"/>
      <c r="AW68" s="107"/>
      <c r="AX68" s="107"/>
      <c r="AY68" s="107"/>
      <c r="AZ68" s="107"/>
      <c r="BA68" s="107"/>
      <c r="BB68" s="107"/>
      <c r="BC68" s="107"/>
      <c r="BD68" s="107"/>
      <c r="BE68" s="107"/>
      <c r="BF68" s="107"/>
      <c r="BG68" s="107"/>
      <c r="BH68" s="107"/>
      <c r="BI68" s="107"/>
      <c r="BJ68" s="107"/>
      <c r="BK68" s="107"/>
      <c r="BL68" s="107"/>
      <c r="BM68" s="107"/>
      <c r="BN68" s="107"/>
    </row>
    <row r="69" spans="1:66" s="70" customFormat="1" ht="18" x14ac:dyDescent="0.15">
      <c r="A6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9" s="81" t="s">
        <v>62</v>
      </c>
      <c r="C69" s="81"/>
      <c r="D69" s="79"/>
      <c r="E69" s="100"/>
      <c r="F69" s="101" t="str">
        <f t="shared" si="36"/>
        <v xml:space="preserve"> - </v>
      </c>
      <c r="G69" s="62"/>
      <c r="H69" s="63"/>
      <c r="I69" s="80" t="str">
        <f t="shared" ref="I69:I71" si="37">IF(OR(F69=0,E69=0)," - ",NETWORKDAYS(E69,F69))</f>
        <v xml:space="preserve"> - </v>
      </c>
      <c r="J69" s="99"/>
      <c r="K69" s="107"/>
      <c r="L69" s="107"/>
      <c r="M69" s="107"/>
      <c r="N69" s="107"/>
      <c r="O69" s="107"/>
      <c r="P69" s="107"/>
      <c r="Q69" s="107"/>
      <c r="R69" s="107"/>
      <c r="S69" s="107"/>
      <c r="T69" s="107"/>
      <c r="U69" s="107"/>
      <c r="V69" s="107"/>
      <c r="W69" s="107"/>
      <c r="X69" s="107"/>
      <c r="Y69" s="107"/>
      <c r="Z69" s="107"/>
      <c r="AA69" s="107"/>
      <c r="AB69" s="107"/>
      <c r="AC69" s="107"/>
      <c r="AD69" s="107"/>
      <c r="AE69" s="107"/>
      <c r="AF69" s="107"/>
      <c r="AG69" s="107"/>
      <c r="AH69" s="107"/>
      <c r="AI69" s="107"/>
      <c r="AJ69" s="107"/>
      <c r="AK69" s="107"/>
      <c r="AL69" s="107"/>
      <c r="AM69" s="107"/>
      <c r="AN69" s="107"/>
      <c r="AO69" s="107"/>
      <c r="AP69" s="107"/>
      <c r="AQ69" s="107"/>
      <c r="AR69" s="107"/>
      <c r="AS69" s="107"/>
      <c r="AT69" s="107"/>
      <c r="AU69" s="107"/>
      <c r="AV69" s="107"/>
      <c r="AW69" s="107"/>
      <c r="AX69" s="107"/>
      <c r="AY69" s="107"/>
      <c r="AZ69" s="107"/>
      <c r="BA69" s="107"/>
      <c r="BB69" s="107"/>
      <c r="BC69" s="107"/>
      <c r="BD69" s="107"/>
      <c r="BE69" s="107"/>
      <c r="BF69" s="107"/>
      <c r="BG69" s="107"/>
      <c r="BH69" s="107"/>
      <c r="BI69" s="107"/>
      <c r="BJ69" s="107"/>
      <c r="BK69" s="107"/>
      <c r="BL69" s="107"/>
      <c r="BM69" s="107"/>
      <c r="BN69" s="107"/>
    </row>
    <row r="70" spans="1:66" s="70" customFormat="1" ht="18" x14ac:dyDescent="0.15">
      <c r="A7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0" s="82" t="s">
        <v>63</v>
      </c>
      <c r="C70" s="81"/>
      <c r="D70" s="79"/>
      <c r="E70" s="100"/>
      <c r="F70" s="101" t="str">
        <f t="shared" si="36"/>
        <v xml:space="preserve"> - </v>
      </c>
      <c r="G70" s="62"/>
      <c r="H70" s="63"/>
      <c r="I70" s="80" t="str">
        <f t="shared" si="37"/>
        <v xml:space="preserve"> - </v>
      </c>
      <c r="J70" s="99"/>
      <c r="K70" s="107"/>
      <c r="L70" s="107"/>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c r="AL70" s="107"/>
      <c r="AM70" s="107"/>
      <c r="AN70" s="107"/>
      <c r="AO70" s="107"/>
      <c r="AP70" s="107"/>
      <c r="AQ70" s="107"/>
      <c r="AR70" s="107"/>
      <c r="AS70" s="107"/>
      <c r="AT70" s="107"/>
      <c r="AU70" s="107"/>
      <c r="AV70" s="107"/>
      <c r="AW70" s="107"/>
      <c r="AX70" s="107"/>
      <c r="AY70" s="107"/>
      <c r="AZ70" s="107"/>
      <c r="BA70" s="107"/>
      <c r="BB70" s="107"/>
      <c r="BC70" s="107"/>
      <c r="BD70" s="107"/>
      <c r="BE70" s="107"/>
      <c r="BF70" s="107"/>
      <c r="BG70" s="107"/>
      <c r="BH70" s="107"/>
      <c r="BI70" s="107"/>
      <c r="BJ70" s="107"/>
      <c r="BK70" s="107"/>
      <c r="BL70" s="107"/>
      <c r="BM70" s="107"/>
      <c r="BN70" s="107"/>
    </row>
    <row r="71" spans="1:66" s="70" customFormat="1" ht="18" x14ac:dyDescent="0.15">
      <c r="A71"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1" s="82" t="s">
        <v>64</v>
      </c>
      <c r="C71" s="81"/>
      <c r="D71" s="79"/>
      <c r="E71" s="100"/>
      <c r="F71" s="101" t="str">
        <f t="shared" si="36"/>
        <v xml:space="preserve"> - </v>
      </c>
      <c r="G71" s="62"/>
      <c r="H71" s="63"/>
      <c r="I71" s="80" t="str">
        <f t="shared" si="37"/>
        <v xml:space="preserve"> - </v>
      </c>
      <c r="J71" s="99"/>
      <c r="K71" s="107"/>
      <c r="L71" s="107"/>
      <c r="M71" s="107"/>
      <c r="N71" s="107"/>
      <c r="O71" s="107"/>
      <c r="P71" s="107"/>
      <c r="Q71" s="107"/>
      <c r="R71" s="107"/>
      <c r="S71" s="107"/>
      <c r="T71" s="107"/>
      <c r="U71" s="107"/>
      <c r="V71" s="107"/>
      <c r="W71" s="107"/>
      <c r="X71" s="107"/>
      <c r="Y71" s="107"/>
      <c r="Z71" s="107"/>
      <c r="AA71" s="107"/>
      <c r="AB71" s="107"/>
      <c r="AC71" s="107"/>
      <c r="AD71" s="107"/>
      <c r="AE71" s="107"/>
      <c r="AF71" s="107"/>
      <c r="AG71" s="107"/>
      <c r="AH71" s="107"/>
      <c r="AI71" s="107"/>
      <c r="AJ71" s="107"/>
      <c r="AK71" s="107"/>
      <c r="AL71" s="107"/>
      <c r="AM71" s="107"/>
      <c r="AN71" s="107"/>
      <c r="AO71" s="107"/>
      <c r="AP71" s="107"/>
      <c r="AQ71" s="107"/>
      <c r="AR71" s="107"/>
      <c r="AS71" s="107"/>
      <c r="AT71" s="107"/>
      <c r="AU71" s="107"/>
      <c r="AV71" s="107"/>
      <c r="AW71" s="107"/>
      <c r="AX71" s="107"/>
      <c r="AY71" s="107"/>
      <c r="AZ71" s="107"/>
      <c r="BA71" s="107"/>
      <c r="BB71" s="107"/>
      <c r="BC71" s="107"/>
      <c r="BD71" s="107"/>
      <c r="BE71" s="107"/>
      <c r="BF71" s="107"/>
      <c r="BG71" s="107"/>
      <c r="BH71" s="107"/>
      <c r="BI71" s="107"/>
      <c r="BJ71" s="107"/>
      <c r="BK71" s="107"/>
      <c r="BL71" s="107"/>
      <c r="BM71" s="107"/>
      <c r="BN71" s="107"/>
    </row>
    <row r="72" spans="1:66" s="33" customFormat="1" x14ac:dyDescent="0.15">
      <c r="A72" s="30"/>
      <c r="B72" s="31"/>
      <c r="C72" s="31"/>
      <c r="D72" s="32"/>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1 H16:H18 H65:H71 H30 H20:H28 H13">
    <cfRule type="dataBar" priority="19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1" priority="241">
      <formula>K$6=TODAY()</formula>
    </cfRule>
  </conditionalFormatting>
  <conditionalFormatting sqref="K8:BN11 K13:BN18 K20:BN30 K33:BN34 K40:BN53 K55:BN71">
    <cfRule type="expression" dxfId="70" priority="244">
      <formula>AND($E8&lt;=K$6,ROUNDDOWN(($F8-$E8+1)*$H8,0)+$E8-1&gt;=K$6)</formula>
    </cfRule>
    <cfRule type="expression" dxfId="69" priority="245">
      <formula>AND(NOT(ISBLANK($E8)),$E8&lt;=K$6,$F8&gt;=K$6)</formula>
    </cfRule>
  </conditionalFormatting>
  <conditionalFormatting sqref="K6:BN11 K16:BN18 K65:BN71 K30:BN30 K20:BN28 K13:BN13">
    <cfRule type="expression" dxfId="68" priority="204">
      <formula>K$6=TODAY()</formula>
    </cfRule>
  </conditionalFormatting>
  <conditionalFormatting sqref="H15">
    <cfRule type="dataBar" priority="182">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67" priority="189">
      <formula>K$6=TODAY()</formula>
    </cfRule>
  </conditionalFormatting>
  <conditionalFormatting sqref="K14:BN14">
    <cfRule type="expression" dxfId="66" priority="185">
      <formula>K$6=TODAY()</formula>
    </cfRule>
  </conditionalFormatting>
  <conditionalFormatting sqref="H14">
    <cfRule type="dataBar" priority="183">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3">
    <cfRule type="dataBar" priority="175">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3:BN33">
    <cfRule type="expression" dxfId="65" priority="176">
      <formula>K$6=TODAY()</formula>
    </cfRule>
  </conditionalFormatting>
  <conditionalFormatting sqref="H34">
    <cfRule type="dataBar" priority="167">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41">
    <cfRule type="dataBar" priority="159">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4:BN34">
    <cfRule type="expression" dxfId="64" priority="168">
      <formula>K$6=TODAY()</formula>
    </cfRule>
  </conditionalFormatting>
  <conditionalFormatting sqref="H56">
    <cfRule type="dataBar" priority="151">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41:BN41">
    <cfRule type="expression" dxfId="63" priority="160">
      <formula>K$6=TODAY()</formula>
    </cfRule>
  </conditionalFormatting>
  <conditionalFormatting sqref="H40">
    <cfRule type="dataBar" priority="163">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40:BN40">
    <cfRule type="expression" dxfId="62" priority="164">
      <formula>K$6=TODAY()</formula>
    </cfRule>
  </conditionalFormatting>
  <conditionalFormatting sqref="H64">
    <cfRule type="dataBar" priority="143">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56:BN56">
    <cfRule type="expression" dxfId="61" priority="152">
      <formula>K$6=TODAY()</formula>
    </cfRule>
  </conditionalFormatting>
  <conditionalFormatting sqref="H60">
    <cfRule type="dataBar" priority="135">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64:BN64">
    <cfRule type="expression" dxfId="60" priority="144">
      <formula>K$6=TODAY()</formula>
    </cfRule>
  </conditionalFormatting>
  <conditionalFormatting sqref="H55">
    <cfRule type="dataBar" priority="155">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55:BN55">
    <cfRule type="expression" dxfId="59" priority="156">
      <formula>K$6=TODAY()</formula>
    </cfRule>
  </conditionalFormatting>
  <conditionalFormatting sqref="H58">
    <cfRule type="dataBar" priority="127">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60:BN60">
    <cfRule type="expression" dxfId="58" priority="136">
      <formula>K$6=TODAY()</formula>
    </cfRule>
  </conditionalFormatting>
  <conditionalFormatting sqref="H63">
    <cfRule type="dataBar" priority="147">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63:BN63">
    <cfRule type="expression" dxfId="57" priority="148">
      <formula>K$6=TODAY()</formula>
    </cfRule>
  </conditionalFormatting>
  <conditionalFormatting sqref="H46">
    <cfRule type="dataBar" priority="119">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58:BN58">
    <cfRule type="expression" dxfId="56" priority="128">
      <formula>K$6=TODAY()</formula>
    </cfRule>
  </conditionalFormatting>
  <conditionalFormatting sqref="H59">
    <cfRule type="dataBar" priority="139">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59:BN59">
    <cfRule type="expression" dxfId="55" priority="140">
      <formula>K$6=TODAY()</formula>
    </cfRule>
  </conditionalFormatting>
  <conditionalFormatting sqref="H44">
    <cfRule type="dataBar" priority="111">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6:BN46">
    <cfRule type="expression" dxfId="54" priority="120">
      <formula>K$6=TODAY()</formula>
    </cfRule>
  </conditionalFormatting>
  <conditionalFormatting sqref="H57">
    <cfRule type="dataBar" priority="131">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57:BN57">
    <cfRule type="expression" dxfId="53" priority="132">
      <formula>K$6=TODAY()</formula>
    </cfRule>
  </conditionalFormatting>
  <conditionalFormatting sqref="H62">
    <cfRule type="dataBar" priority="103">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44:BN44">
    <cfRule type="expression" dxfId="52" priority="112">
      <formula>K$6=TODAY()</formula>
    </cfRule>
  </conditionalFormatting>
  <conditionalFormatting sqref="H45">
    <cfRule type="dataBar" priority="123">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45:BN45">
    <cfRule type="expression" dxfId="51" priority="124">
      <formula>K$6=TODAY()</formula>
    </cfRule>
  </conditionalFormatting>
  <conditionalFormatting sqref="H29">
    <cfRule type="dataBar" priority="99">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62:BN62">
    <cfRule type="expression" dxfId="50" priority="104">
      <formula>K$6=TODAY()</formula>
    </cfRule>
  </conditionalFormatting>
  <conditionalFormatting sqref="H42">
    <cfRule type="dataBar" priority="115">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42:BN42">
    <cfRule type="expression" dxfId="49" priority="116">
      <formula>K$6=TODAY()</formula>
    </cfRule>
  </conditionalFormatting>
  <conditionalFormatting sqref="K29:BN29">
    <cfRule type="expression" dxfId="48" priority="100">
      <formula>K$6=TODAY()</formula>
    </cfRule>
  </conditionalFormatting>
  <conditionalFormatting sqref="H61">
    <cfRule type="dataBar" priority="107">
      <dataBar>
        <cfvo type="num" val="0"/>
        <cfvo type="num" val="1"/>
        <color theme="0" tint="-0.34998626667073579"/>
      </dataBar>
      <extLst>
        <ext xmlns:x14="http://schemas.microsoft.com/office/spreadsheetml/2009/9/main" uri="{B025F937-C7B1-47D3-B67F-A62EFF666E3E}">
          <x14:id>{5124A7FC-6C88-7F45-B594-A5EB10C74185}</x14:id>
        </ext>
      </extLst>
    </cfRule>
  </conditionalFormatting>
  <conditionalFormatting sqref="K61:BN61">
    <cfRule type="expression" dxfId="47" priority="108">
      <formula>K$6=TODAY()</formula>
    </cfRule>
  </conditionalFormatting>
  <conditionalFormatting sqref="H12">
    <cfRule type="dataBar" priority="81">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46" priority="83">
      <formula>AND($E12&lt;=K$6,ROUNDDOWN(($F12-$E12+1)*$H12,0)+$E12-1&gt;=K$6)</formula>
    </cfRule>
    <cfRule type="expression" dxfId="45" priority="84">
      <formula>AND(NOT(ISBLANK($E12)),$E12&lt;=K$6,$F12&gt;=K$6)</formula>
    </cfRule>
  </conditionalFormatting>
  <conditionalFormatting sqref="K12:BN12">
    <cfRule type="expression" dxfId="44" priority="82">
      <formula>K$6=TODAY()</formula>
    </cfRule>
  </conditionalFormatting>
  <conditionalFormatting sqref="H19">
    <cfRule type="dataBar" priority="77">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43" priority="79">
      <formula>AND($E19&lt;=K$6,ROUNDDOWN(($F19-$E19+1)*$H19,0)+$E19-1&gt;=K$6)</formula>
    </cfRule>
    <cfRule type="expression" dxfId="42" priority="80">
      <formula>AND(NOT(ISBLANK($E19)),$E19&lt;=K$6,$F19&gt;=K$6)</formula>
    </cfRule>
  </conditionalFormatting>
  <conditionalFormatting sqref="K19:BN19">
    <cfRule type="expression" dxfId="41" priority="78">
      <formula>K$6=TODAY()</formula>
    </cfRule>
  </conditionalFormatting>
  <conditionalFormatting sqref="H31">
    <cfRule type="dataBar" priority="73">
      <dataBar>
        <cfvo type="num" val="0"/>
        <cfvo type="num" val="1"/>
        <color theme="0" tint="-0.34998626667073579"/>
      </dataBar>
      <extLst>
        <ext xmlns:x14="http://schemas.microsoft.com/office/spreadsheetml/2009/9/main" uri="{B025F937-C7B1-47D3-B67F-A62EFF666E3E}">
          <x14:id>{F31070D4-D4DA-C640-87F5-2362BD3F88D3}</x14:id>
        </ext>
      </extLst>
    </cfRule>
  </conditionalFormatting>
  <conditionalFormatting sqref="K31:BN31">
    <cfRule type="expression" dxfId="40" priority="75">
      <formula>AND($E31&lt;=K$6,ROUNDDOWN(($F31-$E31+1)*$H31,0)+$E31-1&gt;=K$6)</formula>
    </cfRule>
    <cfRule type="expression" dxfId="39" priority="76">
      <formula>AND(NOT(ISBLANK($E31)),$E31&lt;=K$6,$F31&gt;=K$6)</formula>
    </cfRule>
  </conditionalFormatting>
  <conditionalFormatting sqref="K31:BN31">
    <cfRule type="expression" dxfId="38" priority="74">
      <formula>K$6=TODAY()</formula>
    </cfRule>
  </conditionalFormatting>
  <conditionalFormatting sqref="H43">
    <cfRule type="dataBar" priority="69">
      <dataBar>
        <cfvo type="num" val="0"/>
        <cfvo type="num" val="1"/>
        <color theme="0" tint="-0.34998626667073579"/>
      </dataBar>
      <extLst>
        <ext xmlns:x14="http://schemas.microsoft.com/office/spreadsheetml/2009/9/main" uri="{B025F937-C7B1-47D3-B67F-A62EFF666E3E}">
          <x14:id>{2D8C7FF9-E83B-DA4C-B96F-187FC4004B6E}</x14:id>
        </ext>
      </extLst>
    </cfRule>
  </conditionalFormatting>
  <conditionalFormatting sqref="K43:BN43">
    <cfRule type="expression" dxfId="37" priority="70">
      <formula>K$6=TODAY()</formula>
    </cfRule>
  </conditionalFormatting>
  <conditionalFormatting sqref="H45">
    <cfRule type="dataBar" priority="67">
      <dataBar>
        <cfvo type="num" val="0"/>
        <cfvo type="num" val="1"/>
        <color theme="0" tint="-0.34998626667073579"/>
      </dataBar>
      <extLst>
        <ext xmlns:x14="http://schemas.microsoft.com/office/spreadsheetml/2009/9/main" uri="{B025F937-C7B1-47D3-B67F-A62EFF666E3E}">
          <x14:id>{EC734CD8-B493-2444-A426-183D6898AB8B}</x14:id>
        </ext>
      </extLst>
    </cfRule>
  </conditionalFormatting>
  <conditionalFormatting sqref="K45:BN45">
    <cfRule type="expression" dxfId="36" priority="68">
      <formula>K$6=TODAY()</formula>
    </cfRule>
  </conditionalFormatting>
  <conditionalFormatting sqref="H44">
    <cfRule type="dataBar" priority="63">
      <dataBar>
        <cfvo type="num" val="0"/>
        <cfvo type="num" val="1"/>
        <color theme="0" tint="-0.34998626667073579"/>
      </dataBar>
      <extLst>
        <ext xmlns:x14="http://schemas.microsoft.com/office/spreadsheetml/2009/9/main" uri="{B025F937-C7B1-47D3-B67F-A62EFF666E3E}">
          <x14:id>{E43E317B-FDC6-884D-80FD-6FE886865D02}</x14:id>
        </ext>
      </extLst>
    </cfRule>
  </conditionalFormatting>
  <conditionalFormatting sqref="K44:BN44">
    <cfRule type="expression" dxfId="35" priority="64">
      <formula>K$6=TODAY()</formula>
    </cfRule>
  </conditionalFormatting>
  <conditionalFormatting sqref="H50">
    <cfRule type="dataBar" priority="57">
      <dataBar>
        <cfvo type="num" val="0"/>
        <cfvo type="num" val="1"/>
        <color theme="0" tint="-0.34998626667073579"/>
      </dataBar>
      <extLst>
        <ext xmlns:x14="http://schemas.microsoft.com/office/spreadsheetml/2009/9/main" uri="{B025F937-C7B1-47D3-B67F-A62EFF666E3E}">
          <x14:id>{55EA0FDE-0D3E-4745-A36E-0B1D4AFCA0B3}</x14:id>
        </ext>
      </extLst>
    </cfRule>
  </conditionalFormatting>
  <conditionalFormatting sqref="H48">
    <cfRule type="dataBar" priority="55">
      <dataBar>
        <cfvo type="num" val="0"/>
        <cfvo type="num" val="1"/>
        <color theme="0" tint="-0.34998626667073579"/>
      </dataBar>
      <extLst>
        <ext xmlns:x14="http://schemas.microsoft.com/office/spreadsheetml/2009/9/main" uri="{B025F937-C7B1-47D3-B67F-A62EFF666E3E}">
          <x14:id>{6197F1EF-B118-6948-9F03-A07AD16BA4B0}</x14:id>
        </ext>
      </extLst>
    </cfRule>
  </conditionalFormatting>
  <conditionalFormatting sqref="K50:BN50">
    <cfRule type="expression" dxfId="34" priority="58">
      <formula>K$6=TODAY()</formula>
    </cfRule>
  </conditionalFormatting>
  <conditionalFormatting sqref="K48:BN48">
    <cfRule type="expression" dxfId="33" priority="56">
      <formula>K$6=TODAY()</formula>
    </cfRule>
  </conditionalFormatting>
  <conditionalFormatting sqref="H49">
    <cfRule type="dataBar" priority="59">
      <dataBar>
        <cfvo type="num" val="0"/>
        <cfvo type="num" val="1"/>
        <color theme="0" tint="-0.34998626667073579"/>
      </dataBar>
      <extLst>
        <ext xmlns:x14="http://schemas.microsoft.com/office/spreadsheetml/2009/9/main" uri="{B025F937-C7B1-47D3-B67F-A62EFF666E3E}">
          <x14:id>{62B782CE-B4EE-3248-8062-C7B6136695B8}</x14:id>
        </ext>
      </extLst>
    </cfRule>
  </conditionalFormatting>
  <conditionalFormatting sqref="K49:BN49">
    <cfRule type="expression" dxfId="32" priority="60">
      <formula>K$6=TODAY()</formula>
    </cfRule>
  </conditionalFormatting>
  <conditionalFormatting sqref="H47">
    <cfRule type="dataBar" priority="51">
      <dataBar>
        <cfvo type="num" val="0"/>
        <cfvo type="num" val="1"/>
        <color theme="0" tint="-0.34998626667073579"/>
      </dataBar>
      <extLst>
        <ext xmlns:x14="http://schemas.microsoft.com/office/spreadsheetml/2009/9/main" uri="{B025F937-C7B1-47D3-B67F-A62EFF666E3E}">
          <x14:id>{B20BAABC-5D33-C841-9D14-5FFD8FE222EB}</x14:id>
        </ext>
      </extLst>
    </cfRule>
  </conditionalFormatting>
  <conditionalFormatting sqref="K47:BN47">
    <cfRule type="expression" dxfId="31" priority="52">
      <formula>K$6=TODAY()</formula>
    </cfRule>
  </conditionalFormatting>
  <conditionalFormatting sqref="H49">
    <cfRule type="dataBar" priority="49">
      <dataBar>
        <cfvo type="num" val="0"/>
        <cfvo type="num" val="1"/>
        <color theme="0" tint="-0.34998626667073579"/>
      </dataBar>
      <extLst>
        <ext xmlns:x14="http://schemas.microsoft.com/office/spreadsheetml/2009/9/main" uri="{B025F937-C7B1-47D3-B67F-A62EFF666E3E}">
          <x14:id>{1D3271B6-B451-8B40-8A00-8FC357E3FBCB}</x14:id>
        </ext>
      </extLst>
    </cfRule>
  </conditionalFormatting>
  <conditionalFormatting sqref="K49:BN49">
    <cfRule type="expression" dxfId="30" priority="50">
      <formula>K$6=TODAY()</formula>
    </cfRule>
  </conditionalFormatting>
  <conditionalFormatting sqref="H48">
    <cfRule type="dataBar" priority="45">
      <dataBar>
        <cfvo type="num" val="0"/>
        <cfvo type="num" val="1"/>
        <color theme="0" tint="-0.34998626667073579"/>
      </dataBar>
      <extLst>
        <ext xmlns:x14="http://schemas.microsoft.com/office/spreadsheetml/2009/9/main" uri="{B025F937-C7B1-47D3-B67F-A62EFF666E3E}">
          <x14:id>{EEA9B63F-7FAE-E843-9C9B-383F4A834582}</x14:id>
        </ext>
      </extLst>
    </cfRule>
  </conditionalFormatting>
  <conditionalFormatting sqref="K48:BN48">
    <cfRule type="expression" dxfId="29" priority="46">
      <formula>K$6=TODAY()</formula>
    </cfRule>
  </conditionalFormatting>
  <conditionalFormatting sqref="H52">
    <cfRule type="dataBar" priority="39">
      <dataBar>
        <cfvo type="num" val="0"/>
        <cfvo type="num" val="1"/>
        <color theme="0" tint="-0.34998626667073579"/>
      </dataBar>
      <extLst>
        <ext xmlns:x14="http://schemas.microsoft.com/office/spreadsheetml/2009/9/main" uri="{B025F937-C7B1-47D3-B67F-A62EFF666E3E}">
          <x14:id>{45DBF916-A8A9-7242-A073-3F7A0C031371}</x14:id>
        </ext>
      </extLst>
    </cfRule>
  </conditionalFormatting>
  <conditionalFormatting sqref="K52:BN52">
    <cfRule type="expression" dxfId="28" priority="40">
      <formula>K$6=TODAY()</formula>
    </cfRule>
  </conditionalFormatting>
  <conditionalFormatting sqref="H53">
    <cfRule type="dataBar" priority="41">
      <dataBar>
        <cfvo type="num" val="0"/>
        <cfvo type="num" val="1"/>
        <color theme="0" tint="-0.34998626667073579"/>
      </dataBar>
      <extLst>
        <ext xmlns:x14="http://schemas.microsoft.com/office/spreadsheetml/2009/9/main" uri="{B025F937-C7B1-47D3-B67F-A62EFF666E3E}">
          <x14:id>{892E8868-478E-5D49-B9E6-1D987C0BEC52}</x14:id>
        </ext>
      </extLst>
    </cfRule>
  </conditionalFormatting>
  <conditionalFormatting sqref="K53:BN53">
    <cfRule type="expression" dxfId="27" priority="42">
      <formula>K$6=TODAY()</formula>
    </cfRule>
  </conditionalFormatting>
  <conditionalFormatting sqref="H51">
    <cfRule type="dataBar" priority="35">
      <dataBar>
        <cfvo type="num" val="0"/>
        <cfvo type="num" val="1"/>
        <color theme="0" tint="-0.34998626667073579"/>
      </dataBar>
      <extLst>
        <ext xmlns:x14="http://schemas.microsoft.com/office/spreadsheetml/2009/9/main" uri="{B025F937-C7B1-47D3-B67F-A62EFF666E3E}">
          <x14:id>{F0001EAE-A348-374E-B4FF-F2EF90A886A7}</x14:id>
        </ext>
      </extLst>
    </cfRule>
  </conditionalFormatting>
  <conditionalFormatting sqref="K51:BN51">
    <cfRule type="expression" dxfId="26" priority="36">
      <formula>K$6=TODAY()</formula>
    </cfRule>
  </conditionalFormatting>
  <conditionalFormatting sqref="H53">
    <cfRule type="dataBar" priority="33">
      <dataBar>
        <cfvo type="num" val="0"/>
        <cfvo type="num" val="1"/>
        <color theme="0" tint="-0.34998626667073579"/>
      </dataBar>
      <extLst>
        <ext xmlns:x14="http://schemas.microsoft.com/office/spreadsheetml/2009/9/main" uri="{B025F937-C7B1-47D3-B67F-A62EFF666E3E}">
          <x14:id>{5461E562-5FD8-DA4A-96D3-8D62012F23CC}</x14:id>
        </ext>
      </extLst>
    </cfRule>
  </conditionalFormatting>
  <conditionalFormatting sqref="K53:BN53">
    <cfRule type="expression" dxfId="25" priority="34">
      <formula>K$6=TODAY()</formula>
    </cfRule>
  </conditionalFormatting>
  <conditionalFormatting sqref="H52">
    <cfRule type="dataBar" priority="29">
      <dataBar>
        <cfvo type="num" val="0"/>
        <cfvo type="num" val="1"/>
        <color theme="0" tint="-0.34998626667073579"/>
      </dataBar>
      <extLst>
        <ext xmlns:x14="http://schemas.microsoft.com/office/spreadsheetml/2009/9/main" uri="{B025F937-C7B1-47D3-B67F-A62EFF666E3E}">
          <x14:id>{93341AD5-A9C0-8C4C-9660-AABB50FC5903}</x14:id>
        </ext>
      </extLst>
    </cfRule>
  </conditionalFormatting>
  <conditionalFormatting sqref="K52:BN52">
    <cfRule type="expression" dxfId="24" priority="30">
      <formula>K$6=TODAY()</formula>
    </cfRule>
  </conditionalFormatting>
  <conditionalFormatting sqref="H32">
    <cfRule type="dataBar" priority="25">
      <dataBar>
        <cfvo type="num" val="0"/>
        <cfvo type="num" val="1"/>
        <color theme="0" tint="-0.34998626667073579"/>
      </dataBar>
      <extLst>
        <ext xmlns:x14="http://schemas.microsoft.com/office/spreadsheetml/2009/9/main" uri="{B025F937-C7B1-47D3-B67F-A62EFF666E3E}">
          <x14:id>{4E682BF2-C32E-1F48-8563-FE8672133400}</x14:id>
        </ext>
      </extLst>
    </cfRule>
  </conditionalFormatting>
  <conditionalFormatting sqref="K32:BN32">
    <cfRule type="expression" dxfId="23" priority="27">
      <formula>AND($E32&lt;=K$6,ROUNDDOWN(($F32-$E32+1)*$H32,0)+$E32-1&gt;=K$6)</formula>
    </cfRule>
    <cfRule type="expression" dxfId="22" priority="28">
      <formula>AND(NOT(ISBLANK($E32)),$E32&lt;=K$6,$F32&gt;=K$6)</formula>
    </cfRule>
  </conditionalFormatting>
  <conditionalFormatting sqref="K32:BN32">
    <cfRule type="expression" dxfId="21" priority="26">
      <formula>K$6=TODAY()</formula>
    </cfRule>
  </conditionalFormatting>
  <conditionalFormatting sqref="K35:BN35">
    <cfRule type="expression" dxfId="20" priority="23">
      <formula>AND($E35&lt;=K$6,ROUNDDOWN(($F35-$E35+1)*$H35,0)+$E35-1&gt;=K$6)</formula>
    </cfRule>
    <cfRule type="expression" dxfId="19" priority="24">
      <formula>AND(NOT(ISBLANK($E35)),$E35&lt;=K$6,$F35&gt;=K$6)</formula>
    </cfRule>
  </conditionalFormatting>
  <conditionalFormatting sqref="H35">
    <cfRule type="dataBar" priority="21">
      <dataBar>
        <cfvo type="num" val="0"/>
        <cfvo type="num" val="1"/>
        <color theme="0" tint="-0.34998626667073579"/>
      </dataBar>
      <extLst>
        <ext xmlns:x14="http://schemas.microsoft.com/office/spreadsheetml/2009/9/main" uri="{B025F937-C7B1-47D3-B67F-A62EFF666E3E}">
          <x14:id>{6303DE5C-0625-734E-AA23-40A33BD4C47E}</x14:id>
        </ext>
      </extLst>
    </cfRule>
  </conditionalFormatting>
  <conditionalFormatting sqref="K35:BN35">
    <cfRule type="expression" dxfId="18" priority="22">
      <formula>K$6=TODAY()</formula>
    </cfRule>
  </conditionalFormatting>
  <conditionalFormatting sqref="K36:BN36">
    <cfRule type="expression" dxfId="17" priority="19">
      <formula>AND($E36&lt;=K$6,ROUNDDOWN(($F36-$E36+1)*$H36,0)+$E36-1&gt;=K$6)</formula>
    </cfRule>
    <cfRule type="expression" dxfId="16" priority="20">
      <formula>AND(NOT(ISBLANK($E36)),$E36&lt;=K$6,$F36&gt;=K$6)</formula>
    </cfRule>
  </conditionalFormatting>
  <conditionalFormatting sqref="H36">
    <cfRule type="dataBar" priority="17">
      <dataBar>
        <cfvo type="num" val="0"/>
        <cfvo type="num" val="1"/>
        <color theme="0" tint="-0.34998626667073579"/>
      </dataBar>
      <extLst>
        <ext xmlns:x14="http://schemas.microsoft.com/office/spreadsheetml/2009/9/main" uri="{B025F937-C7B1-47D3-B67F-A62EFF666E3E}">
          <x14:id>{F97BC70F-D553-B54D-957F-13D55D53D419}</x14:id>
        </ext>
      </extLst>
    </cfRule>
  </conditionalFormatting>
  <conditionalFormatting sqref="K36:BN36">
    <cfRule type="expression" dxfId="15" priority="18">
      <formula>K$6=TODAY()</formula>
    </cfRule>
  </conditionalFormatting>
  <conditionalFormatting sqref="K37:BN37">
    <cfRule type="expression" dxfId="14" priority="15">
      <formula>AND($E37&lt;=K$6,ROUNDDOWN(($F37-$E37+1)*$H37,0)+$E37-1&gt;=K$6)</formula>
    </cfRule>
    <cfRule type="expression" dxfId="13" priority="16">
      <formula>AND(NOT(ISBLANK($E37)),$E37&lt;=K$6,$F37&gt;=K$6)</formula>
    </cfRule>
  </conditionalFormatting>
  <conditionalFormatting sqref="H37">
    <cfRule type="dataBar" priority="13">
      <dataBar>
        <cfvo type="num" val="0"/>
        <cfvo type="num" val="1"/>
        <color theme="0" tint="-0.34998626667073579"/>
      </dataBar>
      <extLst>
        <ext xmlns:x14="http://schemas.microsoft.com/office/spreadsheetml/2009/9/main" uri="{B025F937-C7B1-47D3-B67F-A62EFF666E3E}">
          <x14:id>{6E1B22DB-86C9-5E4B-83EB-94BCBA19F8C9}</x14:id>
        </ext>
      </extLst>
    </cfRule>
  </conditionalFormatting>
  <conditionalFormatting sqref="K37:BN37">
    <cfRule type="expression" dxfId="12" priority="14">
      <formula>K$6=TODAY()</formula>
    </cfRule>
  </conditionalFormatting>
  <conditionalFormatting sqref="K38:BN38">
    <cfRule type="expression" dxfId="11" priority="11">
      <formula>AND($E38&lt;=K$6,ROUNDDOWN(($F38-$E38+1)*$H38,0)+$E38-1&gt;=K$6)</formula>
    </cfRule>
    <cfRule type="expression" dxfId="10" priority="12">
      <formula>AND(NOT(ISBLANK($E38)),$E38&lt;=K$6,$F38&gt;=K$6)</formula>
    </cfRule>
  </conditionalFormatting>
  <conditionalFormatting sqref="H38">
    <cfRule type="dataBar" priority="9">
      <dataBar>
        <cfvo type="num" val="0"/>
        <cfvo type="num" val="1"/>
        <color theme="0" tint="-0.34998626667073579"/>
      </dataBar>
      <extLst>
        <ext xmlns:x14="http://schemas.microsoft.com/office/spreadsheetml/2009/9/main" uri="{B025F937-C7B1-47D3-B67F-A62EFF666E3E}">
          <x14:id>{2DDD3C4E-133F-AC49-8DE6-A405AE85BB52}</x14:id>
        </ext>
      </extLst>
    </cfRule>
  </conditionalFormatting>
  <conditionalFormatting sqref="K38:BN38">
    <cfRule type="expression" dxfId="9" priority="10">
      <formula>K$6=TODAY()</formula>
    </cfRule>
  </conditionalFormatting>
  <conditionalFormatting sqref="K39:BN39">
    <cfRule type="expression" dxfId="8" priority="7">
      <formula>AND($E39&lt;=K$6,ROUNDDOWN(($F39-$E39+1)*$H39,0)+$E39-1&gt;=K$6)</formula>
    </cfRule>
    <cfRule type="expression" dxfId="7" priority="8">
      <formula>AND(NOT(ISBLANK($E39)),$E39&lt;=K$6,$F39&gt;=K$6)</formula>
    </cfRule>
  </conditionalFormatting>
  <conditionalFormatting sqref="H39">
    <cfRule type="dataBar" priority="5">
      <dataBar>
        <cfvo type="num" val="0"/>
        <cfvo type="num" val="1"/>
        <color theme="0" tint="-0.34998626667073579"/>
      </dataBar>
      <extLst>
        <ext xmlns:x14="http://schemas.microsoft.com/office/spreadsheetml/2009/9/main" uri="{B025F937-C7B1-47D3-B67F-A62EFF666E3E}">
          <x14:id>{0F2BADBA-FA87-2743-BAA3-5CA3C34E9D99}</x14:id>
        </ext>
      </extLst>
    </cfRule>
  </conditionalFormatting>
  <conditionalFormatting sqref="K39:BN39">
    <cfRule type="expression" dxfId="6" priority="6">
      <formula>K$6=TODAY()</formula>
    </cfRule>
  </conditionalFormatting>
  <conditionalFormatting sqref="H54">
    <cfRule type="dataBar" priority="1">
      <dataBar>
        <cfvo type="num" val="0"/>
        <cfvo type="num" val="1"/>
        <color theme="0" tint="-0.34998626667073579"/>
      </dataBar>
      <extLst>
        <ext xmlns:x14="http://schemas.microsoft.com/office/spreadsheetml/2009/9/main" uri="{B025F937-C7B1-47D3-B67F-A62EFF666E3E}">
          <x14:id>{DEC8A02F-80BB-FF4A-8656-257DA44E514E}</x14:id>
        </ext>
      </extLst>
    </cfRule>
  </conditionalFormatting>
  <conditionalFormatting sqref="K54:BN54">
    <cfRule type="expression" dxfId="2" priority="3">
      <formula>AND($E54&lt;=K$6,ROUNDDOWN(($F54-$E54+1)*$H54,0)+$E54-1&gt;=K$6)</formula>
    </cfRule>
    <cfRule type="expression" dxfId="1" priority="4">
      <formula>AND(NOT(ISBLANK($E54)),$E54&lt;=K$6,$F54&gt;=K$6)</formula>
    </cfRule>
  </conditionalFormatting>
  <conditionalFormatting sqref="K54:BN54">
    <cfRule type="expression" dxfId="0" priority="2">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65:B65 A67:B67 B66 E10 E20 E24 E65:H67 G10:H10 G20:H20 G24:H24 G68 G69:G70 G71 G25" unlockedFormula="1"/>
    <ignoredError sqref="A24 A20 A10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H65:H71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5124A7FC-6C88-7F45-B594-A5EB10C7418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F31070D4-D4DA-C640-87F5-2362BD3F88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D8C7FF9-E83B-DA4C-B96F-187FC4004B6E}">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EC734CD8-B493-2444-A426-183D6898AB8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43E317B-FDC6-884D-80FD-6FE886865D02}">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5EA0FDE-0D3E-4745-A36E-0B1D4AFCA0B3}">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6197F1EF-B118-6948-9F03-A07AD16BA4B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62B782CE-B4EE-3248-8062-C7B6136695B8}">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B20BAABC-5D33-C841-9D14-5FFD8FE222E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D3271B6-B451-8B40-8A00-8FC357E3FBCB}">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EEA9B63F-7FAE-E843-9C9B-383F4A834582}">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5DBF916-A8A9-7242-A073-3F7A0C031371}">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892E8868-478E-5D49-B9E6-1D987C0BEC52}">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F0001EAE-A348-374E-B4FF-F2EF90A886A7}">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5461E562-5FD8-DA4A-96D3-8D62012F23C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3341AD5-A9C0-8C4C-9660-AABB50FC5903}">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4E682BF2-C32E-1F48-8563-FE867213340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6303DE5C-0625-734E-AA23-40A33BD4C47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F97BC70F-D553-B54D-957F-13D55D53D419}">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6E1B22DB-86C9-5E4B-83EB-94BCBA19F8C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2DDD3C4E-133F-AC49-8DE6-A405AE85BB52}">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2BADBA-FA87-2743-BAA3-5CA3C34E9D99}">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EC8A02F-80BB-FF4A-8656-257DA44E514E}">
            <x14:dataBar minLength="0" maxLength="100" gradient="0">
              <x14:cfvo type="num">
                <xm:f>0</xm:f>
              </x14:cfvo>
              <x14:cfvo type="num">
                <xm:f>1</xm:f>
              </x14:cfvo>
              <x14:negativeFillColor rgb="FFFF0000"/>
              <x14:axisColor rgb="FF000000"/>
            </x14:dataBar>
          </x14:cfRule>
          <xm:sqref>H54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61" workbookViewId="0">
      <selection activeCell="B74" sqref="B74"/>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5" t="s">
        <v>48</v>
      </c>
      <c r="B2" s="9"/>
      <c r="C2" s="8"/>
    </row>
    <row r="3" spans="1:3" s="20" customFormat="1" x14ac:dyDescent="0.15">
      <c r="A3" s="8"/>
      <c r="B3" s="9"/>
      <c r="C3" s="8"/>
    </row>
    <row r="4" spans="1:3" s="8" customFormat="1" ht="18" x14ac:dyDescent="0.2">
      <c r="A4" s="130" t="s">
        <v>88</v>
      </c>
      <c r="B4" s="39"/>
    </row>
    <row r="5" spans="1:3" s="8" customFormat="1" ht="42" x14ac:dyDescent="0.15">
      <c r="B5" s="136" t="s">
        <v>77</v>
      </c>
    </row>
    <row r="7" spans="1:3" ht="28" x14ac:dyDescent="0.15">
      <c r="B7" s="136" t="s">
        <v>89</v>
      </c>
    </row>
    <row r="9" spans="1:3" ht="14" x14ac:dyDescent="0.15">
      <c r="B9" s="135" t="s">
        <v>60</v>
      </c>
    </row>
    <row r="11" spans="1:3" ht="28" x14ac:dyDescent="0.15">
      <c r="B11" s="134" t="s">
        <v>61</v>
      </c>
    </row>
    <row r="12" spans="1:3" s="20" customFormat="1" x14ac:dyDescent="0.15"/>
    <row r="13" spans="1:3" ht="18" x14ac:dyDescent="0.2">
      <c r="A13" s="171" t="s">
        <v>4</v>
      </c>
      <c r="B13" s="171"/>
    </row>
    <row r="14" spans="1:3" s="20" customFormat="1" x14ac:dyDescent="0.15"/>
    <row r="15" spans="1:3" s="131" customFormat="1" ht="18" x14ac:dyDescent="0.15">
      <c r="A15" s="139"/>
      <c r="B15" s="137" t="s">
        <v>80</v>
      </c>
    </row>
    <row r="16" spans="1:3" s="131" customFormat="1" ht="18" x14ac:dyDescent="0.15">
      <c r="A16" s="139"/>
      <c r="B16" s="138" t="s">
        <v>78</v>
      </c>
      <c r="C16" s="133" t="s">
        <v>3</v>
      </c>
    </row>
    <row r="17" spans="1:3" ht="18" x14ac:dyDescent="0.2">
      <c r="A17" s="140"/>
      <c r="B17" s="138" t="s">
        <v>82</v>
      </c>
    </row>
    <row r="18" spans="1:3" s="20" customFormat="1" ht="18" x14ac:dyDescent="0.2">
      <c r="A18" s="140"/>
      <c r="B18" s="138" t="s">
        <v>90</v>
      </c>
    </row>
    <row r="19" spans="1:3" s="42" customFormat="1" ht="18" x14ac:dyDescent="0.2">
      <c r="A19" s="143"/>
      <c r="B19" s="138" t="s">
        <v>91</v>
      </c>
    </row>
    <row r="20" spans="1:3" s="131" customFormat="1" ht="18" x14ac:dyDescent="0.15">
      <c r="A20" s="139"/>
      <c r="B20" s="137" t="s">
        <v>79</v>
      </c>
      <c r="C20" s="132" t="s">
        <v>2</v>
      </c>
    </row>
    <row r="21" spans="1:3" ht="18" x14ac:dyDescent="0.2">
      <c r="A21" s="140"/>
      <c r="B21" s="138" t="s">
        <v>81</v>
      </c>
    </row>
    <row r="22" spans="1:3" s="8" customFormat="1" ht="18" x14ac:dyDescent="0.2">
      <c r="A22" s="141"/>
      <c r="B22" s="142" t="s">
        <v>83</v>
      </c>
    </row>
    <row r="23" spans="1:3" s="8" customFormat="1" ht="18" x14ac:dyDescent="0.2">
      <c r="A23" s="141"/>
      <c r="B23" s="10"/>
    </row>
    <row r="24" spans="1:3" s="8" customFormat="1" ht="18" x14ac:dyDescent="0.2">
      <c r="A24" s="171" t="s">
        <v>84</v>
      </c>
      <c r="B24" s="171"/>
    </row>
    <row r="25" spans="1:3" s="8" customFormat="1" ht="42" x14ac:dyDescent="0.2">
      <c r="A25" s="141"/>
      <c r="B25" s="138" t="s">
        <v>92</v>
      </c>
    </row>
    <row r="26" spans="1:3" s="8" customFormat="1" ht="18" x14ac:dyDescent="0.2">
      <c r="A26" s="141"/>
      <c r="B26" s="138"/>
    </row>
    <row r="27" spans="1:3" s="8" customFormat="1" ht="18" x14ac:dyDescent="0.2">
      <c r="A27" s="141"/>
      <c r="B27" s="159" t="s">
        <v>96</v>
      </c>
    </row>
    <row r="28" spans="1:3" s="8" customFormat="1" ht="18" x14ac:dyDescent="0.2">
      <c r="A28" s="141"/>
      <c r="B28" s="138" t="s">
        <v>85</v>
      </c>
    </row>
    <row r="29" spans="1:3" s="8" customFormat="1" ht="28" x14ac:dyDescent="0.2">
      <c r="A29" s="141"/>
      <c r="B29" s="138" t="s">
        <v>87</v>
      </c>
    </row>
    <row r="30" spans="1:3" s="8" customFormat="1" ht="18" x14ac:dyDescent="0.2">
      <c r="A30" s="141"/>
      <c r="B30" s="138"/>
    </row>
    <row r="31" spans="1:3" s="8" customFormat="1" ht="18" x14ac:dyDescent="0.2">
      <c r="A31" s="141"/>
      <c r="B31" s="159" t="s">
        <v>93</v>
      </c>
    </row>
    <row r="32" spans="1:3" s="8" customFormat="1" ht="18" x14ac:dyDescent="0.2">
      <c r="A32" s="141"/>
      <c r="B32" s="138" t="s">
        <v>86</v>
      </c>
    </row>
    <row r="33" spans="1:2" s="8" customFormat="1" ht="18" x14ac:dyDescent="0.2">
      <c r="A33" s="141"/>
      <c r="B33" s="138" t="s">
        <v>94</v>
      </c>
    </row>
    <row r="34" spans="1:2" s="8" customFormat="1" ht="18" x14ac:dyDescent="0.2">
      <c r="A34" s="141"/>
      <c r="B34" s="10"/>
    </row>
    <row r="35" spans="1:2" s="8" customFormat="1" ht="28" x14ac:dyDescent="0.2">
      <c r="A35" s="141"/>
      <c r="B35" s="138" t="s">
        <v>131</v>
      </c>
    </row>
    <row r="36" spans="1:2" s="8" customFormat="1" ht="18" x14ac:dyDescent="0.2">
      <c r="A36" s="141"/>
      <c r="B36" s="144" t="s">
        <v>95</v>
      </c>
    </row>
    <row r="37" spans="1:2" s="8" customFormat="1" ht="18" x14ac:dyDescent="0.2">
      <c r="A37" s="141"/>
      <c r="B37" s="10"/>
    </row>
    <row r="38" spans="1:2" ht="18" x14ac:dyDescent="0.2">
      <c r="A38" s="171" t="s">
        <v>9</v>
      </c>
      <c r="B38" s="171"/>
    </row>
    <row r="39" spans="1:2" ht="28" x14ac:dyDescent="0.15">
      <c r="B39" s="138" t="s">
        <v>98</v>
      </c>
    </row>
    <row r="40" spans="1:2" s="20" customFormat="1" x14ac:dyDescent="0.15"/>
    <row r="41" spans="1:2" s="20" customFormat="1" ht="14" x14ac:dyDescent="0.15">
      <c r="B41" s="138" t="s">
        <v>99</v>
      </c>
    </row>
    <row r="42" spans="1:2" s="20" customFormat="1" x14ac:dyDescent="0.15"/>
    <row r="43" spans="1:2" s="20" customFormat="1" ht="28" x14ac:dyDescent="0.15">
      <c r="B43" s="138" t="s">
        <v>97</v>
      </c>
    </row>
    <row r="44" spans="1:2" s="20" customFormat="1" x14ac:dyDescent="0.15"/>
    <row r="45" spans="1:2" ht="28" x14ac:dyDescent="0.15">
      <c r="B45" s="138" t="s">
        <v>100</v>
      </c>
    </row>
    <row r="46" spans="1:2" x14ac:dyDescent="0.15">
      <c r="B46" s="21"/>
    </row>
    <row r="47" spans="1:2" ht="28" x14ac:dyDescent="0.15">
      <c r="B47" s="138" t="s">
        <v>101</v>
      </c>
    </row>
    <row r="48" spans="1:2" x14ac:dyDescent="0.15">
      <c r="B48" s="11"/>
    </row>
    <row r="49" spans="1:2" ht="18" x14ac:dyDescent="0.2">
      <c r="A49" s="171" t="s">
        <v>7</v>
      </c>
      <c r="B49" s="171"/>
    </row>
    <row r="50" spans="1:2" ht="28" x14ac:dyDescent="0.15">
      <c r="B50" s="138" t="s">
        <v>132</v>
      </c>
    </row>
    <row r="51" spans="1:2" x14ac:dyDescent="0.15">
      <c r="B51" s="11"/>
    </row>
    <row r="52" spans="1:2" ht="14" x14ac:dyDescent="0.15">
      <c r="A52" s="145" t="s">
        <v>10</v>
      </c>
      <c r="B52" s="138" t="s">
        <v>11</v>
      </c>
    </row>
    <row r="53" spans="1:2" ht="14" x14ac:dyDescent="0.15">
      <c r="A53" s="145" t="s">
        <v>12</v>
      </c>
      <c r="B53" s="138" t="s">
        <v>13</v>
      </c>
    </row>
    <row r="54" spans="1:2" ht="14" x14ac:dyDescent="0.15">
      <c r="A54" s="145" t="s">
        <v>14</v>
      </c>
      <c r="B54" s="138" t="s">
        <v>15</v>
      </c>
    </row>
    <row r="55" spans="1:2" ht="28" x14ac:dyDescent="0.15">
      <c r="A55" s="134"/>
      <c r="B55" s="138" t="s">
        <v>102</v>
      </c>
    </row>
    <row r="56" spans="1:2" ht="14" x14ac:dyDescent="0.15">
      <c r="A56" s="134"/>
      <c r="B56" s="138" t="s">
        <v>103</v>
      </c>
    </row>
    <row r="57" spans="1:2" ht="14" x14ac:dyDescent="0.15">
      <c r="A57" s="145" t="s">
        <v>16</v>
      </c>
      <c r="B57" s="138" t="s">
        <v>17</v>
      </c>
    </row>
    <row r="58" spans="1:2" ht="14" x14ac:dyDescent="0.15">
      <c r="A58" s="134"/>
      <c r="B58" s="138" t="s">
        <v>104</v>
      </c>
    </row>
    <row r="59" spans="1:2" ht="14" x14ac:dyDescent="0.15">
      <c r="A59" s="134"/>
      <c r="B59" s="138" t="s">
        <v>105</v>
      </c>
    </row>
    <row r="60" spans="1:2" ht="14" x14ac:dyDescent="0.15">
      <c r="A60" s="145" t="s">
        <v>18</v>
      </c>
      <c r="B60" s="138" t="s">
        <v>19</v>
      </c>
    </row>
    <row r="61" spans="1:2" ht="28" x14ac:dyDescent="0.15">
      <c r="A61" s="134"/>
      <c r="B61" s="138" t="s">
        <v>106</v>
      </c>
    </row>
    <row r="62" spans="1:2" ht="14" x14ac:dyDescent="0.15">
      <c r="A62" s="145" t="s">
        <v>107</v>
      </c>
      <c r="B62" s="138" t="s">
        <v>108</v>
      </c>
    </row>
    <row r="63" spans="1:2" ht="14" x14ac:dyDescent="0.15">
      <c r="A63" s="146"/>
      <c r="B63" s="138" t="s">
        <v>109</v>
      </c>
    </row>
    <row r="64" spans="1:2" s="20" customFormat="1" x14ac:dyDescent="0.15">
      <c r="B64" s="12"/>
    </row>
    <row r="65" spans="1:2" s="20" customFormat="1" ht="18" x14ac:dyDescent="0.2">
      <c r="A65" s="171" t="s">
        <v>8</v>
      </c>
      <c r="B65" s="171"/>
    </row>
    <row r="66" spans="1:2" s="20" customFormat="1" ht="42" x14ac:dyDescent="0.15">
      <c r="B66" s="138" t="s">
        <v>110</v>
      </c>
    </row>
    <row r="67" spans="1:2" s="20" customFormat="1" x14ac:dyDescent="0.15">
      <c r="B67" s="13"/>
    </row>
    <row r="68" spans="1:2" s="8" customFormat="1" ht="18" x14ac:dyDescent="0.2">
      <c r="A68" s="171" t="s">
        <v>5</v>
      </c>
      <c r="B68" s="171"/>
    </row>
    <row r="69" spans="1:2" s="20" customFormat="1" ht="14" x14ac:dyDescent="0.15">
      <c r="A69" s="153" t="s">
        <v>6</v>
      </c>
      <c r="B69" s="154" t="s">
        <v>111</v>
      </c>
    </row>
    <row r="70" spans="1:2" s="8" customFormat="1" ht="28" x14ac:dyDescent="0.15">
      <c r="A70" s="147"/>
      <c r="B70" s="152" t="s">
        <v>113</v>
      </c>
    </row>
    <row r="71" spans="1:2" s="8" customFormat="1" ht="14" x14ac:dyDescent="0.15">
      <c r="A71" s="147"/>
      <c r="B71" s="148"/>
    </row>
    <row r="72" spans="1:2" s="20" customFormat="1" ht="14" x14ac:dyDescent="0.15">
      <c r="A72" s="153" t="s">
        <v>6</v>
      </c>
      <c r="B72" s="154" t="s">
        <v>130</v>
      </c>
    </row>
    <row r="73" spans="1:2" s="8" customFormat="1" ht="28" x14ac:dyDescent="0.15">
      <c r="A73" s="147"/>
      <c r="B73" s="152" t="s">
        <v>134</v>
      </c>
    </row>
    <row r="74" spans="1:2" s="8" customFormat="1" ht="14" x14ac:dyDescent="0.15">
      <c r="A74" s="147"/>
      <c r="B74" s="148"/>
    </row>
    <row r="75" spans="1:2" ht="14" x14ac:dyDescent="0.15">
      <c r="A75" s="153" t="s">
        <v>6</v>
      </c>
      <c r="B75" s="156" t="s">
        <v>116</v>
      </c>
    </row>
    <row r="76" spans="1:2" s="8" customFormat="1" ht="28" x14ac:dyDescent="0.15">
      <c r="A76" s="147"/>
      <c r="B76" s="136" t="s">
        <v>133</v>
      </c>
    </row>
    <row r="77" spans="1:2" ht="14" x14ac:dyDescent="0.15">
      <c r="A77" s="146"/>
      <c r="B77" s="146"/>
    </row>
    <row r="78" spans="1:2" s="20" customFormat="1" ht="14" x14ac:dyDescent="0.15">
      <c r="A78" s="153" t="s">
        <v>6</v>
      </c>
      <c r="B78" s="156" t="s">
        <v>122</v>
      </c>
    </row>
    <row r="79" spans="1:2" s="8" customFormat="1" ht="28" x14ac:dyDescent="0.15">
      <c r="A79" s="147"/>
      <c r="B79" s="136" t="s">
        <v>117</v>
      </c>
    </row>
    <row r="80" spans="1:2" s="20" customFormat="1" ht="14" x14ac:dyDescent="0.15">
      <c r="A80" s="146"/>
      <c r="B80" s="146"/>
    </row>
    <row r="81" spans="1:2" ht="14" x14ac:dyDescent="0.15">
      <c r="A81" s="153" t="s">
        <v>6</v>
      </c>
      <c r="B81" s="156" t="s">
        <v>123</v>
      </c>
    </row>
    <row r="82" spans="1:2" s="8" customFormat="1" ht="14" x14ac:dyDescent="0.15">
      <c r="A82" s="147"/>
      <c r="B82" s="151" t="s">
        <v>118</v>
      </c>
    </row>
    <row r="83" spans="1:2" s="8" customFormat="1" ht="14" x14ac:dyDescent="0.15">
      <c r="A83" s="147"/>
      <c r="B83" s="151" t="s">
        <v>119</v>
      </c>
    </row>
    <row r="84" spans="1:2" s="8" customFormat="1" ht="14" x14ac:dyDescent="0.15">
      <c r="A84" s="147"/>
      <c r="B84" s="151" t="s">
        <v>120</v>
      </c>
    </row>
    <row r="85" spans="1:2" ht="14" x14ac:dyDescent="0.15">
      <c r="A85" s="146"/>
      <c r="B85" s="150"/>
    </row>
    <row r="86" spans="1:2" ht="14" x14ac:dyDescent="0.15">
      <c r="A86" s="153" t="s">
        <v>6</v>
      </c>
      <c r="B86" s="156" t="s">
        <v>124</v>
      </c>
    </row>
    <row r="87" spans="1:2" s="8" customFormat="1" ht="42" x14ac:dyDescent="0.15">
      <c r="A87" s="147"/>
      <c r="B87" s="136" t="s">
        <v>112</v>
      </c>
    </row>
    <row r="88" spans="1:2" s="8" customFormat="1" ht="14" x14ac:dyDescent="0.15">
      <c r="A88" s="147"/>
      <c r="B88" s="149" t="s">
        <v>114</v>
      </c>
    </row>
    <row r="89" spans="1:2" s="8" customFormat="1" ht="42" x14ac:dyDescent="0.15">
      <c r="A89" s="147"/>
      <c r="B89" s="155" t="s">
        <v>115</v>
      </c>
    </row>
    <row r="90" spans="1:2" ht="14" x14ac:dyDescent="0.15">
      <c r="A90" s="146"/>
      <c r="B90" s="146"/>
    </row>
    <row r="91" spans="1:2" ht="14" x14ac:dyDescent="0.15">
      <c r="A91" s="153" t="s">
        <v>6</v>
      </c>
      <c r="B91" s="158" t="s">
        <v>125</v>
      </c>
    </row>
    <row r="92" spans="1:2" ht="28" x14ac:dyDescent="0.15">
      <c r="A92" s="134"/>
      <c r="B92" s="151"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2018-12-03T17:53:24Z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