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mc:AlternateContent xmlns:mc="http://schemas.openxmlformats.org/markup-compatibility/2006">
    <mc:Choice Requires="x15">
      <x15ac:absPath xmlns:x15ac="http://schemas.microsoft.com/office/spreadsheetml/2010/11/ac" url="/Users/jonathantang/Documents/OneDrive - Goldsmiths College/Year-2/2-Software_Projects/repo/docs/0b_forms/"/>
    </mc:Choice>
  </mc:AlternateContent>
  <bookViews>
    <workbookView xWindow="0" yWindow="460" windowWidth="33600" windowHeight="20540"/>
  </bookViews>
  <sheets>
    <sheet name="GanttChart" sheetId="9" r:id="rId1"/>
    <sheet name="GanttChartPro" sheetId="12" state="hidden" r:id="rId2"/>
    <sheet name="Help" sheetId="6" state="hidden" r:id="rId3"/>
    <sheet name="TermsOfUse" sheetId="11" state="hidden" r:id="rId4"/>
  </sheets>
  <definedNames>
    <definedName name="prevWBS" localSheetId="0">GanttChart!$A1048576</definedName>
    <definedName name="_xlnm.Print_Area" localSheetId="0">GanttChart!$A$1:$BN$136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33" i="9" l="1"/>
  <c r="I133"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F132" i="9"/>
  <c r="I132" i="9"/>
  <c r="F123" i="9"/>
  <c r="I123" i="9"/>
  <c r="F122" i="9"/>
  <c r="I122" i="9"/>
  <c r="F121" i="9"/>
  <c r="I121" i="9"/>
  <c r="F126" i="9"/>
  <c r="I126" i="9"/>
  <c r="F125" i="9"/>
  <c r="I125" i="9"/>
  <c r="F124" i="9"/>
  <c r="I124" i="9"/>
  <c r="F130" i="9"/>
  <c r="I130" i="9"/>
  <c r="F129" i="9"/>
  <c r="I129" i="9"/>
  <c r="F128" i="9"/>
  <c r="I128" i="9"/>
  <c r="F127" i="9"/>
  <c r="I127" i="9"/>
  <c r="F120" i="9"/>
  <c r="I120" i="9"/>
  <c r="F117" i="9"/>
  <c r="I117" i="9"/>
  <c r="F118" i="9"/>
  <c r="I118" i="9"/>
  <c r="F116" i="9"/>
  <c r="I116" i="9"/>
  <c r="F115" i="9"/>
  <c r="I115" i="9"/>
  <c r="F114" i="9"/>
  <c r="I114" i="9"/>
  <c r="F113" i="9"/>
  <c r="I113" i="9"/>
  <c r="F107" i="9"/>
  <c r="I107" i="9"/>
  <c r="F106" i="9"/>
  <c r="I106" i="9"/>
  <c r="F108" i="9"/>
  <c r="I108" i="9"/>
  <c r="F111" i="9"/>
  <c r="I111" i="9"/>
  <c r="F110" i="9"/>
  <c r="I110" i="9"/>
  <c r="F109" i="9"/>
  <c r="I109" i="9"/>
  <c r="F105" i="9"/>
  <c r="I105" i="9"/>
  <c r="F102" i="9"/>
  <c r="I102" i="9"/>
  <c r="F103" i="9"/>
  <c r="I103" i="9"/>
  <c r="F101" i="9"/>
  <c r="I101" i="9"/>
  <c r="F100" i="9"/>
  <c r="I100" i="9"/>
  <c r="F99" i="9"/>
  <c r="I99" i="9"/>
  <c r="F97" i="9"/>
  <c r="I97" i="9"/>
  <c r="F96" i="9"/>
  <c r="I96" i="9"/>
  <c r="F95" i="9"/>
  <c r="I95" i="9"/>
  <c r="F94" i="9"/>
  <c r="I94" i="9"/>
  <c r="F92" i="9"/>
  <c r="I92" i="9"/>
  <c r="F91" i="9"/>
  <c r="I91" i="9"/>
  <c r="F90" i="9"/>
  <c r="I90" i="9"/>
  <c r="F89" i="9"/>
  <c r="I89" i="9"/>
  <c r="F85" i="9"/>
  <c r="I85" i="9"/>
  <c r="F84" i="9"/>
  <c r="I84" i="9"/>
  <c r="F86" i="9"/>
  <c r="I86" i="9"/>
  <c r="F87" i="9"/>
  <c r="I87" i="9"/>
  <c r="F112" i="9"/>
  <c r="I112" i="9"/>
  <c r="F104" i="9"/>
  <c r="I104" i="9"/>
  <c r="F98" i="9"/>
  <c r="I98" i="9"/>
  <c r="F93" i="9"/>
  <c r="I93" i="9"/>
  <c r="F82" i="9"/>
  <c r="I82" i="9"/>
  <c r="F81" i="9"/>
  <c r="I81" i="9"/>
  <c r="F80" i="9"/>
  <c r="I80" i="9"/>
  <c r="F79" i="9"/>
  <c r="I79" i="9"/>
  <c r="F78" i="9"/>
  <c r="I78" i="9"/>
  <c r="F77" i="9"/>
  <c r="I77" i="9"/>
  <c r="F119" i="9"/>
  <c r="I119" i="9"/>
  <c r="F88" i="9"/>
  <c r="I88" i="9"/>
  <c r="F83" i="9"/>
  <c r="I83" i="9"/>
  <c r="F131" i="9"/>
  <c r="I131" i="9"/>
  <c r="F134" i="9"/>
  <c r="I134" i="9"/>
  <c r="A134" i="9"/>
  <c r="F68" i="9"/>
  <c r="I68" i="9"/>
  <c r="F73" i="9"/>
  <c r="I73" i="9"/>
  <c r="F72" i="9"/>
  <c r="I72" i="9"/>
  <c r="F70" i="9"/>
  <c r="I70" i="9"/>
  <c r="F66" i="9"/>
  <c r="I66" i="9"/>
  <c r="F65" i="9"/>
  <c r="I65" i="9"/>
  <c r="F67" i="9"/>
  <c r="I67" i="9"/>
  <c r="F61" i="9"/>
  <c r="I61" i="9"/>
  <c r="F62" i="9"/>
  <c r="I62" i="9"/>
  <c r="F63" i="9"/>
  <c r="I63" i="9"/>
  <c r="F58" i="9"/>
  <c r="I58" i="9"/>
  <c r="F60" i="9"/>
  <c r="I60" i="9"/>
  <c r="F59" i="9"/>
  <c r="I59" i="9"/>
  <c r="F55" i="9"/>
  <c r="I55" i="9"/>
  <c r="F54" i="9"/>
  <c r="I54" i="9"/>
  <c r="F53" i="9"/>
  <c r="I53" i="9"/>
  <c r="F52" i="9"/>
  <c r="I52" i="9"/>
  <c r="F38" i="9"/>
  <c r="I38" i="9"/>
  <c r="F37" i="9"/>
  <c r="I37" i="9"/>
  <c r="F36" i="9"/>
  <c r="I36" i="9"/>
  <c r="F35" i="9"/>
  <c r="I35" i="9"/>
  <c r="F32" i="9"/>
  <c r="I32" i="9"/>
  <c r="F51" i="9"/>
  <c r="I51" i="9"/>
  <c r="F50" i="9"/>
  <c r="I50" i="9"/>
  <c r="F49" i="9"/>
  <c r="I49" i="9"/>
  <c r="F48" i="9"/>
  <c r="I48" i="9"/>
  <c r="F47" i="9"/>
  <c r="I47" i="9"/>
  <c r="F46" i="9"/>
  <c r="I46" i="9"/>
  <c r="F43" i="9"/>
  <c r="I43" i="9"/>
  <c r="F44" i="9"/>
  <c r="I44" i="9"/>
  <c r="F42" i="9"/>
  <c r="I42" i="9"/>
  <c r="F31" i="9"/>
  <c r="I31" i="9"/>
  <c r="F19" i="9"/>
  <c r="I19" i="9"/>
  <c r="F12" i="9"/>
  <c r="I12" i="9"/>
  <c r="F29" i="9"/>
  <c r="I29" i="9"/>
  <c r="F75" i="9"/>
  <c r="I75" i="9"/>
  <c r="F74" i="9"/>
  <c r="I74" i="9"/>
  <c r="F41" i="9"/>
  <c r="I41" i="9"/>
  <c r="F45" i="9"/>
  <c r="I45" i="9"/>
  <c r="F64" i="9"/>
  <c r="I64" i="9"/>
  <c r="F71" i="9"/>
  <c r="I71" i="9"/>
  <c r="F69" i="9"/>
  <c r="I69" i="9"/>
  <c r="F135" i="9"/>
  <c r="I135" i="9"/>
  <c r="A135" i="9"/>
  <c r="F76" i="9"/>
  <c r="I76" i="9"/>
  <c r="F57" i="9"/>
  <c r="I57" i="9"/>
  <c r="F56" i="9"/>
  <c r="I56" i="9"/>
  <c r="F40" i="9"/>
  <c r="I40" i="9"/>
  <c r="F39" i="9"/>
  <c r="I39" i="9"/>
  <c r="F34" i="9"/>
  <c r="I34" i="9"/>
  <c r="F33" i="9"/>
  <c r="I33" i="9"/>
  <c r="F15" i="9"/>
  <c r="I15" i="9"/>
  <c r="F14" i="9"/>
  <c r="I14" i="9"/>
  <c r="F13" i="9"/>
  <c r="I13" i="9"/>
  <c r="F140" i="9"/>
  <c r="F141" i="9"/>
  <c r="I141" i="9"/>
  <c r="F139" i="9"/>
  <c r="I139" i="9"/>
  <c r="F8" i="9"/>
  <c r="I8" i="9"/>
  <c r="F24" i="9"/>
  <c r="I24" i="9"/>
  <c r="F20" i="9"/>
  <c r="I20" i="9"/>
  <c r="F10" i="9"/>
  <c r="I10" i="9"/>
  <c r="F142" i="9"/>
  <c r="I142" i="9"/>
  <c r="I140" i="9"/>
  <c r="F9" i="9"/>
  <c r="K6" i="9"/>
  <c r="I9" i="9"/>
  <c r="K7" i="9"/>
  <c r="K4" i="9"/>
  <c r="A139" i="9"/>
  <c r="A140" i="9"/>
  <c r="A141" i="9"/>
  <c r="A142" i="9"/>
  <c r="L6" i="9"/>
  <c r="F11" i="9"/>
  <c r="I11" i="9"/>
  <c r="F22" i="9"/>
  <c r="I22" i="9"/>
  <c r="F21" i="9"/>
  <c r="I21" i="9"/>
  <c r="F26" i="9"/>
  <c r="I26" i="9"/>
  <c r="F25" i="9"/>
  <c r="I25" i="9"/>
  <c r="M6" i="9"/>
  <c r="F23" i="9"/>
  <c r="I23" i="9"/>
  <c r="F27" i="9"/>
  <c r="I27" i="9"/>
  <c r="N6" i="9"/>
  <c r="F28" i="9"/>
  <c r="I28" i="9"/>
  <c r="O6" i="9"/>
  <c r="K5" i="9"/>
  <c r="F30" i="9"/>
  <c r="I30" i="9"/>
  <c r="P6" i="9"/>
  <c r="L7" i="9"/>
  <c r="Q6" i="9"/>
  <c r="M7" i="9"/>
  <c r="R6" i="9"/>
  <c r="N7" i="9"/>
  <c r="S6" i="9"/>
  <c r="O7" i="9"/>
  <c r="T6" i="9"/>
  <c r="P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F16" i="9"/>
  <c r="I16" i="9"/>
  <c r="F17" i="9"/>
  <c r="I17" i="9"/>
  <c r="F18" i="9"/>
  <c r="I18" i="9"/>
</calcChain>
</file>

<file path=xl/comments1.xml><?xml version="1.0" encoding="utf-8"?>
<comments xmlns="http://schemas.openxmlformats.org/spreadsheetml/2006/main">
  <authors>
    <author>Vertex42</author>
  </authors>
  <commentLis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<sst xmlns="http://schemas.openxmlformats.org/spreadsheetml/2006/main" count="274" uniqueCount="257">
  <si>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</si>
  <si>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</si>
  <si>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</si>
  <si>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</si>
  <si>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</si>
  <si>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</si>
  <si>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</si>
  <si>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</si>
  <si>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</si>
  <si>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</si>
  <si>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</si>
  <si>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</si>
  <si>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</si>
  <si>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</si>
  <si>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</si>
  <si>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</si>
  <si>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</si>
  <si>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</si>
  <si>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</si>
  <si>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</si>
  <si>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</si>
  <si>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</si>
  <si>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</si>
  <si>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</si>
  <si>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</si>
  <si>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</si>
  <si>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</si>
  <si>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</si>
  <si>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</si>
  <si>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</si>
  <si>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</si>
  <si>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</si>
  <si>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</si>
  <si>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</si>
  <si>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</si>
  <si>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</si>
  <si>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</si>
  <si>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</si>
  <si>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</si>
  <si>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</si>
  <si>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</si>
  <si>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</si>
  <si>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</si>
  <si>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</si>
  <si>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</si>
  <si>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</si>
  <si>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</si>
  <si>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</si>
  <si>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</si>
  <si>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</si>
  <si>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</si>
  <si>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</si>
  <si>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</si>
  <si>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</si>
  <si>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</si>
  <si>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</si>
  <si>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</si>
  <si>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</si>
  <si>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</si>
  <si>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</si>
  <si>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</si>
  <si>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</si>
  <si>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</si>
  <si>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</si>
  <si>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</si>
  <si>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</si>
  <si>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</si>
  <si>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</si>
  <si>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</si>
  <si>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</si>
  <si>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</si>
  <si>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</si>
  <si>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</si>
  <si>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</si>
  <si>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</si>
  <si>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</si>
  <si>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</si>
  <si>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</si>
  <si>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</si>
  <si>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</si>
  <si>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</si>
  <si>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</si>
  <si>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</si>
  <si>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</si>
  <si>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</si>
  <si>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</si>
  <si>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</si>
  <si>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</si>
  <si>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</si>
  <si>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</si>
  <si>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</si>
  <si>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</si>
  <si>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</si>
  <si>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</si>
  <si>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</si>
  <si>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</si>
  <si>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</si>
  <si>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</si>
  <si>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</si>
  <si>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</si>
  <si>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</si>
  <si>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</si>
  <si>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</si>
  <si>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</si>
  <si>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</si>
  <si>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</si>
  <si>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</si>
  <si>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</si>
  <si>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</si>
  <si>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</si>
  <si>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</si>
  <si>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</si>
  <si>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</si>
  <si>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</si>
  <si>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</si>
  <si>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</si>
  <si>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</si>
  <si>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</si>
  <si>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</si>
  <si>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</si>
  <si>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</si>
  <si>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</si>
  <si>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</si>
  <si>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</si>
  <si>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</si>
  <si>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</si>
  <si>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</si>
  <si>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</si>
  <si>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</si>
  <si>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</si>
  <si>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</si>
  <si>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</si>
  <si>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</si>
  <si>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</si>
  <si>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</si>
  <si>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AR in Commercial Spaces  Project Schedule</t>
  </si>
  <si>
    <t>Software Projects - Group 14</t>
  </si>
  <si>
    <t>Concept</t>
  </si>
  <si>
    <t>Define Concept</t>
  </si>
  <si>
    <t>User Requirements &amp; Market Research</t>
  </si>
  <si>
    <t>Identify stakeholders</t>
  </si>
  <si>
    <t>Service Model</t>
  </si>
  <si>
    <t>Prototyping</t>
  </si>
  <si>
    <t>Questionaire</t>
  </si>
  <si>
    <t>Research</t>
  </si>
  <si>
    <t xml:space="preserve">Technical Specification </t>
  </si>
  <si>
    <t>Testing Plan</t>
  </si>
  <si>
    <t>Proposal</t>
  </si>
  <si>
    <t>Testing</t>
  </si>
  <si>
    <t>Documentation Plan</t>
  </si>
  <si>
    <t>Deployment Plan</t>
  </si>
  <si>
    <t>Final Report</t>
  </si>
  <si>
    <t>Use case sequence</t>
  </si>
  <si>
    <t>Activity Model</t>
  </si>
  <si>
    <t>Write-up</t>
  </si>
  <si>
    <t>Initial Application Storyboard Design</t>
  </si>
  <si>
    <t>UI &amp; UX prototypes</t>
  </si>
  <si>
    <t>iOS AR prototype</t>
  </si>
  <si>
    <t>Unity AR prototype</t>
  </si>
  <si>
    <t>Android AR prototype</t>
  </si>
  <si>
    <t>Open Questions</t>
  </si>
  <si>
    <t>Android sensors prototype</t>
  </si>
  <si>
    <t>Concept introduction &amp; user needs</t>
  </si>
  <si>
    <t>Stakeholder requirements</t>
  </si>
  <si>
    <t>Prior knowledge</t>
  </si>
  <si>
    <t>Design</t>
  </si>
  <si>
    <t>Functional specification</t>
  </si>
  <si>
    <t>Ethical audit</t>
  </si>
  <si>
    <t>Technical architecture</t>
  </si>
  <si>
    <t>Evaluation plan</t>
  </si>
  <si>
    <t>Conclusion</t>
  </si>
  <si>
    <t>Refine UI &amp; UX prototype</t>
  </si>
  <si>
    <t>Answer open questions</t>
  </si>
  <si>
    <t>Validate proposed solution with users</t>
  </si>
  <si>
    <t>Technical architecture and specification</t>
  </si>
  <si>
    <t>Backlog</t>
  </si>
  <si>
    <t>Project Management</t>
  </si>
  <si>
    <t>Systems Requirements Specification</t>
  </si>
  <si>
    <t>Scrum Board</t>
  </si>
  <si>
    <t>Define scrum board</t>
  </si>
  <si>
    <t>User stories and acceptance stories</t>
  </si>
  <si>
    <t>Project Presentation</t>
  </si>
  <si>
    <t>Preparation</t>
  </si>
  <si>
    <t>Implementaiton</t>
  </si>
  <si>
    <t>Testing Documentation</t>
  </si>
  <si>
    <t>Tests</t>
  </si>
  <si>
    <t>Bluetooth</t>
  </si>
  <si>
    <t>AR Part 1</t>
  </si>
  <si>
    <t>AR Part 2</t>
  </si>
  <si>
    <t>Route Calculations</t>
  </si>
  <si>
    <t>Sprint Documentation</t>
  </si>
  <si>
    <t>Plan</t>
  </si>
  <si>
    <t>Presentation</t>
  </si>
  <si>
    <t>Integration</t>
  </si>
  <si>
    <t>Abstract</t>
  </si>
  <si>
    <t>Contents</t>
  </si>
  <si>
    <t>List of Figures</t>
  </si>
  <si>
    <t>List of Tables</t>
  </si>
  <si>
    <t>Nomenclature</t>
  </si>
  <si>
    <t>Acknowledgements</t>
  </si>
  <si>
    <t>Introduction</t>
  </si>
  <si>
    <t>Background and Literature Review</t>
  </si>
  <si>
    <t>Project Management Processes</t>
  </si>
  <si>
    <t>Requirements</t>
  </si>
  <si>
    <t>Implementation</t>
  </si>
  <si>
    <t>Testing &amp; Quality Assurance</t>
  </si>
  <si>
    <t>Project evaluation</t>
  </si>
  <si>
    <t>Appendices</t>
  </si>
  <si>
    <t>Bibliography</t>
  </si>
  <si>
    <t>Sprint outline (planning, conducted, breakdown)</t>
  </si>
  <si>
    <t>Back-end</t>
  </si>
  <si>
    <t>Front-end</t>
  </si>
  <si>
    <t>Hardware</t>
  </si>
  <si>
    <t>Challenges</t>
  </si>
  <si>
    <t>. . Regression testing</t>
  </si>
  <si>
    <t>. Types of testing conducted</t>
  </si>
  <si>
    <t>. . Unit testing</t>
  </si>
  <si>
    <t>. . Integration testing</t>
  </si>
  <si>
    <t>. . Performance and stress testing</t>
  </si>
  <si>
    <t xml:space="preserve"> . . UAT Testing</t>
  </si>
  <si>
    <t xml:space="preserve"> . . Beta testing</t>
  </si>
  <si>
    <t xml:space="preserve"> . Deployment</t>
  </si>
  <si>
    <t xml:space="preserve"> . Formative evaluation</t>
  </si>
  <si>
    <t xml:space="preserve"> . Summative evaluation</t>
  </si>
  <si>
    <t xml:space="preserve"> . Future developments</t>
  </si>
  <si>
    <t xml:space="preserve"> . Functional requirements review</t>
  </si>
  <si>
    <t xml:space="preserve"> . Non-functional requirements review</t>
  </si>
  <si>
    <t>. Meet with stakeholders</t>
  </si>
  <si>
    <t>. Create questionnaire</t>
  </si>
  <si>
    <t>. Analyse questionnaire results</t>
  </si>
  <si>
    <t>. Research on current solutions &amp; competitiors</t>
  </si>
  <si>
    <t>. Research on museum visitor behaviour</t>
  </si>
  <si>
    <t>. Research into regulations and standards</t>
  </si>
  <si>
    <t>. Motivation</t>
  </si>
  <si>
    <t>. Purpose &amp; Scope</t>
  </si>
  <si>
    <t>. Assumptions</t>
  </si>
  <si>
    <t>. Coverage</t>
  </si>
  <si>
    <t>. Background</t>
  </si>
  <si>
    <t>. AR Libraries</t>
  </si>
  <si>
    <t>. Software architecture (&amp; other tools we analysed)</t>
  </si>
  <si>
    <t>. Arduino &amp; Raspberry Pis</t>
  </si>
  <si>
    <t>. Agile vs Waterfall vs Lean</t>
  </si>
  <si>
    <t>. SDLC</t>
  </si>
  <si>
    <t>. TDD</t>
  </si>
  <si>
    <t>. Repository Management</t>
  </si>
  <si>
    <t>. Gathering (BRS, UML)</t>
  </si>
  <si>
    <t>. System</t>
  </si>
  <si>
    <t>. Functional</t>
  </si>
  <si>
    <t>. Non-functional</t>
  </si>
  <si>
    <t>. Stakeholders (sponsor, users, museum people, developers)</t>
  </si>
  <si>
    <t>. Models</t>
  </si>
  <si>
    <t>. . Use case</t>
  </si>
  <si>
    <t>. . Activity</t>
  </si>
  <si>
    <t>. . Sequennce</t>
  </si>
  <si>
    <t>. UI</t>
  </si>
  <si>
    <t>. Accessibility</t>
  </si>
  <si>
    <t>. User and stakeholder consultations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</si>
</sst>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d/yyyy\ \(dddd\)"/>
    <numFmt numFmtId="165" formatCode="ddd\ m/dd/yy"/>
    <numFmt numFmtId="166" formatCode="d"/>
    <numFmt numFmtId="167" formatCode="d\ mmm\ yyyy"/>
    <numFmt numFmtId="168" formatCode="ddd\ dd/m/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tint="-0.14999847407452621"/>
        <bgColor rgb="FFFFFFFF"/>
      </patternFill>
    </fill>
    <fill>
      <patternFill patternType="solid">
        <fgColor theme="0" tint="-0.14999847407452621"/>
        <bgColor rgb="FFD6F4D9"/>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4">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56" fillId="0" borderId="0" xfId="0" applyNumberFormat="1" applyFont="1" applyFill="1" applyBorder="1" applyAlignment="1" applyProtection="1">
      <alignment vertical="center"/>
      <protection locked="0"/>
    </xf>
    <xf numFmtId="0" fontId="40" fillId="0" borderId="10" xfId="0" applyFont="1" applyFill="1" applyBorder="1" applyAlignment="1" applyProtection="1">
      <alignment vertical="center" wrapText="1"/>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59"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0" fillId="0" borderId="0" xfId="0" applyFont="1" applyFill="1" applyBorder="1" applyAlignment="1">
      <alignment vertical="center" wrapText="1"/>
    </xf>
    <xf numFmtId="0" fontId="61" fillId="0" borderId="0" xfId="0" applyFont="1" applyAlignment="1">
      <alignment vertical="center"/>
    </xf>
    <xf numFmtId="0" fontId="61" fillId="0" borderId="0" xfId="0" applyFont="1"/>
    <xf numFmtId="0" fontId="61" fillId="0" borderId="0" xfId="0" applyFont="1" applyAlignment="1"/>
    <xf numFmtId="0" fontId="62" fillId="0" borderId="0" xfId="0" applyFont="1" applyFill="1" applyBorder="1" applyAlignment="1">
      <alignment vertical="center" wrapText="1"/>
    </xf>
    <xf numFmtId="0" fontId="61" fillId="0" borderId="0" xfId="0" applyFont="1" applyBorder="1"/>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Fill="1" applyBorder="1" applyAlignment="1">
      <alignment horizontal="left" vertical="center" wrapText="1"/>
    </xf>
    <xf numFmtId="0" fontId="66" fillId="0" borderId="0" xfId="0" applyFont="1" applyAlignment="1">
      <alignment horizontal="right"/>
    </xf>
    <xf numFmtId="0" fontId="67" fillId="0" borderId="0" xfId="0" applyFont="1" applyFill="1" applyBorder="1" applyAlignment="1">
      <alignment vertical="center" wrapText="1"/>
    </xf>
    <xf numFmtId="0" fontId="60" fillId="0" borderId="0" xfId="0" quotePrefix="1" applyFont="1" applyAlignment="1">
      <alignment wrapText="1"/>
    </xf>
    <xf numFmtId="0" fontId="67" fillId="0" borderId="0" xfId="0" applyFont="1" applyAlignment="1"/>
    <xf numFmtId="0" fontId="11" fillId="0" borderId="0" xfId="0" applyFont="1" applyAlignment="1" applyProtection="1">
      <protection locked="0"/>
    </xf>
    <xf numFmtId="0" fontId="67" fillId="0" borderId="0" xfId="0" applyFont="1"/>
    <xf numFmtId="0" fontId="66" fillId="0" borderId="0" xfId="0" applyFont="1" applyFill="1" applyBorder="1" applyAlignment="1"/>
    <xf numFmtId="0" fontId="1" fillId="0" borderId="0" xfId="0" applyFont="1" applyFill="1" applyBorder="1" applyAlignment="1" applyProtection="1">
      <alignment vertical="center"/>
    </xf>
    <xf numFmtId="0" fontId="40" fillId="0" borderId="10" xfId="0" applyFont="1" applyFill="1" applyBorder="1" applyAlignment="1" applyProtection="1">
      <alignment horizontal="center" vertical="center"/>
    </xf>
    <xf numFmtId="168" fontId="40" fillId="24" borderId="16" xfId="0" applyNumberFormat="1" applyFont="1" applyFill="1" applyBorder="1" applyAlignment="1" applyProtection="1">
      <alignment horizontal="right" vertical="center"/>
    </xf>
    <xf numFmtId="168" fontId="45" fillId="25" borderId="12" xfId="0" applyNumberFormat="1" applyFont="1" applyFill="1" applyBorder="1" applyAlignment="1" applyProtection="1">
      <alignment horizontal="center" vertical="center"/>
    </xf>
    <xf numFmtId="168" fontId="40" fillId="24" borderId="10" xfId="0" applyNumberFormat="1" applyFont="1" applyFill="1" applyBorder="1" applyAlignment="1" applyProtection="1">
      <alignment horizontal="center" vertical="center"/>
    </xf>
    <xf numFmtId="168" fontId="40" fillId="24" borderId="16" xfId="0" applyNumberFormat="1" applyFont="1" applyFill="1" applyBorder="1" applyAlignment="1" applyProtection="1">
      <alignment horizontal="center" vertical="center"/>
    </xf>
    <xf numFmtId="168" fontId="45" fillId="0" borderId="12" xfId="0" applyNumberFormat="1" applyFont="1" applyBorder="1" applyAlignment="1" applyProtection="1">
      <alignment horizontal="center" vertical="center"/>
    </xf>
    <xf numFmtId="0" fontId="57" fillId="27" borderId="11" xfId="0" applyFont="1" applyFill="1" applyBorder="1" applyAlignment="1" applyProtection="1">
      <alignment vertical="center"/>
    </xf>
    <xf numFmtId="0" fontId="45" fillId="27" borderId="11" xfId="0" applyFont="1" applyFill="1" applyBorder="1" applyAlignment="1" applyProtection="1">
      <alignment vertical="center"/>
    </xf>
    <xf numFmtId="0" fontId="45" fillId="24" borderId="12" xfId="0" quotePrefix="1" applyFont="1" applyFill="1" applyBorder="1" applyAlignment="1" applyProtection="1">
      <alignment horizontal="center" vertical="center"/>
    </xf>
    <xf numFmtId="165" fontId="45" fillId="28" borderId="12" xfId="0" applyNumberFormat="1" applyFont="1" applyFill="1" applyBorder="1" applyAlignment="1" applyProtection="1">
      <alignment horizontal="center" vertical="center"/>
    </xf>
    <xf numFmtId="165" fontId="45" fillId="24" borderId="12" xfId="0" applyNumberFormat="1" applyFont="1" applyFill="1" applyBorder="1" applyAlignment="1" applyProtection="1">
      <alignment horizontal="center" vertical="center"/>
    </xf>
    <xf numFmtId="1" fontId="45" fillId="24" borderId="12" xfId="0" applyNumberFormat="1" applyFont="1" applyFill="1" applyBorder="1" applyAlignment="1" applyProtection="1">
      <alignment horizontal="center" vertical="center"/>
    </xf>
    <xf numFmtId="9" fontId="45" fillId="24" borderId="12" xfId="40" applyFont="1" applyFill="1" applyBorder="1" applyAlignment="1" applyProtection="1">
      <alignment horizontal="center" vertical="center"/>
    </xf>
    <xf numFmtId="1" fontId="52" fillId="24" borderId="12" xfId="0" applyNumberFormat="1" applyFont="1" applyFill="1" applyBorder="1" applyAlignment="1" applyProtection="1">
      <alignment horizontal="center" vertical="center"/>
    </xf>
    <xf numFmtId="0" fontId="40" fillId="24" borderId="0" xfId="0" applyFont="1" applyFill="1" applyBorder="1" applyAlignment="1" applyProtection="1">
      <alignment vertical="center"/>
    </xf>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4" fontId="43" fillId="0" borderId="24" xfId="0" applyNumberFormat="1" applyFont="1" applyFill="1" applyBorder="1" applyAlignment="1" applyProtection="1">
      <alignment horizontal="center" vertical="center" shrinkToFit="1"/>
      <protection locked="0"/>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59" fillId="0" borderId="0" xfId="0" applyFont="1" applyFill="1" applyBorder="1" applyAlignment="1">
      <alignment horizontal="left"/>
    </xf>
    <xf numFmtId="0" fontId="10" fillId="0" borderId="0" xfId="0" applyFont="1" applyAlignment="1">
      <alignmen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56">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H$4" horiz="1" max="100" min="1" page="0" val="24"/>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152400</xdr:colOff>
      <xdr:row>5</xdr:row>
      <xdr:rowOff>142875</xdr:rowOff>
    </xdr:from>
    <xdr:to>
      <xdr:col>26</xdr:col>
      <xdr:colOff>6350</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printerSettings" Target="../printerSettings/printerSettings3.bin"/><Relationship Id="rId5" Type="http://schemas.openxmlformats.org/officeDocument/2006/relationships/drawing" Target="../drawings/drawing3.xml"/><Relationship Id="rId6" Type="http://schemas.openxmlformats.org/officeDocument/2006/relationships/vmlDrawing" Target="../drawings/vmlDrawing2.vml"/><Relationship Id="rId7" Type="http://schemas.openxmlformats.org/officeDocument/2006/relationships/comments" Target="../comments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drawing" Target="../drawings/drawing4.xml"/><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143"/>
  <sheetViews>
    <sheetView showGridLines="0" tabSelected="1" zoomScale="110" zoomScaleNormal="70" workbookViewId="0">
      <pane ySplit="7" topLeftCell="A77" activePane="bottomLeft" state="frozen"/>
      <selection pane="bottomLeft" activeCell="F90" sqref="F90"/>
    </sheetView>
  </sheetViews>
  <sheetFormatPr baseColWidth="10" defaultColWidth="9.1640625" defaultRowHeight="13" x14ac:dyDescent="0.15"/>
  <cols>
    <col min="1" max="1" width="6.83203125" style="5" customWidth="1"/>
    <col min="2" max="2" width="34.83203125" style="1" bestFit="1" customWidth="1"/>
    <col min="3" max="3" width="5.1640625" style="1" hidden="1" customWidth="1"/>
    <col min="4" max="4" width="8.66406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20" t="s">
        <v>135</v>
      </c>
      <c r="B1" s="47"/>
      <c r="C1" s="47"/>
      <c r="D1" s="47"/>
      <c r="E1" s="47"/>
      <c r="F1" s="47"/>
      <c r="I1" s="126"/>
      <c r="K1" s="173"/>
      <c r="L1" s="173"/>
      <c r="M1" s="173"/>
      <c r="N1" s="173"/>
      <c r="O1" s="173"/>
      <c r="P1" s="173"/>
      <c r="Q1" s="173"/>
      <c r="R1" s="173"/>
      <c r="S1" s="173"/>
      <c r="T1" s="173"/>
      <c r="U1" s="173"/>
      <c r="V1" s="173"/>
      <c r="W1" s="173"/>
      <c r="X1" s="173"/>
      <c r="Y1" s="173"/>
      <c r="Z1" s="173"/>
      <c r="AA1" s="173"/>
      <c r="AB1" s="173"/>
      <c r="AC1" s="173"/>
      <c r="AD1" s="173"/>
      <c r="AE1" s="173"/>
    </row>
    <row r="2" spans="1:66" ht="18" customHeight="1" x14ac:dyDescent="0.15">
      <c r="A2" s="52" t="s">
        <v>136</v>
      </c>
      <c r="B2" s="22"/>
      <c r="C2" s="22"/>
      <c r="D2" s="34"/>
      <c r="E2" s="154"/>
      <c r="F2" s="154"/>
      <c r="H2" s="2"/>
    </row>
    <row r="3" spans="1:66" ht="14" x14ac:dyDescent="0.15">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7"/>
      <c r="B4" s="111" t="s">
        <v>74</v>
      </c>
      <c r="C4" s="178">
        <v>43374</v>
      </c>
      <c r="D4" s="178"/>
      <c r="E4" s="178"/>
      <c r="F4" s="108"/>
      <c r="G4" s="111" t="s">
        <v>73</v>
      </c>
      <c r="H4" s="123">
        <v>24</v>
      </c>
      <c r="I4" s="109"/>
      <c r="J4" s="50"/>
      <c r="K4" s="175" t="str">
        <f>"Week "&amp;(K6-($C$4-WEEKDAY($C$4,1)+2))/7+1</f>
        <v>Week 24</v>
      </c>
      <c r="L4" s="176"/>
      <c r="M4" s="176"/>
      <c r="N4" s="176"/>
      <c r="O4" s="176"/>
      <c r="P4" s="176"/>
      <c r="Q4" s="177"/>
      <c r="R4" s="175" t="str">
        <f>"Week "&amp;(R6-($C$4-WEEKDAY($C$4,1)+2))/7+1</f>
        <v>Week 25</v>
      </c>
      <c r="S4" s="176"/>
      <c r="T4" s="176"/>
      <c r="U4" s="176"/>
      <c r="V4" s="176"/>
      <c r="W4" s="176"/>
      <c r="X4" s="177"/>
      <c r="Y4" s="175" t="str">
        <f>"Week "&amp;(Y6-($C$4-WEEKDAY($C$4,1)+2))/7+1</f>
        <v>Week 26</v>
      </c>
      <c r="Z4" s="176"/>
      <c r="AA4" s="176"/>
      <c r="AB4" s="176"/>
      <c r="AC4" s="176"/>
      <c r="AD4" s="176"/>
      <c r="AE4" s="177"/>
      <c r="AF4" s="175" t="str">
        <f>"Week "&amp;(AF6-($C$4-WEEKDAY($C$4,1)+2))/7+1</f>
        <v>Week 27</v>
      </c>
      <c r="AG4" s="176"/>
      <c r="AH4" s="176"/>
      <c r="AI4" s="176"/>
      <c r="AJ4" s="176"/>
      <c r="AK4" s="176"/>
      <c r="AL4" s="177"/>
      <c r="AM4" s="175" t="str">
        <f>"Week "&amp;(AM6-($C$4-WEEKDAY($C$4,1)+2))/7+1</f>
        <v>Week 28</v>
      </c>
      <c r="AN4" s="176"/>
      <c r="AO4" s="176"/>
      <c r="AP4" s="176"/>
      <c r="AQ4" s="176"/>
      <c r="AR4" s="176"/>
      <c r="AS4" s="177"/>
      <c r="AT4" s="175" t="str">
        <f>"Week "&amp;(AT6-($C$4-WEEKDAY($C$4,1)+2))/7+1</f>
        <v>Week 29</v>
      </c>
      <c r="AU4" s="176"/>
      <c r="AV4" s="176"/>
      <c r="AW4" s="176"/>
      <c r="AX4" s="176"/>
      <c r="AY4" s="176"/>
      <c r="AZ4" s="177"/>
      <c r="BA4" s="175" t="str">
        <f>"Week "&amp;(BA6-($C$4-WEEKDAY($C$4,1)+2))/7+1</f>
        <v>Week 30</v>
      </c>
      <c r="BB4" s="176"/>
      <c r="BC4" s="176"/>
      <c r="BD4" s="176"/>
      <c r="BE4" s="176"/>
      <c r="BF4" s="176"/>
      <c r="BG4" s="177"/>
      <c r="BH4" s="175" t="str">
        <f>"Week "&amp;(BH6-($C$4-WEEKDAY($C$4,1)+2))/7+1</f>
        <v>Week 31</v>
      </c>
      <c r="BI4" s="176"/>
      <c r="BJ4" s="176"/>
      <c r="BK4" s="176"/>
      <c r="BL4" s="176"/>
      <c r="BM4" s="176"/>
      <c r="BN4" s="177"/>
    </row>
    <row r="5" spans="1:66" ht="17.25" customHeight="1" x14ac:dyDescent="0.15">
      <c r="A5" s="107"/>
      <c r="B5" s="111" t="s">
        <v>75</v>
      </c>
      <c r="C5" s="174">
        <v>43612</v>
      </c>
      <c r="D5" s="174"/>
      <c r="E5" s="174"/>
      <c r="F5" s="110"/>
      <c r="G5" s="110"/>
      <c r="H5" s="110"/>
      <c r="I5" s="110"/>
      <c r="J5" s="50"/>
      <c r="K5" s="179">
        <f>K6</f>
        <v>43535</v>
      </c>
      <c r="L5" s="180"/>
      <c r="M5" s="180"/>
      <c r="N5" s="180"/>
      <c r="O5" s="180"/>
      <c r="P5" s="180"/>
      <c r="Q5" s="181"/>
      <c r="R5" s="179">
        <f>R6</f>
        <v>43542</v>
      </c>
      <c r="S5" s="180"/>
      <c r="T5" s="180"/>
      <c r="U5" s="180"/>
      <c r="V5" s="180"/>
      <c r="W5" s="180"/>
      <c r="X5" s="181"/>
      <c r="Y5" s="179">
        <f>Y6</f>
        <v>43549</v>
      </c>
      <c r="Z5" s="180"/>
      <c r="AA5" s="180"/>
      <c r="AB5" s="180"/>
      <c r="AC5" s="180"/>
      <c r="AD5" s="180"/>
      <c r="AE5" s="181"/>
      <c r="AF5" s="179">
        <f>AF6</f>
        <v>43556</v>
      </c>
      <c r="AG5" s="180"/>
      <c r="AH5" s="180"/>
      <c r="AI5" s="180"/>
      <c r="AJ5" s="180"/>
      <c r="AK5" s="180"/>
      <c r="AL5" s="181"/>
      <c r="AM5" s="179">
        <f>AM6</f>
        <v>43563</v>
      </c>
      <c r="AN5" s="180"/>
      <c r="AO5" s="180"/>
      <c r="AP5" s="180"/>
      <c r="AQ5" s="180"/>
      <c r="AR5" s="180"/>
      <c r="AS5" s="181"/>
      <c r="AT5" s="179">
        <f>AT6</f>
        <v>43570</v>
      </c>
      <c r="AU5" s="180"/>
      <c r="AV5" s="180"/>
      <c r="AW5" s="180"/>
      <c r="AX5" s="180"/>
      <c r="AY5" s="180"/>
      <c r="AZ5" s="181"/>
      <c r="BA5" s="179">
        <f>BA6</f>
        <v>43577</v>
      </c>
      <c r="BB5" s="180"/>
      <c r="BC5" s="180"/>
      <c r="BD5" s="180"/>
      <c r="BE5" s="180"/>
      <c r="BF5" s="180"/>
      <c r="BG5" s="181"/>
      <c r="BH5" s="179">
        <f>BH6</f>
        <v>43584</v>
      </c>
      <c r="BI5" s="180"/>
      <c r="BJ5" s="180"/>
      <c r="BK5" s="180"/>
      <c r="BL5" s="180"/>
      <c r="BM5" s="180"/>
      <c r="BN5" s="181"/>
    </row>
    <row r="6" spans="1:66" x14ac:dyDescent="0.15">
      <c r="A6" s="49"/>
      <c r="B6" s="50"/>
      <c r="C6" s="50"/>
      <c r="D6" s="51"/>
      <c r="E6" s="50"/>
      <c r="F6" s="50"/>
      <c r="G6" s="50"/>
      <c r="H6" s="50"/>
      <c r="I6" s="50"/>
      <c r="J6" s="50"/>
      <c r="K6" s="91">
        <f>C4-WEEKDAY(C4,1)+2+7*(H4-1)</f>
        <v>43535</v>
      </c>
      <c r="L6" s="83">
        <f t="shared" ref="L6:AQ6" si="0">K6+1</f>
        <v>43536</v>
      </c>
      <c r="M6" s="83">
        <f t="shared" si="0"/>
        <v>43537</v>
      </c>
      <c r="N6" s="83">
        <f t="shared" si="0"/>
        <v>43538</v>
      </c>
      <c r="O6" s="83">
        <f t="shared" si="0"/>
        <v>43539</v>
      </c>
      <c r="P6" s="83">
        <f t="shared" si="0"/>
        <v>43540</v>
      </c>
      <c r="Q6" s="92">
        <f t="shared" si="0"/>
        <v>43541</v>
      </c>
      <c r="R6" s="91">
        <f t="shared" si="0"/>
        <v>43542</v>
      </c>
      <c r="S6" s="83">
        <f t="shared" si="0"/>
        <v>43543</v>
      </c>
      <c r="T6" s="83">
        <f t="shared" si="0"/>
        <v>43544</v>
      </c>
      <c r="U6" s="83">
        <f t="shared" si="0"/>
        <v>43545</v>
      </c>
      <c r="V6" s="83">
        <f t="shared" si="0"/>
        <v>43546</v>
      </c>
      <c r="W6" s="83">
        <f t="shared" si="0"/>
        <v>43547</v>
      </c>
      <c r="X6" s="92">
        <f t="shared" si="0"/>
        <v>43548</v>
      </c>
      <c r="Y6" s="91">
        <f t="shared" si="0"/>
        <v>43549</v>
      </c>
      <c r="Z6" s="83">
        <f t="shared" si="0"/>
        <v>43550</v>
      </c>
      <c r="AA6" s="83">
        <f t="shared" si="0"/>
        <v>43551</v>
      </c>
      <c r="AB6" s="83">
        <f t="shared" si="0"/>
        <v>43552</v>
      </c>
      <c r="AC6" s="83">
        <f t="shared" si="0"/>
        <v>43553</v>
      </c>
      <c r="AD6" s="83">
        <f t="shared" si="0"/>
        <v>43554</v>
      </c>
      <c r="AE6" s="92">
        <f t="shared" si="0"/>
        <v>43555</v>
      </c>
      <c r="AF6" s="91">
        <f t="shared" si="0"/>
        <v>43556</v>
      </c>
      <c r="AG6" s="83">
        <f t="shared" si="0"/>
        <v>43557</v>
      </c>
      <c r="AH6" s="83">
        <f t="shared" si="0"/>
        <v>43558</v>
      </c>
      <c r="AI6" s="83">
        <f t="shared" si="0"/>
        <v>43559</v>
      </c>
      <c r="AJ6" s="83">
        <f t="shared" si="0"/>
        <v>43560</v>
      </c>
      <c r="AK6" s="83">
        <f t="shared" si="0"/>
        <v>43561</v>
      </c>
      <c r="AL6" s="92">
        <f t="shared" si="0"/>
        <v>43562</v>
      </c>
      <c r="AM6" s="91">
        <f t="shared" si="0"/>
        <v>43563</v>
      </c>
      <c r="AN6" s="83">
        <f t="shared" si="0"/>
        <v>43564</v>
      </c>
      <c r="AO6" s="83">
        <f t="shared" si="0"/>
        <v>43565</v>
      </c>
      <c r="AP6" s="83">
        <f t="shared" si="0"/>
        <v>43566</v>
      </c>
      <c r="AQ6" s="83">
        <f t="shared" si="0"/>
        <v>43567</v>
      </c>
      <c r="AR6" s="83">
        <f t="shared" ref="AR6:BN6" si="1">AQ6+1</f>
        <v>43568</v>
      </c>
      <c r="AS6" s="92">
        <f t="shared" si="1"/>
        <v>43569</v>
      </c>
      <c r="AT6" s="91">
        <f t="shared" si="1"/>
        <v>43570</v>
      </c>
      <c r="AU6" s="83">
        <f t="shared" si="1"/>
        <v>43571</v>
      </c>
      <c r="AV6" s="83">
        <f t="shared" si="1"/>
        <v>43572</v>
      </c>
      <c r="AW6" s="83">
        <f t="shared" si="1"/>
        <v>43573</v>
      </c>
      <c r="AX6" s="83">
        <f t="shared" si="1"/>
        <v>43574</v>
      </c>
      <c r="AY6" s="83">
        <f t="shared" si="1"/>
        <v>43575</v>
      </c>
      <c r="AZ6" s="92">
        <f t="shared" si="1"/>
        <v>43576</v>
      </c>
      <c r="BA6" s="91">
        <f t="shared" si="1"/>
        <v>43577</v>
      </c>
      <c r="BB6" s="83">
        <f t="shared" si="1"/>
        <v>43578</v>
      </c>
      <c r="BC6" s="83">
        <f t="shared" si="1"/>
        <v>43579</v>
      </c>
      <c r="BD6" s="83">
        <f t="shared" si="1"/>
        <v>43580</v>
      </c>
      <c r="BE6" s="83">
        <f t="shared" si="1"/>
        <v>43581</v>
      </c>
      <c r="BF6" s="83">
        <f t="shared" si="1"/>
        <v>43582</v>
      </c>
      <c r="BG6" s="92">
        <f t="shared" si="1"/>
        <v>43583</v>
      </c>
      <c r="BH6" s="91">
        <f t="shared" si="1"/>
        <v>43584</v>
      </c>
      <c r="BI6" s="83">
        <f t="shared" si="1"/>
        <v>43585</v>
      </c>
      <c r="BJ6" s="83">
        <f t="shared" si="1"/>
        <v>43586</v>
      </c>
      <c r="BK6" s="83">
        <f t="shared" si="1"/>
        <v>43587</v>
      </c>
      <c r="BL6" s="83">
        <f t="shared" si="1"/>
        <v>43588</v>
      </c>
      <c r="BM6" s="83">
        <f t="shared" si="1"/>
        <v>43589</v>
      </c>
      <c r="BN6" s="92">
        <f t="shared" si="1"/>
        <v>43590</v>
      </c>
    </row>
    <row r="7" spans="1:66" s="157" customFormat="1" ht="25" thickBot="1" x14ac:dyDescent="0.2">
      <c r="A7" s="112" t="s">
        <v>0</v>
      </c>
      <c r="B7" s="113" t="s">
        <v>65</v>
      </c>
      <c r="C7" s="114" t="s">
        <v>66</v>
      </c>
      <c r="D7" s="115" t="s">
        <v>72</v>
      </c>
      <c r="E7" s="116" t="s">
        <v>67</v>
      </c>
      <c r="F7" s="116" t="s">
        <v>68</v>
      </c>
      <c r="G7" s="114" t="s">
        <v>69</v>
      </c>
      <c r="H7" s="114" t="s">
        <v>70</v>
      </c>
      <c r="I7" s="114" t="s">
        <v>71</v>
      </c>
      <c r="J7" s="114"/>
      <c r="K7" s="117" t="str">
        <f t="shared" ref="K7:AP7" si="2">CHOOSE(WEEKDAY(K6,1),"S","M","T","W","T","F","S")</f>
        <v>M</v>
      </c>
      <c r="L7" s="118" t="str">
        <f t="shared" si="2"/>
        <v>T</v>
      </c>
      <c r="M7" s="118" t="str">
        <f t="shared" si="2"/>
        <v>W</v>
      </c>
      <c r="N7" s="118" t="str">
        <f t="shared" si="2"/>
        <v>T</v>
      </c>
      <c r="O7" s="118" t="str">
        <f t="shared" si="2"/>
        <v>F</v>
      </c>
      <c r="P7" s="118" t="str">
        <f t="shared" si="2"/>
        <v>S</v>
      </c>
      <c r="Q7" s="119" t="str">
        <f t="shared" si="2"/>
        <v>S</v>
      </c>
      <c r="R7" s="117" t="str">
        <f t="shared" si="2"/>
        <v>M</v>
      </c>
      <c r="S7" s="118" t="str">
        <f t="shared" si="2"/>
        <v>T</v>
      </c>
      <c r="T7" s="118" t="str">
        <f t="shared" si="2"/>
        <v>W</v>
      </c>
      <c r="U7" s="118" t="str">
        <f t="shared" si="2"/>
        <v>T</v>
      </c>
      <c r="V7" s="118" t="str">
        <f t="shared" si="2"/>
        <v>F</v>
      </c>
      <c r="W7" s="118" t="str">
        <f t="shared" si="2"/>
        <v>S</v>
      </c>
      <c r="X7" s="119" t="str">
        <f t="shared" si="2"/>
        <v>S</v>
      </c>
      <c r="Y7" s="117" t="str">
        <f t="shared" si="2"/>
        <v>M</v>
      </c>
      <c r="Z7" s="118" t="str">
        <f t="shared" si="2"/>
        <v>T</v>
      </c>
      <c r="AA7" s="118" t="str">
        <f t="shared" si="2"/>
        <v>W</v>
      </c>
      <c r="AB7" s="118" t="str">
        <f t="shared" si="2"/>
        <v>T</v>
      </c>
      <c r="AC7" s="118" t="str">
        <f t="shared" si="2"/>
        <v>F</v>
      </c>
      <c r="AD7" s="118" t="str">
        <f t="shared" si="2"/>
        <v>S</v>
      </c>
      <c r="AE7" s="119" t="str">
        <f t="shared" si="2"/>
        <v>S</v>
      </c>
      <c r="AF7" s="117" t="str">
        <f t="shared" si="2"/>
        <v>M</v>
      </c>
      <c r="AG7" s="118" t="str">
        <f t="shared" si="2"/>
        <v>T</v>
      </c>
      <c r="AH7" s="118" t="str">
        <f t="shared" si="2"/>
        <v>W</v>
      </c>
      <c r="AI7" s="118" t="str">
        <f t="shared" si="2"/>
        <v>T</v>
      </c>
      <c r="AJ7" s="118" t="str">
        <f t="shared" si="2"/>
        <v>F</v>
      </c>
      <c r="AK7" s="118" t="str">
        <f t="shared" si="2"/>
        <v>S</v>
      </c>
      <c r="AL7" s="119" t="str">
        <f t="shared" si="2"/>
        <v>S</v>
      </c>
      <c r="AM7" s="117" t="str">
        <f t="shared" si="2"/>
        <v>M</v>
      </c>
      <c r="AN7" s="118" t="str">
        <f t="shared" si="2"/>
        <v>T</v>
      </c>
      <c r="AO7" s="118" t="str">
        <f t="shared" si="2"/>
        <v>W</v>
      </c>
      <c r="AP7" s="118" t="str">
        <f t="shared" si="2"/>
        <v>T</v>
      </c>
      <c r="AQ7" s="118" t="str">
        <f t="shared" ref="AQ7:BN7" si="3">CHOOSE(WEEKDAY(AQ6,1),"S","M","T","W","T","F","S")</f>
        <v>F</v>
      </c>
      <c r="AR7" s="118" t="str">
        <f t="shared" si="3"/>
        <v>S</v>
      </c>
      <c r="AS7" s="119" t="str">
        <f t="shared" si="3"/>
        <v>S</v>
      </c>
      <c r="AT7" s="117" t="str">
        <f t="shared" si="3"/>
        <v>M</v>
      </c>
      <c r="AU7" s="118" t="str">
        <f t="shared" si="3"/>
        <v>T</v>
      </c>
      <c r="AV7" s="118" t="str">
        <f t="shared" si="3"/>
        <v>W</v>
      </c>
      <c r="AW7" s="118" t="str">
        <f t="shared" si="3"/>
        <v>T</v>
      </c>
      <c r="AX7" s="118" t="str">
        <f t="shared" si="3"/>
        <v>F</v>
      </c>
      <c r="AY7" s="118" t="str">
        <f t="shared" si="3"/>
        <v>S</v>
      </c>
      <c r="AZ7" s="119" t="str">
        <f t="shared" si="3"/>
        <v>S</v>
      </c>
      <c r="BA7" s="117" t="str">
        <f t="shared" si="3"/>
        <v>M</v>
      </c>
      <c r="BB7" s="118" t="str">
        <f t="shared" si="3"/>
        <v>T</v>
      </c>
      <c r="BC7" s="118" t="str">
        <f t="shared" si="3"/>
        <v>W</v>
      </c>
      <c r="BD7" s="118" t="str">
        <f t="shared" si="3"/>
        <v>T</v>
      </c>
      <c r="BE7" s="118" t="str">
        <f t="shared" si="3"/>
        <v>F</v>
      </c>
      <c r="BF7" s="118" t="str">
        <f t="shared" si="3"/>
        <v>S</v>
      </c>
      <c r="BG7" s="119" t="str">
        <f t="shared" si="3"/>
        <v>S</v>
      </c>
      <c r="BH7" s="117" t="str">
        <f t="shared" si="3"/>
        <v>M</v>
      </c>
      <c r="BI7" s="118" t="str">
        <f t="shared" si="3"/>
        <v>T</v>
      </c>
      <c r="BJ7" s="118" t="str">
        <f t="shared" si="3"/>
        <v>W</v>
      </c>
      <c r="BK7" s="118" t="str">
        <f t="shared" si="3"/>
        <v>T</v>
      </c>
      <c r="BL7" s="118" t="str">
        <f t="shared" si="3"/>
        <v>F</v>
      </c>
      <c r="BM7" s="118" t="str">
        <f t="shared" si="3"/>
        <v>S</v>
      </c>
      <c r="BN7" s="119" t="str">
        <f t="shared" si="3"/>
        <v>S</v>
      </c>
    </row>
    <row r="8" spans="1:66" s="55" customFormat="1" ht="18" x14ac:dyDescent="0.15">
      <c r="A8" s="84" t="str">
        <f>IF(ISERROR(VALUE(SUBSTITUTE(prevWBS,".",""))),"1",IF(ISERROR(FIND("`",SUBSTITUTE(prevWBS,".","`",1))),TEXT(VALUE(prevWBS)+1,"#"),TEXT(VALUE(LEFT(prevWBS,FIND("`",SUBSTITUTE(prevWBS,".","`",1))-1))+1,"#")))</f>
        <v>1</v>
      </c>
      <c r="B8" s="85" t="s">
        <v>137</v>
      </c>
      <c r="C8" s="86"/>
      <c r="D8" s="87"/>
      <c r="E8" s="159"/>
      <c r="F8" s="162" t="str">
        <f>IF(ISBLANK(E8)," - ",IF(G8=0,E8,E8+G8-1))</f>
        <v xml:space="preserve"> - </v>
      </c>
      <c r="G8" s="88"/>
      <c r="H8" s="89"/>
      <c r="I8" s="90" t="str">
        <f t="shared" ref="I8:I31" si="4">IF(OR(F8=0,E8=0)," - ",NETWORKDAYS(E8,F8))</f>
        <v xml:space="preserve"> - </v>
      </c>
      <c r="J8" s="93"/>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row>
    <row r="9" spans="1:66" s="61" customFormat="1" ht="18" x14ac:dyDescent="0.15">
      <c r="A9" s="60" t="str">
        <f t="shared" ref="A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138</v>
      </c>
      <c r="D9" s="122"/>
      <c r="E9" s="160">
        <v>43374</v>
      </c>
      <c r="F9" s="163">
        <f>IF(ISBLANK(E9)," - ",IF(G9=0,E9,E9+G9-1))</f>
        <v>43385</v>
      </c>
      <c r="G9" s="62">
        <v>12</v>
      </c>
      <c r="H9" s="63">
        <v>1</v>
      </c>
      <c r="I9" s="64">
        <f t="shared" si="4"/>
        <v>10</v>
      </c>
      <c r="J9" s="94"/>
      <c r="K9" s="105"/>
      <c r="L9" s="105"/>
      <c r="M9" s="105"/>
      <c r="N9" s="105"/>
      <c r="O9" s="105"/>
      <c r="P9" s="105"/>
      <c r="Q9" s="105"/>
      <c r="R9" s="105"/>
      <c r="S9" s="105"/>
      <c r="T9" s="105"/>
      <c r="U9" s="105"/>
      <c r="V9" s="158"/>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row>
    <row r="10" spans="1:66" s="55" customFormat="1" ht="18" x14ac:dyDescent="0.15">
      <c r="A10" s="53" t="str">
        <f>IF(ISERROR(VALUE(SUBSTITUTE(prevWBS,".",""))),"1",IF(ISERROR(FIND("`",SUBSTITUTE(prevWBS,".","`",1))),TEXT(VALUE(prevWBS)+1,"#"),TEXT(VALUE(LEFT(prevWBS,FIND("`",SUBSTITUTE(prevWBS,".","`",1))-1))+1,"#")))</f>
        <v>2</v>
      </c>
      <c r="B10" s="54" t="s">
        <v>139</v>
      </c>
      <c r="D10" s="56"/>
      <c r="E10" s="161"/>
      <c r="F10" s="161" t="str">
        <f t="shared" ref="F10:F31" si="6">IF(ISBLANK(E10)," - ",IF(G10=0,E10,E10+G10-1))</f>
        <v xml:space="preserve"> - </v>
      </c>
      <c r="G10" s="57"/>
      <c r="H10" s="58"/>
      <c r="I10" s="59" t="str">
        <f t="shared" si="4"/>
        <v xml:space="preserve"> - </v>
      </c>
      <c r="J10" s="95"/>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1" customFormat="1" ht="18" x14ac:dyDescent="0.15">
      <c r="A1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121" t="s">
        <v>140</v>
      </c>
      <c r="D11" s="122"/>
      <c r="E11" s="160">
        <v>43388</v>
      </c>
      <c r="F11" s="163">
        <f t="shared" si="6"/>
        <v>43391</v>
      </c>
      <c r="G11" s="62">
        <v>4</v>
      </c>
      <c r="H11" s="63">
        <v>1</v>
      </c>
      <c r="I11" s="64">
        <f t="shared" si="4"/>
        <v>4</v>
      </c>
      <c r="J11" s="94"/>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row>
    <row r="12" spans="1:66" s="70" customFormat="1" ht="18" x14ac:dyDescent="0.15">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82" t="s">
        <v>227</v>
      </c>
      <c r="C12" s="81"/>
      <c r="D12" s="79"/>
      <c r="E12" s="160">
        <v>43410</v>
      </c>
      <c r="F12" s="163">
        <f t="shared" si="6"/>
        <v>43411</v>
      </c>
      <c r="G12" s="62">
        <v>2</v>
      </c>
      <c r="H12" s="63">
        <v>1</v>
      </c>
      <c r="I12" s="80">
        <f t="shared" si="4"/>
        <v>2</v>
      </c>
      <c r="J12" s="98"/>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row>
    <row r="13" spans="1:66" s="61" customFormat="1" ht="18" x14ac:dyDescent="0.15">
      <c r="A1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21" t="s">
        <v>143</v>
      </c>
      <c r="D13" s="122"/>
      <c r="E13" s="160">
        <v>43386</v>
      </c>
      <c r="F13" s="163">
        <f t="shared" si="6"/>
        <v>43391</v>
      </c>
      <c r="G13" s="62">
        <v>6</v>
      </c>
      <c r="H13" s="63">
        <v>1</v>
      </c>
      <c r="I13" s="64">
        <f t="shared" si="4"/>
        <v>4</v>
      </c>
      <c r="J13" s="94"/>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row>
    <row r="14" spans="1:66" s="70" customFormat="1" ht="18" x14ac:dyDescent="0.15">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4" s="121" t="s">
        <v>228</v>
      </c>
      <c r="C14" s="61"/>
      <c r="D14" s="79"/>
      <c r="E14" s="160">
        <v>43386</v>
      </c>
      <c r="F14" s="163">
        <f t="shared" ref="F14:F15" si="7">IF(ISBLANK(E14)," - ",IF(G14=0,E14,E14+G14-1))</f>
        <v>43387</v>
      </c>
      <c r="G14" s="62">
        <v>2</v>
      </c>
      <c r="H14" s="63">
        <v>1</v>
      </c>
      <c r="I14" s="64">
        <f t="shared" ref="I14:I15" si="8">IF(OR(F14=0,E14=0)," - ",NETWORKDAYS(E14,F14))</f>
        <v>0</v>
      </c>
      <c r="J14" s="98"/>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row>
    <row r="15" spans="1:66" s="70" customFormat="1" ht="18" x14ac:dyDescent="0.15">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5" s="121" t="s">
        <v>229</v>
      </c>
      <c r="C15" s="61"/>
      <c r="D15" s="79"/>
      <c r="E15" s="160">
        <v>43388</v>
      </c>
      <c r="F15" s="163">
        <f t="shared" si="7"/>
        <v>43391</v>
      </c>
      <c r="G15" s="62">
        <v>4</v>
      </c>
      <c r="H15" s="63">
        <v>1</v>
      </c>
      <c r="I15" s="64">
        <f t="shared" si="8"/>
        <v>4</v>
      </c>
      <c r="J15" s="98"/>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row>
    <row r="16" spans="1:66" s="61" customFormat="1" ht="18" x14ac:dyDescent="0.15">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1" t="s">
        <v>144</v>
      </c>
      <c r="D16" s="122"/>
      <c r="E16" s="160">
        <v>43386</v>
      </c>
      <c r="F16" s="163">
        <f t="shared" si="6"/>
        <v>43391</v>
      </c>
      <c r="G16" s="62">
        <v>6</v>
      </c>
      <c r="H16" s="63">
        <v>1</v>
      </c>
      <c r="I16" s="64">
        <f t="shared" si="4"/>
        <v>4</v>
      </c>
      <c r="J16" s="94"/>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row>
    <row r="17" spans="1:66" s="61" customFormat="1" ht="18" x14ac:dyDescent="0.15">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1" t="s">
        <v>230</v>
      </c>
      <c r="D17" s="122"/>
      <c r="E17" s="160">
        <v>43388</v>
      </c>
      <c r="F17" s="163">
        <f t="shared" si="6"/>
        <v>43391</v>
      </c>
      <c r="G17" s="62">
        <v>4</v>
      </c>
      <c r="H17" s="63">
        <v>1</v>
      </c>
      <c r="I17" s="64">
        <f t="shared" si="4"/>
        <v>4</v>
      </c>
      <c r="J17" s="94"/>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row>
    <row r="18" spans="1:66" s="61" customFormat="1" ht="18" x14ac:dyDescent="0.15">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1" t="s">
        <v>231</v>
      </c>
      <c r="D18" s="122"/>
      <c r="E18" s="160">
        <v>43388</v>
      </c>
      <c r="F18" s="163">
        <f>IF(ISBLANK(E18)," - ",IF(G18=0,E18,E18+G18-1))</f>
        <v>43391</v>
      </c>
      <c r="G18" s="62">
        <v>4</v>
      </c>
      <c r="H18" s="63">
        <v>1</v>
      </c>
      <c r="I18" s="64">
        <f>IF(OR(F18=0,E18=0)," - ",NETWORKDAYS(E18,F18))</f>
        <v>4</v>
      </c>
      <c r="J18" s="94"/>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row>
    <row r="19" spans="1:66" s="70" customFormat="1" ht="18" x14ac:dyDescent="0.15">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19" s="82" t="s">
        <v>232</v>
      </c>
      <c r="C19" s="81"/>
      <c r="D19" s="79"/>
      <c r="E19" s="160">
        <v>43388</v>
      </c>
      <c r="F19" s="163">
        <f t="shared" ref="F19" si="9">IF(ISBLANK(E19)," - ",IF(G19=0,E19,E19+G19-1))</f>
        <v>43391</v>
      </c>
      <c r="G19" s="62">
        <v>4</v>
      </c>
      <c r="H19" s="63">
        <v>1</v>
      </c>
      <c r="I19" s="80">
        <f t="shared" ref="I19" si="10">IF(OR(F19=0,E19=0)," - ",NETWORKDAYS(E19,F19))</f>
        <v>4</v>
      </c>
      <c r="J19" s="98"/>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row>
    <row r="20" spans="1:66" s="55" customFormat="1" ht="18" x14ac:dyDescent="0.15">
      <c r="A20" s="53" t="str">
        <f>IF(ISERROR(VALUE(SUBSTITUTE(prevWBS,".",""))),"1",IF(ISERROR(FIND("`",SUBSTITUTE(prevWBS,".","`",1))),TEXT(VALUE(prevWBS)+1,"#"),TEXT(VALUE(LEFT(prevWBS,FIND("`",SUBSTITUTE(prevWBS,".","`",1))-1))+1,"#")))</f>
        <v>3</v>
      </c>
      <c r="B20" s="54" t="s">
        <v>141</v>
      </c>
      <c r="D20" s="56"/>
      <c r="E20" s="161"/>
      <c r="F20" s="161" t="str">
        <f t="shared" si="6"/>
        <v xml:space="preserve"> - </v>
      </c>
      <c r="G20" s="57"/>
      <c r="H20" s="58"/>
      <c r="I20" s="59" t="str">
        <f t="shared" si="4"/>
        <v xml:space="preserve"> - </v>
      </c>
      <c r="J20" s="95"/>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1" customFormat="1" ht="18" x14ac:dyDescent="0.15">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121" t="s">
        <v>152</v>
      </c>
      <c r="D21" s="122"/>
      <c r="E21" s="160">
        <v>43395</v>
      </c>
      <c r="F21" s="163">
        <f t="shared" si="6"/>
        <v>43398</v>
      </c>
      <c r="G21" s="62">
        <v>4</v>
      </c>
      <c r="H21" s="63">
        <v>1</v>
      </c>
      <c r="I21" s="64">
        <f t="shared" si="4"/>
        <v>4</v>
      </c>
      <c r="J21" s="94"/>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row>
    <row r="22" spans="1:66" s="61" customFormat="1" ht="18" x14ac:dyDescent="0.15">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121" t="s">
        <v>153</v>
      </c>
      <c r="D22" s="122"/>
      <c r="E22" s="160">
        <v>43395</v>
      </c>
      <c r="F22" s="163">
        <f t="shared" si="6"/>
        <v>43398</v>
      </c>
      <c r="G22" s="62">
        <v>4</v>
      </c>
      <c r="H22" s="63">
        <v>1</v>
      </c>
      <c r="I22" s="64">
        <f t="shared" si="4"/>
        <v>4</v>
      </c>
      <c r="J22" s="94"/>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row>
    <row r="23" spans="1:66" s="61" customFormat="1" ht="18" x14ac:dyDescent="0.15">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3" s="121" t="s">
        <v>154</v>
      </c>
      <c r="D23" s="122"/>
      <c r="E23" s="160">
        <v>43395</v>
      </c>
      <c r="F23" s="163">
        <f t="shared" si="6"/>
        <v>43398</v>
      </c>
      <c r="G23" s="62">
        <v>4</v>
      </c>
      <c r="H23" s="63">
        <v>1</v>
      </c>
      <c r="I23" s="64">
        <f t="shared" si="4"/>
        <v>4</v>
      </c>
      <c r="J23" s="94"/>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105"/>
      <c r="BD23" s="105"/>
      <c r="BE23" s="105"/>
      <c r="BF23" s="105"/>
      <c r="BG23" s="105"/>
      <c r="BH23" s="105"/>
      <c r="BI23" s="105"/>
      <c r="BJ23" s="105"/>
      <c r="BK23" s="105"/>
      <c r="BL23" s="105"/>
      <c r="BM23" s="105"/>
      <c r="BN23" s="105"/>
    </row>
    <row r="24" spans="1:66" s="55" customFormat="1" ht="18" x14ac:dyDescent="0.15">
      <c r="A24" s="53" t="str">
        <f>IF(ISERROR(VALUE(SUBSTITUTE(prevWBS,".",""))),"1",IF(ISERROR(FIND("`",SUBSTITUTE(prevWBS,".","`",1))),TEXT(VALUE(prevWBS)+1,"#"),TEXT(VALUE(LEFT(prevWBS,FIND("`",SUBSTITUTE(prevWBS,".","`",1))-1))+1,"#")))</f>
        <v>4</v>
      </c>
      <c r="B24" s="54" t="s">
        <v>142</v>
      </c>
      <c r="D24" s="56"/>
      <c r="E24" s="161"/>
      <c r="F24" s="161" t="str">
        <f t="shared" si="6"/>
        <v xml:space="preserve"> - </v>
      </c>
      <c r="G24" s="57"/>
      <c r="H24" s="58"/>
      <c r="I24" s="59" t="str">
        <f t="shared" si="4"/>
        <v xml:space="preserve"> - </v>
      </c>
      <c r="J24" s="95"/>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1" customFormat="1" ht="18" x14ac:dyDescent="0.15">
      <c r="A25" s="60" t="str">
        <f t="shared" ref="A25:A30"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121" t="s">
        <v>160</v>
      </c>
      <c r="D25" s="122"/>
      <c r="E25" s="160">
        <v>43402</v>
      </c>
      <c r="F25" s="163">
        <f t="shared" si="6"/>
        <v>43402</v>
      </c>
      <c r="G25" s="62">
        <v>1</v>
      </c>
      <c r="H25" s="63">
        <v>1</v>
      </c>
      <c r="I25" s="64">
        <f t="shared" si="4"/>
        <v>1</v>
      </c>
      <c r="J25" s="94"/>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row>
    <row r="26" spans="1:66" s="61" customFormat="1" ht="18" x14ac:dyDescent="0.15">
      <c r="A26" s="60" t="str">
        <f t="shared" si="11"/>
        <v>4.2</v>
      </c>
      <c r="B26" s="121" t="s">
        <v>155</v>
      </c>
      <c r="D26" s="122"/>
      <c r="E26" s="160">
        <v>43402</v>
      </c>
      <c r="F26" s="163">
        <f t="shared" si="6"/>
        <v>43406</v>
      </c>
      <c r="G26" s="62">
        <v>5</v>
      </c>
      <c r="H26" s="63">
        <v>1</v>
      </c>
      <c r="I26" s="64">
        <f t="shared" si="4"/>
        <v>5</v>
      </c>
      <c r="J26" s="94"/>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row>
    <row r="27" spans="1:66" s="61" customFormat="1" ht="18" x14ac:dyDescent="0.15">
      <c r="A27" s="60" t="str">
        <f t="shared" si="11"/>
        <v>4.3</v>
      </c>
      <c r="B27" s="121" t="s">
        <v>156</v>
      </c>
      <c r="D27" s="122"/>
      <c r="E27" s="160">
        <v>43409</v>
      </c>
      <c r="F27" s="163">
        <f t="shared" si="6"/>
        <v>43420</v>
      </c>
      <c r="G27" s="62">
        <v>12</v>
      </c>
      <c r="H27" s="63">
        <v>1</v>
      </c>
      <c r="I27" s="64">
        <f t="shared" si="4"/>
        <v>10</v>
      </c>
      <c r="J27" s="94"/>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row>
    <row r="28" spans="1:66" s="61" customFormat="1" ht="18" x14ac:dyDescent="0.15">
      <c r="A28" s="60" t="str">
        <f t="shared" si="11"/>
        <v>4.4</v>
      </c>
      <c r="B28" s="121" t="s">
        <v>157</v>
      </c>
      <c r="D28" s="122"/>
      <c r="E28" s="160">
        <v>43416</v>
      </c>
      <c r="F28" s="163">
        <f t="shared" si="6"/>
        <v>43422</v>
      </c>
      <c r="G28" s="62">
        <v>7</v>
      </c>
      <c r="H28" s="63">
        <v>1</v>
      </c>
      <c r="I28" s="64">
        <f t="shared" si="4"/>
        <v>5</v>
      </c>
      <c r="J28" s="94"/>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row>
    <row r="29" spans="1:66" s="61" customFormat="1" ht="18" x14ac:dyDescent="0.15">
      <c r="A29" s="60" t="str">
        <f t="shared" si="11"/>
        <v>4.5</v>
      </c>
      <c r="B29" s="121" t="s">
        <v>159</v>
      </c>
      <c r="D29" s="122"/>
      <c r="E29" s="160">
        <v>43416</v>
      </c>
      <c r="F29" s="163">
        <f t="shared" ref="F29" si="12">IF(ISBLANK(E29)," - ",IF(G29=0,E29,E29+G29-1))</f>
        <v>43422</v>
      </c>
      <c r="G29" s="62">
        <v>7</v>
      </c>
      <c r="H29" s="63">
        <v>1</v>
      </c>
      <c r="I29" s="64">
        <f t="shared" ref="I29" si="13">IF(OR(F29=0,E29=0)," - ",NETWORKDAYS(E29,F29))</f>
        <v>5</v>
      </c>
      <c r="J29" s="94"/>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row>
    <row r="30" spans="1:66" s="61" customFormat="1" ht="18" x14ac:dyDescent="0.15">
      <c r="A30" s="60" t="str">
        <f t="shared" si="11"/>
        <v>4.6</v>
      </c>
      <c r="B30" s="121" t="s">
        <v>158</v>
      </c>
      <c r="D30" s="122"/>
      <c r="E30" s="160">
        <v>43416</v>
      </c>
      <c r="F30" s="163">
        <f t="shared" si="6"/>
        <v>43422</v>
      </c>
      <c r="G30" s="62">
        <v>7</v>
      </c>
      <c r="H30" s="63">
        <v>1</v>
      </c>
      <c r="I30" s="64">
        <f t="shared" si="4"/>
        <v>5</v>
      </c>
      <c r="J30" s="94"/>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row>
    <row r="31" spans="1:66" s="70" customFormat="1" ht="18" x14ac:dyDescent="0.15">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31" s="81" t="s">
        <v>161</v>
      </c>
      <c r="C31" s="81"/>
      <c r="D31" s="79"/>
      <c r="E31" s="160">
        <v>43423</v>
      </c>
      <c r="F31" s="163">
        <f t="shared" si="6"/>
        <v>43429</v>
      </c>
      <c r="G31" s="62">
        <v>7</v>
      </c>
      <c r="H31" s="63">
        <v>1</v>
      </c>
      <c r="I31" s="80">
        <f t="shared" si="4"/>
        <v>5</v>
      </c>
      <c r="J31" s="98"/>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c r="BG31" s="105"/>
      <c r="BH31" s="105"/>
      <c r="BI31" s="105"/>
      <c r="BJ31" s="105"/>
      <c r="BK31" s="105"/>
      <c r="BL31" s="105"/>
      <c r="BM31" s="105"/>
      <c r="BN31" s="105"/>
    </row>
    <row r="32" spans="1:66" s="70" customFormat="1" ht="18" x14ac:dyDescent="0.15">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4.8</v>
      </c>
      <c r="B32" s="81" t="s">
        <v>171</v>
      </c>
      <c r="C32" s="81"/>
      <c r="D32" s="79"/>
      <c r="E32" s="160">
        <v>43423</v>
      </c>
      <c r="F32" s="163">
        <f t="shared" ref="F32" si="14">IF(ISBLANK(E32)," - ",IF(G32=0,E32,E32+G32-1))</f>
        <v>43429</v>
      </c>
      <c r="G32" s="62">
        <v>7</v>
      </c>
      <c r="H32" s="63">
        <v>1</v>
      </c>
      <c r="I32" s="80">
        <f t="shared" ref="I32" si="15">IF(OR(F32=0,E32=0)," - ",NETWORKDAYS(E32,F32))</f>
        <v>5</v>
      </c>
      <c r="J32" s="98"/>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row>
    <row r="33" spans="1:66" s="55" customFormat="1" ht="18" x14ac:dyDescent="0.15">
      <c r="A33" s="53" t="str">
        <f>IF(ISERROR(VALUE(SUBSTITUTE(prevWBS,".",""))),"1",IF(ISERROR(FIND("`",SUBSTITUTE(prevWBS,".","`",1))),TEXT(VALUE(prevWBS)+1,"#"),TEXT(VALUE(LEFT(prevWBS,FIND("`",SUBSTITUTE(prevWBS,".","`",1))-1))+1,"#")))</f>
        <v>5</v>
      </c>
      <c r="B33" s="54" t="s">
        <v>145</v>
      </c>
      <c r="D33" s="56"/>
      <c r="E33" s="161"/>
      <c r="F33" s="161" t="str">
        <f t="shared" ref="F33:F34" si="16">IF(ISBLANK(E33)," - ",IF(G33=0,E33,E33+G33-1))</f>
        <v xml:space="preserve"> - </v>
      </c>
      <c r="G33" s="57"/>
      <c r="H33" s="58"/>
      <c r="I33" s="59" t="str">
        <f t="shared" ref="I33:I34" si="17">IF(OR(F33=0,E33=0)," - ",NETWORKDAYS(E33,F33))</f>
        <v xml:space="preserve"> - </v>
      </c>
      <c r="J33" s="95"/>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70" customFormat="1" ht="18" x14ac:dyDescent="0.15">
      <c r="A34" s="60" t="str">
        <f t="shared" ref="A34:A38"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4" s="81" t="s">
        <v>172</v>
      </c>
      <c r="C34" s="81"/>
      <c r="D34" s="79"/>
      <c r="E34" s="160">
        <v>43430</v>
      </c>
      <c r="F34" s="163">
        <f t="shared" si="16"/>
        <v>43436</v>
      </c>
      <c r="G34" s="62">
        <v>7</v>
      </c>
      <c r="H34" s="63">
        <v>1</v>
      </c>
      <c r="I34" s="80">
        <f t="shared" si="17"/>
        <v>5</v>
      </c>
      <c r="J34" s="98"/>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row>
    <row r="35" spans="1:66" s="70" customFormat="1" ht="18" x14ac:dyDescent="0.15">
      <c r="A35" s="60" t="str">
        <f t="shared" si="18"/>
        <v>5.2</v>
      </c>
      <c r="B35" s="81" t="s">
        <v>175</v>
      </c>
      <c r="C35" s="81"/>
      <c r="D35" s="79"/>
      <c r="E35" s="160">
        <v>43430</v>
      </c>
      <c r="F35" s="163">
        <f t="shared" ref="F35:F36" si="19">IF(ISBLANK(E35)," - ",IF(G35=0,E35,E35+G35-1))</f>
        <v>43433</v>
      </c>
      <c r="G35" s="62">
        <v>4</v>
      </c>
      <c r="H35" s="63">
        <v>1</v>
      </c>
      <c r="I35" s="80">
        <f t="shared" ref="I35:I36" si="20">IF(OR(F35=0,E35=0)," - ",NETWORKDAYS(E35,F35))</f>
        <v>4</v>
      </c>
      <c r="J35" s="98"/>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row>
    <row r="36" spans="1:66" s="70" customFormat="1" ht="18" x14ac:dyDescent="0.15">
      <c r="A36" s="60" t="str">
        <f t="shared" si="18"/>
        <v>5.3</v>
      </c>
      <c r="B36" s="81" t="s">
        <v>173</v>
      </c>
      <c r="C36" s="81"/>
      <c r="D36" s="79"/>
      <c r="E36" s="160">
        <v>43430</v>
      </c>
      <c r="F36" s="163">
        <f t="shared" si="19"/>
        <v>43436</v>
      </c>
      <c r="G36" s="62">
        <v>7</v>
      </c>
      <c r="H36" s="63">
        <v>1</v>
      </c>
      <c r="I36" s="80">
        <f t="shared" si="20"/>
        <v>5</v>
      </c>
      <c r="J36" s="98"/>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row>
    <row r="37" spans="1:66" s="70" customFormat="1" ht="18" x14ac:dyDescent="0.15">
      <c r="A37" s="60" t="str">
        <f t="shared" si="18"/>
        <v>5.4</v>
      </c>
      <c r="B37" s="81" t="s">
        <v>174</v>
      </c>
      <c r="C37" s="81"/>
      <c r="D37" s="79"/>
      <c r="E37" s="160">
        <v>43430</v>
      </c>
      <c r="F37" s="163">
        <f t="shared" ref="F37:F38" si="21">IF(ISBLANK(E37)," - ",IF(G37=0,E37,E37+G37-1))</f>
        <v>43439</v>
      </c>
      <c r="G37" s="62">
        <v>10</v>
      </c>
      <c r="H37" s="63">
        <v>1</v>
      </c>
      <c r="I37" s="80">
        <f t="shared" ref="I37:I38" si="22">IF(OR(F37=0,E37=0)," - ",NETWORKDAYS(E37,F37))</f>
        <v>8</v>
      </c>
      <c r="J37" s="98"/>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row>
    <row r="38" spans="1:66" s="70" customFormat="1" ht="18" x14ac:dyDescent="0.15">
      <c r="A38" s="60" t="str">
        <f t="shared" si="18"/>
        <v>5.5</v>
      </c>
      <c r="B38" s="81" t="s">
        <v>180</v>
      </c>
      <c r="C38" s="81"/>
      <c r="D38" s="79"/>
      <c r="E38" s="160">
        <v>43430</v>
      </c>
      <c r="F38" s="163">
        <f t="shared" si="21"/>
        <v>43438</v>
      </c>
      <c r="G38" s="62">
        <v>9</v>
      </c>
      <c r="H38" s="63">
        <v>1</v>
      </c>
      <c r="I38" s="80">
        <f t="shared" si="22"/>
        <v>7</v>
      </c>
      <c r="J38" s="98"/>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row>
    <row r="39" spans="1:66" s="55" customFormat="1" ht="18" x14ac:dyDescent="0.15">
      <c r="A39" s="53" t="str">
        <f>IF(ISERROR(VALUE(SUBSTITUTE(prevWBS,".",""))),"1",IF(ISERROR(FIND("`",SUBSTITUTE(prevWBS,".","`",1))),TEXT(VALUE(prevWBS)+1,"#"),TEXT(VALUE(LEFT(prevWBS,FIND("`",SUBSTITUTE(prevWBS,".","`",1))-1))+1,"#")))</f>
        <v>6</v>
      </c>
      <c r="B39" s="54" t="s">
        <v>178</v>
      </c>
      <c r="D39" s="56"/>
      <c r="E39" s="161"/>
      <c r="F39" s="161" t="str">
        <f t="shared" ref="F39:F40" si="23">IF(ISBLANK(E39)," - ",IF(G39=0,E39,E39+G39-1))</f>
        <v xml:space="preserve"> - </v>
      </c>
      <c r="G39" s="57"/>
      <c r="H39" s="58"/>
      <c r="I39" s="59" t="str">
        <f t="shared" ref="I39:I40" si="24">IF(OR(F39=0,E39=0)," - ",NETWORKDAYS(E39,F39))</f>
        <v xml:space="preserve"> - </v>
      </c>
      <c r="J39" s="95"/>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70" customFormat="1" ht="18" x14ac:dyDescent="0.15">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0" s="81" t="s">
        <v>179</v>
      </c>
      <c r="C40" s="81"/>
      <c r="D40" s="79"/>
      <c r="E40" s="160">
        <v>43381</v>
      </c>
      <c r="F40" s="163">
        <f t="shared" si="23"/>
        <v>43381</v>
      </c>
      <c r="G40" s="62">
        <v>1</v>
      </c>
      <c r="H40" s="63">
        <v>1</v>
      </c>
      <c r="I40" s="80">
        <f t="shared" si="24"/>
        <v>1</v>
      </c>
      <c r="J40" s="98"/>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row>
    <row r="41" spans="1:66" s="55" customFormat="1" ht="18" x14ac:dyDescent="0.15">
      <c r="A41" s="53" t="str">
        <f>IF(ISERROR(VALUE(SUBSTITUTE(prevWBS,".",""))),"1",IF(ISERROR(FIND("`",SUBSTITUTE(prevWBS,".","`",1))),TEXT(VALUE(prevWBS)+1,"#"),TEXT(VALUE(LEFT(prevWBS,FIND("`",SUBSTITUTE(prevWBS,".","`",1))-1))+1,"#")))</f>
        <v>7</v>
      </c>
      <c r="B41" s="54" t="s">
        <v>147</v>
      </c>
      <c r="D41" s="56"/>
      <c r="E41" s="161"/>
      <c r="F41" s="161" t="str">
        <f t="shared" ref="F41:F42" si="25">IF(ISBLANK(E41)," - ",IF(G41=0,E41,E41+G41-1))</f>
        <v xml:space="preserve"> - </v>
      </c>
      <c r="G41" s="57"/>
      <c r="H41" s="58"/>
      <c r="I41" s="59" t="str">
        <f t="shared" ref="I41:I42" si="26">IF(OR(F41=0,E41=0)," - ",NETWORKDAYS(E41,F41))</f>
        <v xml:space="preserve"> - </v>
      </c>
      <c r="J41" s="95"/>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70" customFormat="1" ht="18" x14ac:dyDescent="0.15">
      <c r="A42" s="60" t="str">
        <f t="shared" ref="A42:A52" si="2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2" s="81" t="s">
        <v>162</v>
      </c>
      <c r="C42" s="81"/>
      <c r="D42" s="79"/>
      <c r="E42" s="160">
        <v>43381</v>
      </c>
      <c r="F42" s="163">
        <f t="shared" si="25"/>
        <v>43384</v>
      </c>
      <c r="G42" s="62">
        <v>4</v>
      </c>
      <c r="H42" s="63">
        <v>1</v>
      </c>
      <c r="I42" s="80">
        <f t="shared" si="26"/>
        <v>4</v>
      </c>
      <c r="J42" s="98"/>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row>
    <row r="43" spans="1:66" s="70" customFormat="1" ht="18" x14ac:dyDescent="0.15">
      <c r="A43" s="60" t="str">
        <f t="shared" si="27"/>
        <v>7.2</v>
      </c>
      <c r="B43" s="81" t="s">
        <v>163</v>
      </c>
      <c r="C43" s="81"/>
      <c r="D43" s="79"/>
      <c r="E43" s="160">
        <v>43388</v>
      </c>
      <c r="F43" s="163">
        <f t="shared" ref="F43:F75" si="28">IF(ISBLANK(E43)," - ",IF(G43=0,E43,E43+G43-1))</f>
        <v>43391</v>
      </c>
      <c r="G43" s="62">
        <v>4</v>
      </c>
      <c r="H43" s="63">
        <v>1</v>
      </c>
      <c r="I43" s="80">
        <f t="shared" ref="I43:I75" si="29">IF(OR(F43=0,E43=0)," - ",NETWORKDAYS(E43,F43))</f>
        <v>4</v>
      </c>
      <c r="J43" s="98"/>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row>
    <row r="44" spans="1:66" s="70" customFormat="1" ht="18" x14ac:dyDescent="0.15">
      <c r="A44" s="60" t="str">
        <f t="shared" si="27"/>
        <v>7.3</v>
      </c>
      <c r="B44" s="81" t="s">
        <v>164</v>
      </c>
      <c r="C44" s="81"/>
      <c r="D44" s="79"/>
      <c r="E44" s="160">
        <v>43388</v>
      </c>
      <c r="F44" s="163">
        <f t="shared" si="28"/>
        <v>43391</v>
      </c>
      <c r="G44" s="62">
        <v>4</v>
      </c>
      <c r="H44" s="63">
        <v>1</v>
      </c>
      <c r="I44" s="80">
        <f t="shared" si="29"/>
        <v>4</v>
      </c>
      <c r="J44" s="98"/>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row>
    <row r="45" spans="1:66" s="70" customFormat="1" ht="18" x14ac:dyDescent="0.15">
      <c r="A45" s="60" t="str">
        <f t="shared" si="27"/>
        <v>7.4</v>
      </c>
      <c r="B45" s="81" t="s">
        <v>165</v>
      </c>
      <c r="C45" s="81"/>
      <c r="D45" s="79"/>
      <c r="E45" s="160">
        <v>43423</v>
      </c>
      <c r="F45" s="163">
        <f t="shared" si="28"/>
        <v>43429</v>
      </c>
      <c r="G45" s="62">
        <v>7</v>
      </c>
      <c r="H45" s="63">
        <v>1</v>
      </c>
      <c r="I45" s="80">
        <f t="shared" si="29"/>
        <v>5</v>
      </c>
      <c r="J45" s="98"/>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row>
    <row r="46" spans="1:66" s="70" customFormat="1" ht="18" x14ac:dyDescent="0.15">
      <c r="A46" s="60" t="str">
        <f t="shared" si="27"/>
        <v>7.5</v>
      </c>
      <c r="B46" s="81" t="s">
        <v>142</v>
      </c>
      <c r="C46" s="81"/>
      <c r="D46" s="79"/>
      <c r="E46" s="160">
        <v>43430</v>
      </c>
      <c r="F46" s="163">
        <f t="shared" si="28"/>
        <v>43436</v>
      </c>
      <c r="G46" s="62">
        <v>7</v>
      </c>
      <c r="H46" s="63">
        <v>1</v>
      </c>
      <c r="I46" s="80">
        <f t="shared" si="29"/>
        <v>5</v>
      </c>
      <c r="J46" s="98"/>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row>
    <row r="47" spans="1:66" s="70" customFormat="1" ht="18" x14ac:dyDescent="0.15">
      <c r="A47" s="60" t="str">
        <f t="shared" si="27"/>
        <v>7.6</v>
      </c>
      <c r="B47" s="81" t="s">
        <v>166</v>
      </c>
      <c r="C47" s="81"/>
      <c r="D47" s="79"/>
      <c r="E47" s="160">
        <v>43423</v>
      </c>
      <c r="F47" s="163">
        <f t="shared" ref="F47:F51" si="30">IF(ISBLANK(E47)," - ",IF(G47=0,E47,E47+G47-1))</f>
        <v>43429</v>
      </c>
      <c r="G47" s="62">
        <v>7</v>
      </c>
      <c r="H47" s="63">
        <v>1</v>
      </c>
      <c r="I47" s="80">
        <f t="shared" ref="I47:I51" si="31">IF(OR(F47=0,E47=0)," - ",NETWORKDAYS(E47,F47))</f>
        <v>5</v>
      </c>
      <c r="J47" s="98"/>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row>
    <row r="48" spans="1:66" s="70" customFormat="1" ht="18" x14ac:dyDescent="0.15">
      <c r="A48" s="60" t="str">
        <f t="shared" si="27"/>
        <v>7.7</v>
      </c>
      <c r="B48" s="81" t="s">
        <v>168</v>
      </c>
      <c r="C48" s="81"/>
      <c r="D48" s="79"/>
      <c r="E48" s="160">
        <v>43437</v>
      </c>
      <c r="F48" s="163">
        <f>IF(ISBLANK(E48)," - ",IF(G48=0,E48,E48+G48-1))</f>
        <v>43442</v>
      </c>
      <c r="G48" s="62">
        <v>6</v>
      </c>
      <c r="H48" s="63">
        <v>1</v>
      </c>
      <c r="I48" s="80">
        <f>IF(OR(F48=0,E48=0)," - ",NETWORKDAYS(E48,F48))</f>
        <v>5</v>
      </c>
      <c r="J48" s="98"/>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row>
    <row r="49" spans="1:66" s="70" customFormat="1" ht="18" x14ac:dyDescent="0.15">
      <c r="A49" s="60" t="str">
        <f t="shared" si="27"/>
        <v>7.8</v>
      </c>
      <c r="B49" s="81" t="s">
        <v>177</v>
      </c>
      <c r="C49" s="81"/>
      <c r="D49" s="79"/>
      <c r="E49" s="160">
        <v>43437</v>
      </c>
      <c r="F49" s="163">
        <f>IF(ISBLANK(E49)," - ",IF(G49=0,E49,E49+G49-1))</f>
        <v>43442</v>
      </c>
      <c r="G49" s="62">
        <v>6</v>
      </c>
      <c r="H49" s="63">
        <v>0.8</v>
      </c>
      <c r="I49" s="80">
        <f>IF(OR(F49=0,E49=0)," - ",NETWORKDAYS(E49,F49))</f>
        <v>5</v>
      </c>
      <c r="J49" s="98"/>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row>
    <row r="50" spans="1:66" s="70" customFormat="1" ht="18" x14ac:dyDescent="0.15">
      <c r="A50" s="60" t="str">
        <f t="shared" si="27"/>
        <v>7.9</v>
      </c>
      <c r="B50" s="81" t="s">
        <v>167</v>
      </c>
      <c r="C50" s="81"/>
      <c r="D50" s="79"/>
      <c r="E50" s="160">
        <v>43388</v>
      </c>
      <c r="F50" s="163">
        <f t="shared" si="30"/>
        <v>43391</v>
      </c>
      <c r="G50" s="62">
        <v>4</v>
      </c>
      <c r="H50" s="63">
        <v>1</v>
      </c>
      <c r="I50" s="80">
        <f t="shared" si="31"/>
        <v>4</v>
      </c>
      <c r="J50" s="98"/>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row>
    <row r="51" spans="1:66" s="70" customFormat="1" ht="18" x14ac:dyDescent="0.15">
      <c r="A51" s="60" t="str">
        <f t="shared" si="27"/>
        <v>7.10</v>
      </c>
      <c r="B51" s="81" t="s">
        <v>169</v>
      </c>
      <c r="C51" s="81"/>
      <c r="D51" s="79"/>
      <c r="E51" s="160">
        <v>43437</v>
      </c>
      <c r="F51" s="163">
        <f t="shared" si="30"/>
        <v>43442</v>
      </c>
      <c r="G51" s="62">
        <v>6</v>
      </c>
      <c r="H51" s="63">
        <v>1</v>
      </c>
      <c r="I51" s="80">
        <f t="shared" si="31"/>
        <v>5</v>
      </c>
      <c r="J51" s="98"/>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row>
    <row r="52" spans="1:66" s="70" customFormat="1" ht="18" x14ac:dyDescent="0.15">
      <c r="A52" s="60" t="str">
        <f t="shared" si="27"/>
        <v>7.11</v>
      </c>
      <c r="B52" s="81" t="s">
        <v>176</v>
      </c>
      <c r="C52" s="81"/>
      <c r="D52" s="79"/>
      <c r="E52" s="160">
        <v>43437</v>
      </c>
      <c r="F52" s="163">
        <f>IF(ISBLANK(E52)," - ",IF(G52=0,E52,E52+G52-1))</f>
        <v>43442</v>
      </c>
      <c r="G52" s="62">
        <v>6</v>
      </c>
      <c r="H52" s="63">
        <v>1</v>
      </c>
      <c r="I52" s="80">
        <f>IF(OR(F52=0,E52=0)," - ",NETWORKDAYS(E52,F52))</f>
        <v>5</v>
      </c>
      <c r="J52" s="98"/>
      <c r="K52" s="105"/>
      <c r="L52" s="105"/>
      <c r="M52" s="105"/>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row>
    <row r="53" spans="1:66" s="70" customFormat="1" ht="18" x14ac:dyDescent="0.15">
      <c r="A5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7.12</v>
      </c>
      <c r="B53" s="81" t="s">
        <v>170</v>
      </c>
      <c r="C53" s="81"/>
      <c r="D53" s="79"/>
      <c r="E53" s="160">
        <v>43446</v>
      </c>
      <c r="F53" s="163">
        <f>IF(ISBLANK(E53)," - ",IF(G53=0,E53,E53+G53-1))</f>
        <v>43446</v>
      </c>
      <c r="G53" s="62">
        <v>1</v>
      </c>
      <c r="H53" s="63">
        <v>1</v>
      </c>
      <c r="I53" s="80">
        <f>IF(OR(F53=0,E53=0)," - ",NETWORKDAYS(E53,F53))</f>
        <v>1</v>
      </c>
      <c r="J53" s="98"/>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row>
    <row r="54" spans="1:66" s="172" customFormat="1" ht="18" x14ac:dyDescent="0.15">
      <c r="A54" s="53" t="str">
        <f>IF(ISERROR(VALUE(SUBSTITUTE(prevWBS,".",""))),"1",IF(ISERROR(FIND("`",SUBSTITUTE(prevWBS,".","`",1))),TEXT(VALUE(prevWBS)+1,"#"),TEXT(VALUE(LEFT(prevWBS,FIND("`",SUBSTITUTE(prevWBS,".","`",1))-1))+1,"#")))</f>
        <v>8</v>
      </c>
      <c r="B54" s="164" t="s">
        <v>181</v>
      </c>
      <c r="C54" s="165"/>
      <c r="D54" s="166"/>
      <c r="E54" s="167"/>
      <c r="F54" s="168" t="str">
        <f t="shared" ref="F54:F55" si="32">IF(ISBLANK(E54)," - ",IF(G54=0,E54,E54+G54-1))</f>
        <v xml:space="preserve"> - </v>
      </c>
      <c r="G54" s="169"/>
      <c r="H54" s="170"/>
      <c r="I54" s="169" t="str">
        <f>IF(OR(F54=0,E54=0)," - ",NETWORKDAYS(E54,F54))</f>
        <v xml:space="preserve"> - </v>
      </c>
      <c r="J54" s="171"/>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row>
    <row r="55" spans="1:66" s="70" customFormat="1" ht="18" x14ac:dyDescent="0.15">
      <c r="A5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55" s="81" t="s">
        <v>182</v>
      </c>
      <c r="C55" s="81"/>
      <c r="D55" s="79"/>
      <c r="E55" s="99">
        <v>43437</v>
      </c>
      <c r="F55" s="100">
        <f t="shared" si="32"/>
        <v>43443</v>
      </c>
      <c r="G55" s="62">
        <v>7</v>
      </c>
      <c r="H55" s="63">
        <v>1</v>
      </c>
      <c r="I55" s="80">
        <f t="shared" ref="I55" si="33">IF(OR(F55=0,E55=0)," - ",NETWORKDAYS(E55,F55))</f>
        <v>5</v>
      </c>
      <c r="J55" s="98"/>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c r="BJ55" s="105"/>
      <c r="BK55" s="105"/>
      <c r="BL55" s="105"/>
      <c r="BM55" s="105"/>
      <c r="BN55" s="105"/>
    </row>
    <row r="56" spans="1:66" s="55" customFormat="1" ht="18" x14ac:dyDescent="0.15">
      <c r="A56" s="53" t="str">
        <f>IF(ISERROR(VALUE(SUBSTITUTE(prevWBS,".",""))),"1",IF(ISERROR(FIND("`",SUBSTITUTE(prevWBS,".","`",1))),TEXT(VALUE(prevWBS)+1,"#"),TEXT(VALUE(LEFT(prevWBS,FIND("`",SUBSTITUTE(prevWBS,".","`",1))-1))+1,"#")))</f>
        <v>9</v>
      </c>
      <c r="B56" s="54" t="s">
        <v>146</v>
      </c>
      <c r="D56" s="56"/>
      <c r="E56" s="161"/>
      <c r="F56" s="161" t="str">
        <f>IF(ISBLANK(E56)," - ",IF(G56=0,E56,E56+G56-1))</f>
        <v xml:space="preserve"> - </v>
      </c>
      <c r="G56" s="57"/>
      <c r="H56" s="58"/>
      <c r="I56" s="59" t="str">
        <f>IF(OR(F56=0,E56=0)," - ",NETWORKDAYS(E56,F56))</f>
        <v xml:space="preserve"> - </v>
      </c>
      <c r="J56" s="95"/>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row>
    <row r="57" spans="1:66" s="70" customFormat="1" ht="18" x14ac:dyDescent="0.15">
      <c r="A5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57" s="81" t="s">
        <v>184</v>
      </c>
      <c r="C57" s="81"/>
      <c r="D57" s="79"/>
      <c r="E57" s="160">
        <v>43479</v>
      </c>
      <c r="F57" s="163">
        <f>IF(ISBLANK(E57)," - ",IF(G57=0,E57,E57+G57-1))</f>
        <v>43490</v>
      </c>
      <c r="G57" s="62">
        <v>12</v>
      </c>
      <c r="H57" s="63">
        <v>1</v>
      </c>
      <c r="I57" s="80">
        <f>IF(OR(F57=0,E57=0)," - ",NETWORKDAYS(E57,F57))</f>
        <v>10</v>
      </c>
      <c r="J57" s="98"/>
      <c r="K57" s="105"/>
      <c r="L57" s="105"/>
      <c r="M57" s="105"/>
      <c r="N57" s="105"/>
      <c r="O57" s="105"/>
      <c r="P57" s="105"/>
      <c r="Q57" s="105"/>
      <c r="R57" s="105"/>
      <c r="S57" s="105"/>
      <c r="T57" s="105"/>
      <c r="U57" s="105"/>
      <c r="V57" s="105"/>
      <c r="W57" s="105"/>
      <c r="X57" s="105"/>
      <c r="Y57" s="105"/>
      <c r="Z57" s="105"/>
      <c r="AA57" s="105"/>
      <c r="AB57" s="105"/>
      <c r="AC57" s="105"/>
      <c r="AD57" s="105"/>
      <c r="AE57" s="105"/>
      <c r="AF57" s="105"/>
      <c r="AG57" s="105"/>
      <c r="AH57" s="105"/>
      <c r="AI57" s="105"/>
      <c r="AJ57" s="105"/>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c r="BJ57" s="105"/>
      <c r="BK57" s="105"/>
      <c r="BL57" s="105"/>
      <c r="BM57" s="105"/>
      <c r="BN57" s="105"/>
    </row>
    <row r="58" spans="1:66" s="70" customFormat="1" ht="18" x14ac:dyDescent="0.15">
      <c r="A5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9.2</v>
      </c>
      <c r="B58" s="81" t="s">
        <v>185</v>
      </c>
      <c r="C58" s="81"/>
      <c r="D58" s="79"/>
      <c r="E58" s="160">
        <v>43479</v>
      </c>
      <c r="F58" s="163">
        <f>IF(ISBLANK(E58)," - ",IF(G58=0,E58,E58+G58-1))</f>
        <v>43490</v>
      </c>
      <c r="G58" s="62">
        <v>12</v>
      </c>
      <c r="H58" s="63">
        <v>1</v>
      </c>
      <c r="I58" s="80">
        <f>IF(OR(F58=0,E58=0)," - ",NETWORKDAYS(E58,F58))</f>
        <v>10</v>
      </c>
      <c r="J58" s="98"/>
      <c r="K58" s="105"/>
      <c r="L58" s="105"/>
      <c r="M58" s="105"/>
      <c r="N58" s="105"/>
      <c r="O58" s="105"/>
      <c r="P58" s="105"/>
      <c r="Q58" s="105"/>
      <c r="R58" s="105"/>
      <c r="S58" s="105"/>
      <c r="T58" s="105"/>
      <c r="U58" s="105"/>
      <c r="V58" s="105"/>
      <c r="W58" s="105"/>
      <c r="X58" s="105"/>
      <c r="Y58" s="105"/>
      <c r="Z58" s="105"/>
      <c r="AA58" s="105"/>
      <c r="AB58" s="105"/>
      <c r="AC58" s="105"/>
      <c r="AD58" s="105"/>
      <c r="AE58" s="105"/>
      <c r="AF58" s="105"/>
      <c r="AG58" s="105"/>
      <c r="AH58" s="105"/>
      <c r="AI58" s="105"/>
      <c r="AJ58" s="105"/>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c r="BJ58" s="105"/>
      <c r="BK58" s="105"/>
      <c r="BL58" s="105"/>
      <c r="BM58" s="105"/>
      <c r="BN58" s="105"/>
    </row>
    <row r="59" spans="1:66" s="55" customFormat="1" ht="19" customHeight="1" x14ac:dyDescent="0.15">
      <c r="A59" s="53" t="str">
        <f>IF(ISERROR(VALUE(SUBSTITUTE(prevWBS,".",""))),"1",IF(ISERROR(FIND("`",SUBSTITUTE(prevWBS,".","`",1))),TEXT(VALUE(prevWBS)+1,"#"),TEXT(VALUE(LEFT(prevWBS,FIND("`",SUBSTITUTE(prevWBS,".","`",1))-1))+1,"#")))</f>
        <v>10</v>
      </c>
      <c r="B59" s="54" t="s">
        <v>183</v>
      </c>
      <c r="D59" s="56"/>
      <c r="E59" s="161"/>
      <c r="F59" s="161" t="str">
        <f t="shared" ref="F59" si="34">IF(ISBLANK(E59)," - ",IF(G59=0,E59,E59+G59-1))</f>
        <v xml:space="preserve"> - </v>
      </c>
      <c r="G59" s="57"/>
      <c r="H59" s="58"/>
      <c r="I59" s="59" t="str">
        <f t="shared" ref="I59" si="35">IF(OR(F59=0,E59=0)," - ",NETWORKDAYS(E59,F59))</f>
        <v xml:space="preserve"> - </v>
      </c>
      <c r="J59" s="95"/>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row>
    <row r="60" spans="1:66" s="70" customFormat="1" ht="18" x14ac:dyDescent="0.15">
      <c r="A6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60" s="81" t="s">
        <v>186</v>
      </c>
      <c r="C60" s="81"/>
      <c r="D60" s="79"/>
      <c r="E60" s="160">
        <v>43479</v>
      </c>
      <c r="F60" s="163">
        <f>IF(ISBLANK(E60)," - ",IF(G60=0,E60,E60+G60-1))</f>
        <v>43485</v>
      </c>
      <c r="G60" s="62">
        <v>7</v>
      </c>
      <c r="H60" s="63">
        <v>1</v>
      </c>
      <c r="I60" s="80">
        <f>IF(OR(F60=0,E60=0)," - ",NETWORKDAYS(E60,F60))</f>
        <v>5</v>
      </c>
      <c r="J60" s="98"/>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c r="BJ60" s="105"/>
      <c r="BK60" s="105"/>
      <c r="BL60" s="105"/>
      <c r="BM60" s="105"/>
      <c r="BN60" s="105"/>
    </row>
    <row r="61" spans="1:66" s="70" customFormat="1" ht="18" x14ac:dyDescent="0.15">
      <c r="A6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10.2</v>
      </c>
      <c r="B61" s="81" t="s">
        <v>189</v>
      </c>
      <c r="C61" s="81"/>
      <c r="D61" s="79"/>
      <c r="E61" s="99">
        <v>43486</v>
      </c>
      <c r="F61" s="100">
        <f t="shared" ref="F61" si="36">IF(ISBLANK(E61)," - ",IF(G61=0,E61,E61+G61-1))</f>
        <v>43499</v>
      </c>
      <c r="G61" s="62">
        <v>14</v>
      </c>
      <c r="H61" s="63">
        <v>1</v>
      </c>
      <c r="I61" s="80">
        <f t="shared" ref="I61" si="37">IF(OR(F61=0,E61=0)," - ",NETWORKDAYS(E61,F61))</f>
        <v>10</v>
      </c>
      <c r="J61" s="98"/>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5"/>
      <c r="BM61" s="105"/>
      <c r="BN61" s="105"/>
    </row>
    <row r="62" spans="1:66" s="70" customFormat="1" ht="18" x14ac:dyDescent="0.15">
      <c r="A6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10.3</v>
      </c>
      <c r="B62" s="81" t="s">
        <v>187</v>
      </c>
      <c r="C62" s="81"/>
      <c r="D62" s="79"/>
      <c r="E62" s="160">
        <v>43500</v>
      </c>
      <c r="F62" s="163">
        <f>IF(ISBLANK(E62)," - ",IF(G62=0,E62,E62+G62-1))</f>
        <v>43513</v>
      </c>
      <c r="G62" s="62">
        <v>14</v>
      </c>
      <c r="H62" s="63">
        <v>1</v>
      </c>
      <c r="I62" s="80">
        <f>IF(OR(F62=0,E62=0)," - ",NETWORKDAYS(E62,F62))</f>
        <v>10</v>
      </c>
      <c r="J62" s="98"/>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c r="BM62" s="105"/>
      <c r="BN62" s="105"/>
    </row>
    <row r="63" spans="1:66" s="70" customFormat="1" ht="18" x14ac:dyDescent="0.15">
      <c r="A6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10.4</v>
      </c>
      <c r="B63" s="81" t="s">
        <v>188</v>
      </c>
      <c r="C63" s="81"/>
      <c r="D63" s="79"/>
      <c r="E63" s="160">
        <v>43514</v>
      </c>
      <c r="F63" s="163">
        <f>IF(ISBLANK(E63)," - ",IF(G63=0,E63,E63+G63-1))</f>
        <v>43527</v>
      </c>
      <c r="G63" s="62">
        <v>14</v>
      </c>
      <c r="H63" s="63">
        <v>0.8</v>
      </c>
      <c r="I63" s="80">
        <f>IF(OR(F63=0,E63=0)," - ",NETWORKDAYS(E63,F63))</f>
        <v>10</v>
      </c>
      <c r="J63" s="98"/>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c r="BJ63" s="105"/>
      <c r="BK63" s="105"/>
      <c r="BL63" s="105"/>
      <c r="BM63" s="105"/>
      <c r="BN63" s="105"/>
    </row>
    <row r="64" spans="1:66" s="55" customFormat="1" ht="19" customHeight="1" x14ac:dyDescent="0.15">
      <c r="A64" s="53" t="str">
        <f>IF(ISERROR(VALUE(SUBSTITUTE(prevWBS,".",""))),"1",IF(ISERROR(FIND("`",SUBSTITUTE(prevWBS,".","`",1))),TEXT(VALUE(prevWBS)+1,"#"),TEXT(VALUE(LEFT(prevWBS,FIND("`",SUBSTITUTE(prevWBS,".","`",1))-1))+1,"#")))</f>
        <v>11</v>
      </c>
      <c r="B64" s="54" t="s">
        <v>148</v>
      </c>
      <c r="D64" s="56"/>
      <c r="E64" s="161"/>
      <c r="F64" s="161" t="str">
        <f t="shared" ref="F64:F68" si="38">IF(ISBLANK(E64)," - ",IF(G64=0,E64,E64+G64-1))</f>
        <v xml:space="preserve"> - </v>
      </c>
      <c r="G64" s="57"/>
      <c r="H64" s="58"/>
      <c r="I64" s="59" t="str">
        <f t="shared" ref="I64:I68" si="39">IF(OR(F64=0,E64=0)," - ",NETWORKDAYS(E64,F64))</f>
        <v xml:space="preserve"> - </v>
      </c>
      <c r="J64" s="95"/>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row>
    <row r="65" spans="1:66" s="70" customFormat="1" ht="18" x14ac:dyDescent="0.15">
      <c r="A6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65" s="81" t="s">
        <v>189</v>
      </c>
      <c r="C65" s="81"/>
      <c r="D65" s="79"/>
      <c r="E65" s="99">
        <v>43486</v>
      </c>
      <c r="F65" s="100">
        <f t="shared" si="38"/>
        <v>43499</v>
      </c>
      <c r="G65" s="62">
        <v>14</v>
      </c>
      <c r="H65" s="63">
        <v>1</v>
      </c>
      <c r="I65" s="80">
        <f t="shared" si="39"/>
        <v>10</v>
      </c>
      <c r="J65" s="98"/>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c r="BN65" s="105"/>
    </row>
    <row r="66" spans="1:66" s="70" customFormat="1" ht="18" x14ac:dyDescent="0.15">
      <c r="A6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11.2</v>
      </c>
      <c r="B66" s="81" t="s">
        <v>187</v>
      </c>
      <c r="C66" s="81"/>
      <c r="D66" s="79"/>
      <c r="E66" s="160">
        <v>43500</v>
      </c>
      <c r="F66" s="100">
        <f t="shared" si="38"/>
        <v>43513</v>
      </c>
      <c r="G66" s="62">
        <v>14</v>
      </c>
      <c r="H66" s="63">
        <v>1</v>
      </c>
      <c r="I66" s="80">
        <f t="shared" si="39"/>
        <v>10</v>
      </c>
      <c r="J66" s="98"/>
      <c r="K66" s="105"/>
      <c r="L66" s="105"/>
      <c r="M66" s="105"/>
      <c r="N66" s="105"/>
      <c r="O66" s="105"/>
      <c r="P66" s="105"/>
      <c r="Q66" s="105"/>
      <c r="R66" s="105"/>
      <c r="S66" s="105"/>
      <c r="T66" s="105"/>
      <c r="U66" s="105"/>
      <c r="V66" s="105"/>
      <c r="W66" s="105"/>
      <c r="X66" s="105"/>
      <c r="Y66" s="105"/>
      <c r="Z66" s="105"/>
      <c r="AA66" s="105"/>
      <c r="AB66" s="105"/>
      <c r="AC66" s="105"/>
      <c r="AD66" s="105"/>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row>
    <row r="67" spans="1:66" s="70" customFormat="1" ht="18" x14ac:dyDescent="0.15">
      <c r="A6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11.3</v>
      </c>
      <c r="B67" s="81" t="s">
        <v>188</v>
      </c>
      <c r="C67" s="81"/>
      <c r="D67" s="79"/>
      <c r="E67" s="160">
        <v>43514</v>
      </c>
      <c r="F67" s="100">
        <f t="shared" si="38"/>
        <v>43527</v>
      </c>
      <c r="G67" s="62">
        <v>14</v>
      </c>
      <c r="H67" s="63">
        <v>1</v>
      </c>
      <c r="I67" s="80">
        <f t="shared" si="39"/>
        <v>10</v>
      </c>
      <c r="J67" s="98"/>
      <c r="K67" s="105"/>
      <c r="L67" s="105"/>
      <c r="M67" s="105"/>
      <c r="N67" s="105"/>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row>
    <row r="68" spans="1:66" s="70" customFormat="1" ht="18" x14ac:dyDescent="0.15">
      <c r="A6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11.4</v>
      </c>
      <c r="B68" s="81" t="s">
        <v>193</v>
      </c>
      <c r="C68" s="81"/>
      <c r="D68" s="79"/>
      <c r="E68" s="99"/>
      <c r="F68" s="100" t="str">
        <f t="shared" si="38"/>
        <v xml:space="preserve"> - </v>
      </c>
      <c r="G68" s="62"/>
      <c r="H68" s="63"/>
      <c r="I68" s="80" t="str">
        <f t="shared" si="39"/>
        <v xml:space="preserve"> - </v>
      </c>
      <c r="J68" s="98"/>
      <c r="K68" s="105"/>
      <c r="L68" s="105"/>
      <c r="M68" s="105"/>
      <c r="N68" s="105"/>
      <c r="O68" s="105"/>
      <c r="P68" s="105"/>
      <c r="Q68" s="105"/>
      <c r="R68" s="105"/>
      <c r="S68" s="105"/>
      <c r="T68" s="105"/>
      <c r="U68" s="105"/>
      <c r="V68" s="105"/>
      <c r="W68" s="105"/>
      <c r="X68" s="105"/>
      <c r="Y68" s="105"/>
      <c r="Z68" s="105"/>
      <c r="AA68" s="105"/>
      <c r="AB68" s="105"/>
      <c r="AC68" s="105"/>
      <c r="AD68" s="105"/>
      <c r="AE68" s="105"/>
      <c r="AF68" s="105"/>
      <c r="AG68" s="105"/>
      <c r="AH68" s="105"/>
      <c r="AI68" s="105"/>
      <c r="AJ68" s="105"/>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c r="BJ68" s="105"/>
      <c r="BK68" s="105"/>
      <c r="BL68" s="105"/>
      <c r="BM68" s="105"/>
      <c r="BN68" s="105"/>
    </row>
    <row r="69" spans="1:66" s="55" customFormat="1" ht="18" x14ac:dyDescent="0.15">
      <c r="A69" s="53" t="str">
        <f>IF(ISERROR(VALUE(SUBSTITUTE(prevWBS,".",""))),"1",IF(ISERROR(FIND("`",SUBSTITUTE(prevWBS,".","`",1))),TEXT(VALUE(prevWBS)+1,"#"),TEXT(VALUE(LEFT(prevWBS,FIND("`",SUBSTITUTE(prevWBS,".","`",1))-1))+1,"#")))</f>
        <v>12</v>
      </c>
      <c r="B69" s="54" t="s">
        <v>149</v>
      </c>
      <c r="D69" s="56"/>
      <c r="E69" s="161"/>
      <c r="F69" s="161" t="str">
        <f t="shared" si="28"/>
        <v xml:space="preserve"> - </v>
      </c>
      <c r="G69" s="57"/>
      <c r="H69" s="58"/>
      <c r="I69" s="59" t="str">
        <f t="shared" si="29"/>
        <v xml:space="preserve"> - </v>
      </c>
      <c r="J69" s="95"/>
      <c r="K69" s="106"/>
      <c r="L69" s="106"/>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row>
    <row r="70" spans="1:66" s="70" customFormat="1" ht="18" x14ac:dyDescent="0.15">
      <c r="A7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12.1</v>
      </c>
      <c r="B70" s="81" t="s">
        <v>190</v>
      </c>
      <c r="C70" s="81"/>
      <c r="D70" s="79"/>
      <c r="E70" s="160">
        <v>43479</v>
      </c>
      <c r="F70" s="100">
        <f t="shared" si="28"/>
        <v>43532</v>
      </c>
      <c r="G70" s="62">
        <v>54</v>
      </c>
      <c r="H70" s="63">
        <v>1</v>
      </c>
      <c r="I70" s="80">
        <f t="shared" si="29"/>
        <v>40</v>
      </c>
      <c r="J70" s="98"/>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row>
    <row r="71" spans="1:66" s="70" customFormat="1" ht="18" x14ac:dyDescent="0.15">
      <c r="A7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12.2</v>
      </c>
      <c r="B71" s="81" t="s">
        <v>191</v>
      </c>
      <c r="C71" s="81"/>
      <c r="D71" s="79"/>
      <c r="E71" s="160">
        <v>43521</v>
      </c>
      <c r="F71" s="163">
        <f t="shared" si="28"/>
        <v>43532</v>
      </c>
      <c r="G71" s="62">
        <v>12</v>
      </c>
      <c r="H71" s="63">
        <v>1</v>
      </c>
      <c r="I71" s="80">
        <f t="shared" si="29"/>
        <v>10</v>
      </c>
      <c r="J71" s="98"/>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row>
    <row r="72" spans="1:66" s="172" customFormat="1" ht="18" x14ac:dyDescent="0.15">
      <c r="A72" s="53" t="str">
        <f>IF(ISERROR(VALUE(SUBSTITUTE(prevWBS,".",""))),"1",IF(ISERROR(FIND("`",SUBSTITUTE(prevWBS,".","`",1))),TEXT(VALUE(prevWBS)+1,"#"),TEXT(VALUE(LEFT(prevWBS,FIND("`",SUBSTITUTE(prevWBS,".","`",1))-1))+1,"#")))</f>
        <v>13</v>
      </c>
      <c r="B72" s="164" t="s">
        <v>192</v>
      </c>
      <c r="C72" s="165"/>
      <c r="D72" s="166"/>
      <c r="E72" s="167"/>
      <c r="F72" s="168" t="str">
        <f t="shared" si="28"/>
        <v xml:space="preserve"> - </v>
      </c>
      <c r="G72" s="169"/>
      <c r="H72" s="170"/>
      <c r="I72" s="169" t="str">
        <f>IF(OR(F72=0,E72=0)," - ",NETWORKDAYS(E72,F72))</f>
        <v xml:space="preserve"> - </v>
      </c>
      <c r="J72" s="171"/>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row>
    <row r="73" spans="1:66" s="70" customFormat="1" ht="18" x14ac:dyDescent="0.15">
      <c r="A7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13.1</v>
      </c>
      <c r="B73" s="81" t="s">
        <v>192</v>
      </c>
      <c r="C73" s="81"/>
      <c r="D73" s="79"/>
      <c r="E73" s="160">
        <v>43528</v>
      </c>
      <c r="F73" s="100">
        <f t="shared" si="28"/>
        <v>43539</v>
      </c>
      <c r="G73" s="62">
        <v>12</v>
      </c>
      <c r="H73" s="63">
        <v>1</v>
      </c>
      <c r="I73" s="80">
        <f t="shared" ref="I73" si="40">IF(OR(F73=0,E73=0)," - ",NETWORKDAYS(E73,F73))</f>
        <v>10</v>
      </c>
      <c r="J73" s="98"/>
      <c r="K73" s="105"/>
      <c r="L73" s="105"/>
      <c r="M73" s="105"/>
      <c r="N73" s="105"/>
      <c r="O73" s="105"/>
      <c r="P73" s="105"/>
      <c r="Q73" s="105"/>
      <c r="R73" s="105"/>
      <c r="S73" s="105"/>
      <c r="T73" s="105"/>
      <c r="U73" s="105"/>
      <c r="V73" s="105"/>
      <c r="W73" s="105"/>
      <c r="X73" s="105"/>
      <c r="Y73" s="105"/>
      <c r="Z73" s="105"/>
      <c r="AA73" s="105"/>
      <c r="AB73" s="105"/>
      <c r="AC73" s="105"/>
      <c r="AD73" s="105"/>
      <c r="AE73" s="105"/>
      <c r="AF73" s="105"/>
      <c r="AG73" s="105"/>
      <c r="AH73" s="105"/>
      <c r="AI73" s="105"/>
      <c r="AJ73" s="105"/>
      <c r="AK73" s="105"/>
      <c r="AL73" s="105"/>
      <c r="AM73" s="105"/>
      <c r="AN73" s="105"/>
      <c r="AO73" s="105"/>
      <c r="AP73" s="105"/>
      <c r="AQ73" s="105"/>
      <c r="AR73" s="105"/>
      <c r="AS73" s="105"/>
      <c r="AT73" s="105"/>
      <c r="AU73" s="105"/>
      <c r="AV73" s="105"/>
      <c r="AW73" s="105"/>
      <c r="AX73" s="105"/>
      <c r="AY73" s="105"/>
      <c r="AZ73" s="105"/>
      <c r="BA73" s="105"/>
      <c r="BB73" s="105"/>
      <c r="BC73" s="105"/>
      <c r="BD73" s="105"/>
      <c r="BE73" s="105"/>
      <c r="BF73" s="105"/>
      <c r="BG73" s="105"/>
      <c r="BH73" s="105"/>
      <c r="BI73" s="105"/>
      <c r="BJ73" s="105"/>
      <c r="BK73" s="105"/>
      <c r="BL73" s="105"/>
      <c r="BM73" s="105"/>
      <c r="BN73" s="105"/>
    </row>
    <row r="74" spans="1:66" s="55" customFormat="1" ht="18" x14ac:dyDescent="0.15">
      <c r="A74" s="53" t="str">
        <f>IF(ISERROR(VALUE(SUBSTITUTE(prevWBS,".",""))),"1",IF(ISERROR(FIND("`",SUBSTITUTE(prevWBS,".","`",1))),TEXT(VALUE(prevWBS)+1,"#"),TEXT(VALUE(LEFT(prevWBS,FIND("`",SUBSTITUTE(prevWBS,".","`",1))-1))+1,"#")))</f>
        <v>14</v>
      </c>
      <c r="B74" s="54" t="s">
        <v>150</v>
      </c>
      <c r="D74" s="56"/>
      <c r="E74" s="161"/>
      <c r="F74" s="161" t="str">
        <f t="shared" si="28"/>
        <v xml:space="preserve"> - </v>
      </c>
      <c r="G74" s="57"/>
      <c r="H74" s="58"/>
      <c r="I74" s="59" t="str">
        <f t="shared" si="29"/>
        <v xml:space="preserve"> - </v>
      </c>
      <c r="J74" s="95"/>
      <c r="K74" s="106"/>
      <c r="L74" s="106"/>
      <c r="M74" s="106"/>
      <c r="N74" s="106"/>
      <c r="O74" s="106"/>
      <c r="P74" s="106"/>
      <c r="Q74" s="106"/>
      <c r="R74" s="106"/>
      <c r="S74" s="106"/>
      <c r="T74" s="106"/>
      <c r="U74" s="106"/>
      <c r="V74" s="106"/>
      <c r="W74" s="106"/>
      <c r="X74" s="106"/>
      <c r="Y74" s="106"/>
      <c r="Z74" s="106"/>
      <c r="AA74" s="106"/>
      <c r="AB74" s="106"/>
      <c r="AC74" s="106"/>
      <c r="AD74" s="106"/>
      <c r="AE74" s="106"/>
      <c r="AF74" s="106"/>
      <c r="AG74" s="106"/>
      <c r="AH74" s="106"/>
      <c r="AI74" s="106"/>
      <c r="AJ74" s="106"/>
      <c r="AK74" s="106"/>
      <c r="AL74" s="106"/>
      <c r="AM74" s="106"/>
      <c r="AN74" s="106"/>
      <c r="AO74" s="106"/>
      <c r="AP74" s="106"/>
      <c r="AQ74" s="106"/>
      <c r="AR74" s="106"/>
      <c r="AS74" s="106"/>
      <c r="AT74" s="106"/>
      <c r="AU74" s="106"/>
      <c r="AV74" s="106"/>
      <c r="AW74" s="106"/>
      <c r="AX74" s="106"/>
      <c r="AY74" s="106"/>
      <c r="AZ74" s="106"/>
      <c r="BA74" s="106"/>
      <c r="BB74" s="106"/>
      <c r="BC74" s="106"/>
      <c r="BD74" s="106"/>
      <c r="BE74" s="106"/>
      <c r="BF74" s="106"/>
      <c r="BG74" s="106"/>
      <c r="BH74" s="106"/>
      <c r="BI74" s="106"/>
      <c r="BJ74" s="106"/>
      <c r="BK74" s="106"/>
      <c r="BL74" s="106"/>
      <c r="BM74" s="106"/>
      <c r="BN74" s="106"/>
    </row>
    <row r="75" spans="1:66" s="70" customFormat="1" ht="18" x14ac:dyDescent="0.15">
      <c r="A7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14.1</v>
      </c>
      <c r="B75" s="81" t="s">
        <v>150</v>
      </c>
      <c r="C75" s="81"/>
      <c r="D75" s="79"/>
      <c r="E75" s="160">
        <v>43540</v>
      </c>
      <c r="F75" s="163">
        <f t="shared" si="28"/>
        <v>43546</v>
      </c>
      <c r="G75" s="62">
        <v>7</v>
      </c>
      <c r="H75" s="63">
        <v>1</v>
      </c>
      <c r="I75" s="80">
        <f t="shared" si="29"/>
        <v>5</v>
      </c>
      <c r="J75" s="98"/>
      <c r="K75" s="105"/>
      <c r="L75" s="105"/>
      <c r="M75" s="105"/>
      <c r="N75" s="105"/>
      <c r="O75" s="105"/>
      <c r="P75" s="105"/>
      <c r="Q75" s="105"/>
      <c r="R75" s="105"/>
      <c r="S75" s="105"/>
      <c r="T75" s="105"/>
      <c r="U75" s="105"/>
      <c r="V75" s="105"/>
      <c r="W75" s="105"/>
      <c r="X75" s="105"/>
      <c r="Y75" s="105"/>
      <c r="Z75" s="105"/>
      <c r="AA75" s="105"/>
      <c r="AB75" s="105"/>
      <c r="AC75" s="105"/>
      <c r="AD75" s="105"/>
      <c r="AE75" s="105"/>
      <c r="AF75" s="105"/>
      <c r="AG75" s="105"/>
      <c r="AH75" s="105"/>
      <c r="AI75" s="105"/>
      <c r="AJ75" s="105"/>
      <c r="AK75" s="105"/>
      <c r="AL75" s="105"/>
      <c r="AM75" s="105"/>
      <c r="AN75" s="105"/>
      <c r="AO75" s="105"/>
      <c r="AP75" s="105"/>
      <c r="AQ75" s="105"/>
      <c r="AR75" s="105"/>
      <c r="AS75" s="105"/>
      <c r="AT75" s="105"/>
      <c r="AU75" s="105"/>
      <c r="AV75" s="105"/>
      <c r="AW75" s="105"/>
      <c r="AX75" s="105"/>
      <c r="AY75" s="105"/>
      <c r="AZ75" s="105"/>
      <c r="BA75" s="105"/>
      <c r="BB75" s="105"/>
      <c r="BC75" s="105"/>
      <c r="BD75" s="105"/>
      <c r="BE75" s="105"/>
      <c r="BF75" s="105"/>
      <c r="BG75" s="105"/>
      <c r="BH75" s="105"/>
      <c r="BI75" s="105"/>
      <c r="BJ75" s="105"/>
      <c r="BK75" s="105"/>
      <c r="BL75" s="105"/>
      <c r="BM75" s="105"/>
      <c r="BN75" s="105"/>
    </row>
    <row r="76" spans="1:66" s="55" customFormat="1" ht="18" x14ac:dyDescent="0.15">
      <c r="A76" s="53" t="str">
        <f>IF(ISERROR(VALUE(SUBSTITUTE(prevWBS,".",""))),"1",IF(ISERROR(FIND("`",SUBSTITUTE(prevWBS,".","`",1))),TEXT(VALUE(prevWBS)+1,"#"),TEXT(VALUE(LEFT(prevWBS,FIND("`",SUBSTITUTE(prevWBS,".","`",1))-1))+1,"#")))</f>
        <v>15</v>
      </c>
      <c r="B76" s="54" t="s">
        <v>151</v>
      </c>
      <c r="D76" s="56"/>
      <c r="E76" s="161"/>
      <c r="F76" s="161" t="str">
        <f t="shared" ref="F76:F135" si="41">IF(ISBLANK(E76)," - ",IF(G76=0,E76,E76+G76-1))</f>
        <v xml:space="preserve"> - </v>
      </c>
      <c r="G76" s="57"/>
      <c r="H76" s="58"/>
      <c r="I76" s="59" t="str">
        <f t="shared" ref="I76:I135" si="42">IF(OR(F76=0,E76=0)," - ",NETWORKDAYS(E76,F76))</f>
        <v xml:space="preserve"> - </v>
      </c>
      <c r="J76" s="95"/>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c r="AH76" s="106"/>
      <c r="AI76" s="106"/>
      <c r="AJ76" s="106"/>
      <c r="AK76" s="106"/>
      <c r="AL76" s="106"/>
      <c r="AM76" s="106"/>
      <c r="AN76" s="106"/>
      <c r="AO76" s="106"/>
      <c r="AP76" s="106"/>
      <c r="AQ76" s="106"/>
      <c r="AR76" s="106"/>
      <c r="AS76" s="106"/>
      <c r="AT76" s="106"/>
      <c r="AU76" s="106"/>
      <c r="AV76" s="106"/>
      <c r="AW76" s="106"/>
      <c r="AX76" s="106"/>
      <c r="AY76" s="106"/>
      <c r="AZ76" s="106"/>
      <c r="BA76" s="106"/>
      <c r="BB76" s="106"/>
      <c r="BC76" s="106"/>
      <c r="BD76" s="106"/>
      <c r="BE76" s="106"/>
      <c r="BF76" s="106"/>
      <c r="BG76" s="106"/>
      <c r="BH76" s="106"/>
      <c r="BI76" s="106"/>
      <c r="BJ76" s="106"/>
      <c r="BK76" s="106"/>
      <c r="BL76" s="106"/>
      <c r="BM76" s="106"/>
      <c r="BN76" s="106"/>
    </row>
    <row r="77" spans="1:66" s="70" customFormat="1" ht="18" x14ac:dyDescent="0.15">
      <c r="A7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15.1</v>
      </c>
      <c r="B77" s="183" t="s">
        <v>194</v>
      </c>
      <c r="C77" s="81"/>
      <c r="D77" s="79"/>
      <c r="E77" s="99">
        <v>43566</v>
      </c>
      <c r="F77" s="100">
        <f t="shared" ref="F77:F82" si="43">IF(ISBLANK(E77)," - ",IF(G77=0,E77,E77+G77-1))</f>
        <v>43567</v>
      </c>
      <c r="G77" s="62">
        <v>2</v>
      </c>
      <c r="H77" s="63"/>
      <c r="I77" s="80">
        <f t="shared" ref="I77:I82" si="44">IF(OR(F77=0,E77=0)," - ",NETWORKDAYS(E77,F77))</f>
        <v>2</v>
      </c>
      <c r="J77" s="98"/>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c r="AI77" s="105"/>
      <c r="AJ77" s="105"/>
      <c r="AK77" s="105"/>
      <c r="AL77" s="105"/>
      <c r="AM77" s="105"/>
      <c r="AN77" s="105"/>
      <c r="AO77" s="105"/>
      <c r="AP77" s="105"/>
      <c r="AQ77" s="105"/>
      <c r="AR77" s="105"/>
      <c r="AS77" s="105"/>
      <c r="AT77" s="105"/>
      <c r="AU77" s="105"/>
      <c r="AV77" s="105"/>
      <c r="AW77" s="105"/>
      <c r="AX77" s="105"/>
      <c r="AY77" s="105"/>
      <c r="AZ77" s="105"/>
      <c r="BA77" s="105"/>
      <c r="BB77" s="105"/>
      <c r="BC77" s="105"/>
      <c r="BD77" s="105"/>
      <c r="BE77" s="105"/>
      <c r="BF77" s="105"/>
      <c r="BG77" s="105"/>
      <c r="BH77" s="105"/>
      <c r="BI77" s="105"/>
      <c r="BJ77" s="105"/>
      <c r="BK77" s="105"/>
      <c r="BL77" s="105"/>
      <c r="BM77" s="105"/>
      <c r="BN77" s="105"/>
    </row>
    <row r="78" spans="1:66" s="70" customFormat="1" ht="18" x14ac:dyDescent="0.15">
      <c r="A7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15.2</v>
      </c>
      <c r="B78" s="183" t="s">
        <v>195</v>
      </c>
      <c r="C78" s="81"/>
      <c r="D78" s="79"/>
      <c r="E78" s="99">
        <v>43566</v>
      </c>
      <c r="F78" s="100">
        <f t="shared" si="43"/>
        <v>43567</v>
      </c>
      <c r="G78" s="62">
        <v>2</v>
      </c>
      <c r="H78" s="63"/>
      <c r="I78" s="80">
        <f t="shared" si="44"/>
        <v>2</v>
      </c>
      <c r="J78" s="98"/>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c r="AI78" s="105"/>
      <c r="AJ78" s="105"/>
      <c r="AK78" s="105"/>
      <c r="AL78" s="105"/>
      <c r="AM78" s="105"/>
      <c r="AN78" s="105"/>
      <c r="AO78" s="105"/>
      <c r="AP78" s="105"/>
      <c r="AQ78" s="105"/>
      <c r="AR78" s="105"/>
      <c r="AS78" s="105"/>
      <c r="AT78" s="105"/>
      <c r="AU78" s="105"/>
      <c r="AV78" s="105"/>
      <c r="AW78" s="105"/>
      <c r="AX78" s="105"/>
      <c r="AY78" s="105"/>
      <c r="AZ78" s="105"/>
      <c r="BA78" s="105"/>
      <c r="BB78" s="105"/>
      <c r="BC78" s="105"/>
      <c r="BD78" s="105"/>
      <c r="BE78" s="105"/>
      <c r="BF78" s="105"/>
      <c r="BG78" s="105"/>
      <c r="BH78" s="105"/>
      <c r="BI78" s="105"/>
      <c r="BJ78" s="105"/>
      <c r="BK78" s="105"/>
      <c r="BL78" s="105"/>
      <c r="BM78" s="105"/>
      <c r="BN78" s="105"/>
    </row>
    <row r="79" spans="1:66" s="70" customFormat="1" ht="18" x14ac:dyDescent="0.15">
      <c r="A7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15.3</v>
      </c>
      <c r="B79" s="183" t="s">
        <v>196</v>
      </c>
      <c r="C79" s="81"/>
      <c r="D79" s="79"/>
      <c r="E79" s="99">
        <v>43566</v>
      </c>
      <c r="F79" s="163">
        <f t="shared" si="43"/>
        <v>43567</v>
      </c>
      <c r="G79" s="62">
        <v>2</v>
      </c>
      <c r="H79" s="63"/>
      <c r="I79" s="80">
        <f t="shared" si="44"/>
        <v>2</v>
      </c>
      <c r="J79" s="98"/>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c r="AI79" s="105"/>
      <c r="AJ79" s="105"/>
      <c r="AK79" s="105"/>
      <c r="AL79" s="105"/>
      <c r="AM79" s="105"/>
      <c r="AN79" s="105"/>
      <c r="AO79" s="105"/>
      <c r="AP79" s="105"/>
      <c r="AQ79" s="105"/>
      <c r="AR79" s="105"/>
      <c r="AS79" s="105"/>
      <c r="AT79" s="105"/>
      <c r="AU79" s="105"/>
      <c r="AV79" s="105"/>
      <c r="AW79" s="105"/>
      <c r="AX79" s="105"/>
      <c r="AY79" s="105"/>
      <c r="AZ79" s="105"/>
      <c r="BA79" s="105"/>
      <c r="BB79" s="105"/>
      <c r="BC79" s="105"/>
      <c r="BD79" s="105"/>
      <c r="BE79" s="105"/>
      <c r="BF79" s="105"/>
      <c r="BG79" s="105"/>
      <c r="BH79" s="105"/>
      <c r="BI79" s="105"/>
      <c r="BJ79" s="105"/>
      <c r="BK79" s="105"/>
      <c r="BL79" s="105"/>
      <c r="BM79" s="105"/>
      <c r="BN79" s="105"/>
    </row>
    <row r="80" spans="1:66" s="70" customFormat="1" ht="18" x14ac:dyDescent="0.15">
      <c r="A8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15.4</v>
      </c>
      <c r="B80" s="183" t="s">
        <v>197</v>
      </c>
      <c r="C80" s="81"/>
      <c r="D80" s="79"/>
      <c r="E80" s="99">
        <v>43566</v>
      </c>
      <c r="F80" s="100">
        <f t="shared" si="43"/>
        <v>43567</v>
      </c>
      <c r="G80" s="62">
        <v>2</v>
      </c>
      <c r="H80" s="63"/>
      <c r="I80" s="80">
        <f t="shared" si="44"/>
        <v>2</v>
      </c>
      <c r="J80" s="98"/>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c r="AI80" s="105"/>
      <c r="AJ80" s="105"/>
      <c r="AK80" s="105"/>
      <c r="AL80" s="105"/>
      <c r="AM80" s="105"/>
      <c r="AN80" s="105"/>
      <c r="AO80" s="105"/>
      <c r="AP80" s="105"/>
      <c r="AQ80" s="105"/>
      <c r="AR80" s="105"/>
      <c r="AS80" s="105"/>
      <c r="AT80" s="105"/>
      <c r="AU80" s="105"/>
      <c r="AV80" s="105"/>
      <c r="AW80" s="105"/>
      <c r="AX80" s="105"/>
      <c r="AY80" s="105"/>
      <c r="AZ80" s="105"/>
      <c r="BA80" s="105"/>
      <c r="BB80" s="105"/>
      <c r="BC80" s="105"/>
      <c r="BD80" s="105"/>
      <c r="BE80" s="105"/>
      <c r="BF80" s="105"/>
      <c r="BG80" s="105"/>
      <c r="BH80" s="105"/>
      <c r="BI80" s="105"/>
      <c r="BJ80" s="105"/>
      <c r="BK80" s="105"/>
      <c r="BL80" s="105"/>
      <c r="BM80" s="105"/>
      <c r="BN80" s="105"/>
    </row>
    <row r="81" spans="1:66" s="70" customFormat="1" ht="18" x14ac:dyDescent="0.15">
      <c r="A8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15.5</v>
      </c>
      <c r="B81" s="183" t="s">
        <v>198</v>
      </c>
      <c r="C81" s="81"/>
      <c r="D81" s="79"/>
      <c r="E81" s="99">
        <v>43566</v>
      </c>
      <c r="F81" s="100">
        <f t="shared" si="43"/>
        <v>43567</v>
      </c>
      <c r="G81" s="62">
        <v>2</v>
      </c>
      <c r="H81" s="63"/>
      <c r="I81" s="80">
        <f t="shared" si="44"/>
        <v>2</v>
      </c>
      <c r="J81" s="98"/>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c r="AH81" s="105"/>
      <c r="AI81" s="105"/>
      <c r="AJ81" s="105"/>
      <c r="AK81" s="105"/>
      <c r="AL81" s="105"/>
      <c r="AM81" s="105"/>
      <c r="AN81" s="105"/>
      <c r="AO81" s="105"/>
      <c r="AP81" s="105"/>
      <c r="AQ81" s="105"/>
      <c r="AR81" s="105"/>
      <c r="AS81" s="105"/>
      <c r="AT81" s="105"/>
      <c r="AU81" s="105"/>
      <c r="AV81" s="105"/>
      <c r="AW81" s="105"/>
      <c r="AX81" s="105"/>
      <c r="AY81" s="105"/>
      <c r="AZ81" s="105"/>
      <c r="BA81" s="105"/>
      <c r="BB81" s="105"/>
      <c r="BC81" s="105"/>
      <c r="BD81" s="105"/>
      <c r="BE81" s="105"/>
      <c r="BF81" s="105"/>
      <c r="BG81" s="105"/>
      <c r="BH81" s="105"/>
      <c r="BI81" s="105"/>
      <c r="BJ81" s="105"/>
      <c r="BK81" s="105"/>
      <c r="BL81" s="105"/>
      <c r="BM81" s="105"/>
      <c r="BN81" s="105"/>
    </row>
    <row r="82" spans="1:66" s="70" customFormat="1" ht="18" x14ac:dyDescent="0.15">
      <c r="A8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15.6</v>
      </c>
      <c r="B82" s="183" t="s">
        <v>199</v>
      </c>
      <c r="C82" s="81"/>
      <c r="D82" s="79"/>
      <c r="E82" s="99">
        <v>43566</v>
      </c>
      <c r="F82" s="163">
        <f t="shared" si="43"/>
        <v>43567</v>
      </c>
      <c r="G82" s="62">
        <v>2</v>
      </c>
      <c r="H82" s="63"/>
      <c r="I82" s="80">
        <f t="shared" si="44"/>
        <v>2</v>
      </c>
      <c r="J82" s="98"/>
      <c r="K82" s="105"/>
      <c r="L82" s="105"/>
      <c r="M82" s="105"/>
      <c r="N82" s="105"/>
      <c r="O82" s="105"/>
      <c r="P82" s="105"/>
      <c r="Q82" s="105"/>
      <c r="R82" s="105"/>
      <c r="S82" s="105"/>
      <c r="T82" s="105"/>
      <c r="U82" s="105"/>
      <c r="V82" s="105"/>
      <c r="W82" s="105"/>
      <c r="X82" s="105"/>
      <c r="Y82" s="105"/>
      <c r="Z82" s="105"/>
      <c r="AA82" s="105"/>
      <c r="AB82" s="105"/>
      <c r="AC82" s="105"/>
      <c r="AD82" s="105"/>
      <c r="AE82" s="105"/>
      <c r="AF82" s="105"/>
      <c r="AG82" s="105"/>
      <c r="AH82" s="105"/>
      <c r="AI82" s="105"/>
      <c r="AJ82" s="105"/>
      <c r="AK82" s="105"/>
      <c r="AL82" s="105"/>
      <c r="AM82" s="105"/>
      <c r="AN82" s="105"/>
      <c r="AO82" s="105"/>
      <c r="AP82" s="105"/>
      <c r="AQ82" s="105"/>
      <c r="AR82" s="105"/>
      <c r="AS82" s="105"/>
      <c r="AT82" s="105"/>
      <c r="AU82" s="105"/>
      <c r="AV82" s="105"/>
      <c r="AW82" s="105"/>
      <c r="AX82" s="105"/>
      <c r="AY82" s="105"/>
      <c r="AZ82" s="105"/>
      <c r="BA82" s="105"/>
      <c r="BB82" s="105"/>
      <c r="BC82" s="105"/>
      <c r="BD82" s="105"/>
      <c r="BE82" s="105"/>
      <c r="BF82" s="105"/>
      <c r="BG82" s="105"/>
      <c r="BH82" s="105"/>
      <c r="BI82" s="105"/>
      <c r="BJ82" s="105"/>
      <c r="BK82" s="105"/>
      <c r="BL82" s="105"/>
      <c r="BM82" s="105"/>
      <c r="BN82" s="105"/>
    </row>
    <row r="83" spans="1:66" s="70" customFormat="1" ht="18" x14ac:dyDescent="0.15">
      <c r="A8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15.7</v>
      </c>
      <c r="B83" s="183" t="s">
        <v>200</v>
      </c>
      <c r="C83" s="81"/>
      <c r="D83" s="79"/>
      <c r="E83" s="99">
        <v>43561</v>
      </c>
      <c r="F83" s="100">
        <f t="shared" si="41"/>
        <v>43567</v>
      </c>
      <c r="G83" s="62">
        <v>7</v>
      </c>
      <c r="H83" s="63"/>
      <c r="I83" s="80">
        <f t="shared" si="42"/>
        <v>5</v>
      </c>
      <c r="J83" s="98"/>
      <c r="K83" s="105"/>
      <c r="L83" s="105"/>
      <c r="M83" s="105"/>
      <c r="N83" s="105"/>
      <c r="O83" s="105"/>
      <c r="P83" s="105"/>
      <c r="Q83" s="105"/>
      <c r="R83" s="105"/>
      <c r="S83" s="105"/>
      <c r="T83" s="105"/>
      <c r="U83" s="105"/>
      <c r="V83" s="105"/>
      <c r="W83" s="105"/>
      <c r="X83" s="105"/>
      <c r="Y83" s="105"/>
      <c r="Z83" s="105"/>
      <c r="AA83" s="105"/>
      <c r="AB83" s="105"/>
      <c r="AC83" s="105"/>
      <c r="AD83" s="105"/>
      <c r="AE83" s="105"/>
      <c r="AF83" s="105"/>
      <c r="AG83" s="105"/>
      <c r="AH83" s="105"/>
      <c r="AI83" s="105"/>
      <c r="AJ83" s="105"/>
      <c r="AK83" s="105"/>
      <c r="AL83" s="105"/>
      <c r="AM83" s="105"/>
      <c r="AN83" s="105"/>
      <c r="AO83" s="105"/>
      <c r="AP83" s="105"/>
      <c r="AQ83" s="105"/>
      <c r="AR83" s="105"/>
      <c r="AS83" s="105"/>
      <c r="AT83" s="105"/>
      <c r="AU83" s="105"/>
      <c r="AV83" s="105"/>
      <c r="AW83" s="105"/>
      <c r="AX83" s="105"/>
      <c r="AY83" s="105"/>
      <c r="AZ83" s="105"/>
      <c r="BA83" s="105"/>
      <c r="BB83" s="105"/>
      <c r="BC83" s="105"/>
      <c r="BD83" s="105"/>
      <c r="BE83" s="105"/>
      <c r="BF83" s="105"/>
      <c r="BG83" s="105"/>
      <c r="BH83" s="105"/>
      <c r="BI83" s="105"/>
      <c r="BJ83" s="105"/>
      <c r="BK83" s="105"/>
      <c r="BL83" s="105"/>
      <c r="BM83" s="105"/>
      <c r="BN83" s="105"/>
    </row>
    <row r="84" spans="1:66" s="70" customFormat="1" ht="18" x14ac:dyDescent="0.15">
      <c r="A8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15.7.1</v>
      </c>
      <c r="B84" s="81" t="s">
        <v>233</v>
      </c>
      <c r="C84" s="81"/>
      <c r="D84" s="79"/>
      <c r="E84" s="99">
        <v>43561</v>
      </c>
      <c r="F84" s="100">
        <f t="shared" si="41"/>
        <v>43567</v>
      </c>
      <c r="G84" s="62">
        <v>7</v>
      </c>
      <c r="H84" s="63"/>
      <c r="I84" s="80">
        <f t="shared" si="42"/>
        <v>5</v>
      </c>
      <c r="J84" s="98"/>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c r="AH84" s="105"/>
      <c r="AI84" s="105"/>
      <c r="AJ84" s="105"/>
      <c r="AK84" s="105"/>
      <c r="AL84" s="105"/>
      <c r="AM84" s="105"/>
      <c r="AN84" s="105"/>
      <c r="AO84" s="105"/>
      <c r="AP84" s="105"/>
      <c r="AQ84" s="105"/>
      <c r="AR84" s="105"/>
      <c r="AS84" s="105"/>
      <c r="AT84" s="105"/>
      <c r="AU84" s="105"/>
      <c r="AV84" s="105"/>
      <c r="AW84" s="105"/>
      <c r="AX84" s="105"/>
      <c r="AY84" s="105"/>
      <c r="AZ84" s="105"/>
      <c r="BA84" s="105"/>
      <c r="BB84" s="105"/>
      <c r="BC84" s="105"/>
      <c r="BD84" s="105"/>
      <c r="BE84" s="105"/>
      <c r="BF84" s="105"/>
      <c r="BG84" s="105"/>
      <c r="BH84" s="105"/>
      <c r="BI84" s="105"/>
      <c r="BJ84" s="105"/>
      <c r="BK84" s="105"/>
      <c r="BL84" s="105"/>
      <c r="BM84" s="105"/>
      <c r="BN84" s="105"/>
    </row>
    <row r="85" spans="1:66" s="70" customFormat="1" ht="18" x14ac:dyDescent="0.15">
      <c r="A8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15.7.2</v>
      </c>
      <c r="B85" s="81" t="s">
        <v>234</v>
      </c>
      <c r="C85" s="81"/>
      <c r="D85" s="79"/>
      <c r="E85" s="99">
        <v>43561</v>
      </c>
      <c r="F85" s="100">
        <f t="shared" ref="F85" si="45">IF(ISBLANK(E85)," - ",IF(G85=0,E85,E85+G85-1))</f>
        <v>43567</v>
      </c>
      <c r="G85" s="62">
        <v>7</v>
      </c>
      <c r="H85" s="63"/>
      <c r="I85" s="80">
        <f t="shared" ref="I85" si="46">IF(OR(F85=0,E85=0)," - ",NETWORKDAYS(E85,F85))</f>
        <v>5</v>
      </c>
      <c r="J85" s="98"/>
      <c r="K85" s="105"/>
      <c r="L85" s="105"/>
      <c r="M85" s="105"/>
      <c r="N85" s="105"/>
      <c r="O85" s="105"/>
      <c r="P85" s="105"/>
      <c r="Q85" s="105"/>
      <c r="R85" s="105"/>
      <c r="S85" s="105"/>
      <c r="T85" s="105"/>
      <c r="U85" s="105"/>
      <c r="V85" s="105"/>
      <c r="W85" s="105"/>
      <c r="X85" s="105"/>
      <c r="Y85" s="105"/>
      <c r="Z85" s="105"/>
      <c r="AA85" s="105"/>
      <c r="AB85" s="105"/>
      <c r="AC85" s="105"/>
      <c r="AD85" s="105"/>
      <c r="AE85" s="105"/>
      <c r="AF85" s="105"/>
      <c r="AG85" s="105"/>
      <c r="AH85" s="105"/>
      <c r="AI85" s="105"/>
      <c r="AJ85" s="105"/>
      <c r="AK85" s="105"/>
      <c r="AL85" s="105"/>
      <c r="AM85" s="105"/>
      <c r="AN85" s="105"/>
      <c r="AO85" s="105"/>
      <c r="AP85" s="105"/>
      <c r="AQ85" s="105"/>
      <c r="AR85" s="105"/>
      <c r="AS85" s="105"/>
      <c r="AT85" s="105"/>
      <c r="AU85" s="105"/>
      <c r="AV85" s="105"/>
      <c r="AW85" s="105"/>
      <c r="AX85" s="105"/>
      <c r="AY85" s="105"/>
      <c r="AZ85" s="105"/>
      <c r="BA85" s="105"/>
      <c r="BB85" s="105"/>
      <c r="BC85" s="105"/>
      <c r="BD85" s="105"/>
      <c r="BE85" s="105"/>
      <c r="BF85" s="105"/>
      <c r="BG85" s="105"/>
      <c r="BH85" s="105"/>
      <c r="BI85" s="105"/>
      <c r="BJ85" s="105"/>
      <c r="BK85" s="105"/>
      <c r="BL85" s="105"/>
      <c r="BM85" s="105"/>
      <c r="BN85" s="105"/>
    </row>
    <row r="86" spans="1:66" s="70" customFormat="1" ht="18" x14ac:dyDescent="0.15">
      <c r="A86"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15.7.3</v>
      </c>
      <c r="B86" s="81" t="s">
        <v>235</v>
      </c>
      <c r="C86" s="81"/>
      <c r="D86" s="79"/>
      <c r="E86" s="99">
        <v>43561</v>
      </c>
      <c r="F86" s="100">
        <f t="shared" ref="F86" si="47">IF(ISBLANK(E86)," - ",IF(G86=0,E86,E86+G86-1))</f>
        <v>43567</v>
      </c>
      <c r="G86" s="62">
        <v>7</v>
      </c>
      <c r="H86" s="63"/>
      <c r="I86" s="80">
        <f t="shared" ref="I86" si="48">IF(OR(F86=0,E86=0)," - ",NETWORKDAYS(E86,F86))</f>
        <v>5</v>
      </c>
      <c r="J86" s="98"/>
      <c r="K86" s="105"/>
      <c r="L86" s="105"/>
      <c r="M86" s="105"/>
      <c r="N86" s="105"/>
      <c r="O86" s="105"/>
      <c r="P86" s="105"/>
      <c r="Q86" s="105"/>
      <c r="R86" s="105"/>
      <c r="S86" s="105"/>
      <c r="T86" s="105"/>
      <c r="U86" s="105"/>
      <c r="V86" s="105"/>
      <c r="W86" s="105"/>
      <c r="X86" s="105"/>
      <c r="Y86" s="105"/>
      <c r="Z86" s="105"/>
      <c r="AA86" s="105"/>
      <c r="AB86" s="105"/>
      <c r="AC86" s="105"/>
      <c r="AD86" s="105"/>
      <c r="AE86" s="105"/>
      <c r="AF86" s="105"/>
      <c r="AG86" s="105"/>
      <c r="AH86" s="105"/>
      <c r="AI86" s="105"/>
      <c r="AJ86" s="105"/>
      <c r="AK86" s="105"/>
      <c r="AL86" s="105"/>
      <c r="AM86" s="105"/>
      <c r="AN86" s="105"/>
      <c r="AO86" s="105"/>
      <c r="AP86" s="105"/>
      <c r="AQ86" s="105"/>
      <c r="AR86" s="105"/>
      <c r="AS86" s="105"/>
      <c r="AT86" s="105"/>
      <c r="AU86" s="105"/>
      <c r="AV86" s="105"/>
      <c r="AW86" s="105"/>
      <c r="AX86" s="105"/>
      <c r="AY86" s="105"/>
      <c r="AZ86" s="105"/>
      <c r="BA86" s="105"/>
      <c r="BB86" s="105"/>
      <c r="BC86" s="105"/>
      <c r="BD86" s="105"/>
      <c r="BE86" s="105"/>
      <c r="BF86" s="105"/>
      <c r="BG86" s="105"/>
      <c r="BH86" s="105"/>
      <c r="BI86" s="105"/>
      <c r="BJ86" s="105"/>
      <c r="BK86" s="105"/>
      <c r="BL86" s="105"/>
      <c r="BM86" s="105"/>
      <c r="BN86" s="105"/>
    </row>
    <row r="87" spans="1:66" s="70" customFormat="1" ht="18" x14ac:dyDescent="0.15">
      <c r="A8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15.7.4</v>
      </c>
      <c r="B87" s="81" t="s">
        <v>236</v>
      </c>
      <c r="C87" s="81"/>
      <c r="D87" s="79"/>
      <c r="E87" s="99">
        <v>43561</v>
      </c>
      <c r="F87" s="100">
        <f t="shared" si="41"/>
        <v>43567</v>
      </c>
      <c r="G87" s="62">
        <v>7</v>
      </c>
      <c r="H87" s="63"/>
      <c r="I87" s="80">
        <f t="shared" si="42"/>
        <v>5</v>
      </c>
      <c r="J87" s="98"/>
      <c r="K87" s="105"/>
      <c r="L87" s="105"/>
      <c r="M87" s="105"/>
      <c r="N87" s="105"/>
      <c r="O87" s="105"/>
      <c r="P87" s="105"/>
      <c r="Q87" s="105"/>
      <c r="R87" s="105"/>
      <c r="S87" s="105"/>
      <c r="T87" s="105"/>
      <c r="U87" s="105"/>
      <c r="V87" s="105"/>
      <c r="W87" s="105"/>
      <c r="X87" s="105"/>
      <c r="Y87" s="105"/>
      <c r="Z87" s="105"/>
      <c r="AA87" s="105"/>
      <c r="AB87" s="105"/>
      <c r="AC87" s="105"/>
      <c r="AD87" s="105"/>
      <c r="AE87" s="105"/>
      <c r="AF87" s="105"/>
      <c r="AG87" s="105"/>
      <c r="AH87" s="105"/>
      <c r="AI87" s="105"/>
      <c r="AJ87" s="105"/>
      <c r="AK87" s="105"/>
      <c r="AL87" s="105"/>
      <c r="AM87" s="105"/>
      <c r="AN87" s="105"/>
      <c r="AO87" s="105"/>
      <c r="AP87" s="105"/>
      <c r="AQ87" s="105"/>
      <c r="AR87" s="105"/>
      <c r="AS87" s="105"/>
      <c r="AT87" s="105"/>
      <c r="AU87" s="105"/>
      <c r="AV87" s="105"/>
      <c r="AW87" s="105"/>
      <c r="AX87" s="105"/>
      <c r="AY87" s="105"/>
      <c r="AZ87" s="105"/>
      <c r="BA87" s="105"/>
      <c r="BB87" s="105"/>
      <c r="BC87" s="105"/>
      <c r="BD87" s="105"/>
      <c r="BE87" s="105"/>
      <c r="BF87" s="105"/>
      <c r="BG87" s="105"/>
      <c r="BH87" s="105"/>
      <c r="BI87" s="105"/>
      <c r="BJ87" s="105"/>
      <c r="BK87" s="105"/>
      <c r="BL87" s="105"/>
      <c r="BM87" s="105"/>
      <c r="BN87" s="105"/>
    </row>
    <row r="88" spans="1:66" s="70" customFormat="1" ht="18" x14ac:dyDescent="0.15">
      <c r="A8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15.8</v>
      </c>
      <c r="B88" s="183" t="s">
        <v>201</v>
      </c>
      <c r="C88" s="81"/>
      <c r="D88" s="79"/>
      <c r="E88" s="160">
        <v>43554</v>
      </c>
      <c r="F88" s="100">
        <f t="shared" ref="F88:F130" si="49">IF(ISBLANK(E88)," - ",IF(G88=0,E88,E88+G88-1))</f>
        <v>43560</v>
      </c>
      <c r="G88" s="62">
        <v>7</v>
      </c>
      <c r="H88" s="63"/>
      <c r="I88" s="80">
        <f t="shared" ref="I88:I130" si="50">IF(OR(F88=0,E88=0)," - ",NETWORKDAYS(E88,F88))</f>
        <v>5</v>
      </c>
      <c r="J88" s="98"/>
      <c r="K88" s="105"/>
      <c r="L88" s="105"/>
      <c r="M88" s="105"/>
      <c r="N88" s="105"/>
      <c r="O88" s="105"/>
      <c r="P88" s="105"/>
      <c r="Q88" s="105"/>
      <c r="R88" s="105"/>
      <c r="S88" s="105"/>
      <c r="T88" s="105"/>
      <c r="U88" s="105"/>
      <c r="V88" s="105"/>
      <c r="W88" s="105"/>
      <c r="X88" s="105"/>
      <c r="Y88" s="105"/>
      <c r="Z88" s="105"/>
      <c r="AA88" s="105"/>
      <c r="AB88" s="105"/>
      <c r="AC88" s="105"/>
      <c r="AD88" s="105"/>
      <c r="AE88" s="105"/>
      <c r="AF88" s="105"/>
      <c r="AG88" s="105"/>
      <c r="AH88" s="105"/>
      <c r="AI88" s="105"/>
      <c r="AJ88" s="105"/>
      <c r="AK88" s="105"/>
      <c r="AL88" s="105"/>
      <c r="AM88" s="105"/>
      <c r="AN88" s="105"/>
      <c r="AO88" s="105"/>
      <c r="AP88" s="105"/>
      <c r="AQ88" s="105"/>
      <c r="AR88" s="105"/>
      <c r="AS88" s="105"/>
      <c r="AT88" s="105"/>
      <c r="AU88" s="105"/>
      <c r="AV88" s="105"/>
      <c r="AW88" s="105"/>
      <c r="AX88" s="105"/>
      <c r="AY88" s="105"/>
      <c r="AZ88" s="105"/>
      <c r="BA88" s="105"/>
      <c r="BB88" s="105"/>
      <c r="BC88" s="105"/>
      <c r="BD88" s="105"/>
      <c r="BE88" s="105"/>
      <c r="BF88" s="105"/>
      <c r="BG88" s="105"/>
      <c r="BH88" s="105"/>
      <c r="BI88" s="105"/>
      <c r="BJ88" s="105"/>
      <c r="BK88" s="105"/>
      <c r="BL88" s="105"/>
      <c r="BM88" s="105"/>
      <c r="BN88" s="105"/>
    </row>
    <row r="89" spans="1:66" s="70" customFormat="1" ht="18" x14ac:dyDescent="0.15">
      <c r="A8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15.8.1</v>
      </c>
      <c r="B89" s="81" t="s">
        <v>237</v>
      </c>
      <c r="C89" s="81"/>
      <c r="D89" s="79"/>
      <c r="E89" s="160">
        <v>43554</v>
      </c>
      <c r="F89" s="100">
        <f t="shared" si="49"/>
        <v>43560</v>
      </c>
      <c r="G89" s="62">
        <v>7</v>
      </c>
      <c r="H89" s="63"/>
      <c r="I89" s="80">
        <f t="shared" si="50"/>
        <v>5</v>
      </c>
      <c r="J89" s="98"/>
      <c r="K89" s="105"/>
      <c r="L89" s="105"/>
      <c r="M89" s="105"/>
      <c r="N89" s="105"/>
      <c r="O89" s="105"/>
      <c r="P89" s="105"/>
      <c r="Q89" s="105"/>
      <c r="R89" s="105"/>
      <c r="S89" s="105"/>
      <c r="T89" s="105"/>
      <c r="U89" s="105"/>
      <c r="V89" s="105"/>
      <c r="W89" s="105"/>
      <c r="X89" s="105"/>
      <c r="Y89" s="105"/>
      <c r="Z89" s="105"/>
      <c r="AA89" s="105"/>
      <c r="AB89" s="105"/>
      <c r="AC89" s="105"/>
      <c r="AD89" s="105"/>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row>
    <row r="90" spans="1:66" s="70" customFormat="1" ht="18" x14ac:dyDescent="0.15">
      <c r="A9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15.8.2</v>
      </c>
      <c r="B90" s="81" t="s">
        <v>238</v>
      </c>
      <c r="C90" s="81"/>
      <c r="D90" s="79"/>
      <c r="E90" s="160">
        <v>43554</v>
      </c>
      <c r="F90" s="100">
        <f t="shared" si="49"/>
        <v>43560</v>
      </c>
      <c r="G90" s="62">
        <v>7</v>
      </c>
      <c r="H90" s="63"/>
      <c r="I90" s="80">
        <f t="shared" si="50"/>
        <v>5</v>
      </c>
      <c r="J90" s="98"/>
      <c r="K90" s="105"/>
      <c r="L90" s="105"/>
      <c r="M90" s="105"/>
      <c r="N90" s="105"/>
      <c r="O90" s="105"/>
      <c r="P90" s="105"/>
      <c r="Q90" s="105"/>
      <c r="R90" s="105"/>
      <c r="S90" s="105"/>
      <c r="T90" s="105"/>
      <c r="U90" s="105"/>
      <c r="V90" s="105"/>
      <c r="W90" s="105"/>
      <c r="X90" s="105"/>
      <c r="Y90" s="105"/>
      <c r="Z90" s="105"/>
      <c r="AA90" s="105"/>
      <c r="AB90" s="105"/>
      <c r="AC90" s="105"/>
      <c r="AD90" s="105"/>
      <c r="AE90" s="105"/>
      <c r="AF90" s="105"/>
      <c r="AG90" s="105"/>
      <c r="AH90" s="105"/>
      <c r="AI90" s="105"/>
      <c r="AJ90" s="105"/>
      <c r="AK90" s="105"/>
      <c r="AL90" s="105"/>
      <c r="AM90" s="105"/>
      <c r="AN90" s="105"/>
      <c r="AO90" s="105"/>
      <c r="AP90" s="105"/>
      <c r="AQ90" s="105"/>
      <c r="AR90" s="105"/>
      <c r="AS90" s="105"/>
      <c r="AT90" s="105"/>
      <c r="AU90" s="105"/>
      <c r="AV90" s="105"/>
      <c r="AW90" s="105"/>
      <c r="AX90" s="105"/>
      <c r="AY90" s="105"/>
      <c r="AZ90" s="105"/>
      <c r="BA90" s="105"/>
      <c r="BB90" s="105"/>
      <c r="BC90" s="105"/>
      <c r="BD90" s="105"/>
      <c r="BE90" s="105"/>
      <c r="BF90" s="105"/>
      <c r="BG90" s="105"/>
      <c r="BH90" s="105"/>
      <c r="BI90" s="105"/>
      <c r="BJ90" s="105"/>
      <c r="BK90" s="105"/>
      <c r="BL90" s="105"/>
      <c r="BM90" s="105"/>
      <c r="BN90" s="105"/>
    </row>
    <row r="91" spans="1:66" s="70" customFormat="1" ht="18" x14ac:dyDescent="0.15">
      <c r="A9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15.8.3</v>
      </c>
      <c r="B91" s="81" t="s">
        <v>239</v>
      </c>
      <c r="C91" s="81"/>
      <c r="D91" s="79"/>
      <c r="E91" s="160">
        <v>43554</v>
      </c>
      <c r="F91" s="100">
        <f t="shared" si="49"/>
        <v>43560</v>
      </c>
      <c r="G91" s="62">
        <v>7</v>
      </c>
      <c r="H91" s="63"/>
      <c r="I91" s="80">
        <f t="shared" si="50"/>
        <v>5</v>
      </c>
      <c r="J91" s="98"/>
      <c r="K91" s="105"/>
      <c r="L91" s="105"/>
      <c r="M91" s="105"/>
      <c r="N91" s="105"/>
      <c r="O91" s="105"/>
      <c r="P91" s="105"/>
      <c r="Q91" s="105"/>
      <c r="R91" s="105"/>
      <c r="S91" s="105"/>
      <c r="T91" s="105"/>
      <c r="U91" s="105"/>
      <c r="V91" s="105"/>
      <c r="W91" s="105"/>
      <c r="X91" s="105"/>
      <c r="Y91" s="105"/>
      <c r="Z91" s="105"/>
      <c r="AA91" s="105"/>
      <c r="AB91" s="105"/>
      <c r="AC91" s="105"/>
      <c r="AD91" s="105"/>
      <c r="AE91" s="105"/>
      <c r="AF91" s="105"/>
      <c r="AG91" s="105"/>
      <c r="AH91" s="105"/>
      <c r="AI91" s="105"/>
      <c r="AJ91" s="105"/>
      <c r="AK91" s="105"/>
      <c r="AL91" s="105"/>
      <c r="AM91" s="105"/>
      <c r="AN91" s="105"/>
      <c r="AO91" s="105"/>
      <c r="AP91" s="105"/>
      <c r="AQ91" s="105"/>
      <c r="AR91" s="105"/>
      <c r="AS91" s="105"/>
      <c r="AT91" s="105"/>
      <c r="AU91" s="105"/>
      <c r="AV91" s="105"/>
      <c r="AW91" s="105"/>
      <c r="AX91" s="105"/>
      <c r="AY91" s="105"/>
      <c r="AZ91" s="105"/>
      <c r="BA91" s="105"/>
      <c r="BB91" s="105"/>
      <c r="BC91" s="105"/>
      <c r="BD91" s="105"/>
      <c r="BE91" s="105"/>
      <c r="BF91" s="105"/>
      <c r="BG91" s="105"/>
      <c r="BH91" s="105"/>
      <c r="BI91" s="105"/>
      <c r="BJ91" s="105"/>
      <c r="BK91" s="105"/>
      <c r="BL91" s="105"/>
      <c r="BM91" s="105"/>
      <c r="BN91" s="105"/>
    </row>
    <row r="92" spans="1:66" s="70" customFormat="1" ht="18" x14ac:dyDescent="0.15">
      <c r="A9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15.8.4</v>
      </c>
      <c r="B92" s="81" t="s">
        <v>240</v>
      </c>
      <c r="C92" s="81"/>
      <c r="D92" s="79"/>
      <c r="E92" s="160">
        <v>43554</v>
      </c>
      <c r="F92" s="100">
        <f t="shared" si="49"/>
        <v>43560</v>
      </c>
      <c r="G92" s="62">
        <v>7</v>
      </c>
      <c r="H92" s="63"/>
      <c r="I92" s="80">
        <f t="shared" si="50"/>
        <v>5</v>
      </c>
      <c r="J92" s="98"/>
      <c r="K92" s="105"/>
      <c r="L92" s="105"/>
      <c r="M92" s="105"/>
      <c r="N92" s="105"/>
      <c r="O92" s="105"/>
      <c r="P92" s="105"/>
      <c r="Q92" s="105"/>
      <c r="R92" s="105"/>
      <c r="S92" s="105"/>
      <c r="T92" s="105"/>
      <c r="U92" s="105"/>
      <c r="V92" s="105"/>
      <c r="W92" s="105"/>
      <c r="X92" s="105"/>
      <c r="Y92" s="105"/>
      <c r="Z92" s="105"/>
      <c r="AA92" s="105"/>
      <c r="AB92" s="105"/>
      <c r="AC92" s="105"/>
      <c r="AD92" s="105"/>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05"/>
      <c r="BG92" s="105"/>
      <c r="BH92" s="105"/>
      <c r="BI92" s="105"/>
      <c r="BJ92" s="105"/>
      <c r="BK92" s="105"/>
      <c r="BL92" s="105"/>
      <c r="BM92" s="105"/>
      <c r="BN92" s="105"/>
    </row>
    <row r="93" spans="1:66" s="70" customFormat="1" ht="18" x14ac:dyDescent="0.15">
      <c r="A9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15.9</v>
      </c>
      <c r="B93" s="183" t="s">
        <v>202</v>
      </c>
      <c r="C93" s="81"/>
      <c r="D93" s="79"/>
      <c r="E93" s="160">
        <v>43554</v>
      </c>
      <c r="F93" s="163">
        <f t="shared" ref="F93:F118" si="51">IF(ISBLANK(E93)," - ",IF(G93=0,E93,E93+G93-1))</f>
        <v>43560</v>
      </c>
      <c r="G93" s="62">
        <v>7</v>
      </c>
      <c r="H93" s="63"/>
      <c r="I93" s="80">
        <f t="shared" ref="I93:I118" si="52">IF(OR(F93=0,E93=0)," - ",NETWORKDAYS(E93,F93))</f>
        <v>5</v>
      </c>
      <c r="J93" s="98"/>
      <c r="K93" s="105"/>
      <c r="L93" s="105"/>
      <c r="M93" s="105"/>
      <c r="N93" s="105"/>
      <c r="O93" s="105"/>
      <c r="P93" s="105"/>
      <c r="Q93" s="105"/>
      <c r="R93" s="105"/>
      <c r="S93" s="105"/>
      <c r="T93" s="105"/>
      <c r="U93" s="105"/>
      <c r="V93" s="105"/>
      <c r="W93" s="105"/>
      <c r="X93" s="105"/>
      <c r="Y93" s="105"/>
      <c r="Z93" s="105"/>
      <c r="AA93" s="105"/>
      <c r="AB93" s="105"/>
      <c r="AC93" s="105"/>
      <c r="AD93" s="105"/>
      <c r="AE93" s="105"/>
      <c r="AF93" s="105"/>
      <c r="AG93" s="105"/>
      <c r="AH93" s="105"/>
      <c r="AI93" s="105"/>
      <c r="AJ93" s="105"/>
      <c r="AK93" s="105"/>
      <c r="AL93" s="105"/>
      <c r="AM93" s="105"/>
      <c r="AN93" s="105"/>
      <c r="AO93" s="105"/>
      <c r="AP93" s="105"/>
      <c r="AQ93" s="105"/>
      <c r="AR93" s="105"/>
      <c r="AS93" s="105"/>
      <c r="AT93" s="105"/>
      <c r="AU93" s="105"/>
      <c r="AV93" s="105"/>
      <c r="AW93" s="105"/>
      <c r="AX93" s="105"/>
      <c r="AY93" s="105"/>
      <c r="AZ93" s="105"/>
      <c r="BA93" s="105"/>
      <c r="BB93" s="105"/>
      <c r="BC93" s="105"/>
      <c r="BD93" s="105"/>
      <c r="BE93" s="105"/>
      <c r="BF93" s="105"/>
      <c r="BG93" s="105"/>
      <c r="BH93" s="105"/>
      <c r="BI93" s="105"/>
      <c r="BJ93" s="105"/>
      <c r="BK93" s="105"/>
      <c r="BL93" s="105"/>
      <c r="BM93" s="105"/>
      <c r="BN93" s="105"/>
    </row>
    <row r="94" spans="1:66" s="70" customFormat="1" ht="18" x14ac:dyDescent="0.15">
      <c r="A9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15.9.1</v>
      </c>
      <c r="B94" s="81" t="s">
        <v>241</v>
      </c>
      <c r="C94" s="81"/>
      <c r="D94" s="79"/>
      <c r="E94" s="160">
        <v>43554</v>
      </c>
      <c r="F94" s="100">
        <f t="shared" si="51"/>
        <v>43560</v>
      </c>
      <c r="G94" s="62">
        <v>7</v>
      </c>
      <c r="H94" s="63"/>
      <c r="I94" s="80">
        <f t="shared" si="52"/>
        <v>5</v>
      </c>
      <c r="J94" s="98"/>
      <c r="K94" s="105"/>
      <c r="L94" s="105"/>
      <c r="M94" s="105"/>
      <c r="N94" s="105"/>
      <c r="O94" s="105"/>
      <c r="P94" s="105"/>
      <c r="Q94" s="105"/>
      <c r="R94" s="105"/>
      <c r="S94" s="105"/>
      <c r="T94" s="105"/>
      <c r="U94" s="105"/>
      <c r="V94" s="105"/>
      <c r="W94" s="105"/>
      <c r="X94" s="105"/>
      <c r="Y94" s="105"/>
      <c r="Z94" s="105"/>
      <c r="AA94" s="105"/>
      <c r="AB94" s="105"/>
      <c r="AC94" s="105"/>
      <c r="AD94" s="105"/>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row>
    <row r="95" spans="1:66" s="70" customFormat="1" ht="18" x14ac:dyDescent="0.15">
      <c r="A9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15.9.2</v>
      </c>
      <c r="B95" s="81" t="s">
        <v>242</v>
      </c>
      <c r="C95" s="81"/>
      <c r="D95" s="79"/>
      <c r="E95" s="160">
        <v>43554</v>
      </c>
      <c r="F95" s="100">
        <f t="shared" si="51"/>
        <v>43560</v>
      </c>
      <c r="G95" s="62">
        <v>7</v>
      </c>
      <c r="H95" s="63"/>
      <c r="I95" s="80">
        <f t="shared" si="52"/>
        <v>5</v>
      </c>
      <c r="J95" s="98"/>
      <c r="K95" s="105"/>
      <c r="L95" s="105"/>
      <c r="M95" s="105"/>
      <c r="N95" s="105"/>
      <c r="O95" s="105"/>
      <c r="P95" s="105"/>
      <c r="Q95" s="105"/>
      <c r="R95" s="105"/>
      <c r="S95" s="105"/>
      <c r="T95" s="105"/>
      <c r="U95" s="105"/>
      <c r="V95" s="105"/>
      <c r="W95" s="105"/>
      <c r="X95" s="105"/>
      <c r="Y95" s="105"/>
      <c r="Z95" s="105"/>
      <c r="AA95" s="105"/>
      <c r="AB95" s="105"/>
      <c r="AC95" s="105"/>
      <c r="AD95" s="105"/>
      <c r="AE95" s="105"/>
      <c r="AF95" s="105"/>
      <c r="AG95" s="105"/>
      <c r="AH95" s="105"/>
      <c r="AI95" s="105"/>
      <c r="AJ95" s="105"/>
      <c r="AK95" s="105"/>
      <c r="AL95" s="105"/>
      <c r="AM95" s="105"/>
      <c r="AN95" s="105"/>
      <c r="AO95" s="105"/>
      <c r="AP95" s="105"/>
      <c r="AQ95" s="105"/>
      <c r="AR95" s="105"/>
      <c r="AS95" s="105"/>
      <c r="AT95" s="105"/>
      <c r="AU95" s="105"/>
      <c r="AV95" s="105"/>
      <c r="AW95" s="105"/>
      <c r="AX95" s="105"/>
      <c r="AY95" s="105"/>
      <c r="AZ95" s="105"/>
      <c r="BA95" s="105"/>
      <c r="BB95" s="105"/>
      <c r="BC95" s="105"/>
      <c r="BD95" s="105"/>
      <c r="BE95" s="105"/>
      <c r="BF95" s="105"/>
      <c r="BG95" s="105"/>
      <c r="BH95" s="105"/>
      <c r="BI95" s="105"/>
      <c r="BJ95" s="105"/>
      <c r="BK95" s="105"/>
      <c r="BL95" s="105"/>
      <c r="BM95" s="105"/>
      <c r="BN95" s="105"/>
    </row>
    <row r="96" spans="1:66" s="70" customFormat="1" ht="18" x14ac:dyDescent="0.15">
      <c r="A96"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15.9.3</v>
      </c>
      <c r="B96" s="81" t="s">
        <v>243</v>
      </c>
      <c r="C96" s="81"/>
      <c r="D96" s="79"/>
      <c r="E96" s="160">
        <v>43554</v>
      </c>
      <c r="F96" s="100">
        <f t="shared" si="51"/>
        <v>43560</v>
      </c>
      <c r="G96" s="62">
        <v>7</v>
      </c>
      <c r="H96" s="63"/>
      <c r="I96" s="80">
        <f t="shared" si="52"/>
        <v>5</v>
      </c>
      <c r="J96" s="98"/>
      <c r="K96" s="105"/>
      <c r="L96" s="105"/>
      <c r="M96" s="105"/>
      <c r="N96" s="105"/>
      <c r="O96" s="105"/>
      <c r="P96" s="105"/>
      <c r="Q96" s="105"/>
      <c r="R96" s="105"/>
      <c r="S96" s="105"/>
      <c r="T96" s="105"/>
      <c r="U96" s="105"/>
      <c r="V96" s="105"/>
      <c r="W96" s="105"/>
      <c r="X96" s="105"/>
      <c r="Y96" s="105"/>
      <c r="Z96" s="105"/>
      <c r="AA96" s="105"/>
      <c r="AB96" s="105"/>
      <c r="AC96" s="105"/>
      <c r="AD96" s="105"/>
      <c r="AE96" s="105"/>
      <c r="AF96" s="105"/>
      <c r="AG96" s="105"/>
      <c r="AH96" s="105"/>
      <c r="AI96" s="105"/>
      <c r="AJ96" s="105"/>
      <c r="AK96" s="105"/>
      <c r="AL96" s="105"/>
      <c r="AM96" s="105"/>
      <c r="AN96" s="105"/>
      <c r="AO96" s="105"/>
      <c r="AP96" s="105"/>
      <c r="AQ96" s="105"/>
      <c r="AR96" s="105"/>
      <c r="AS96" s="105"/>
      <c r="AT96" s="105"/>
      <c r="AU96" s="105"/>
      <c r="AV96" s="105"/>
      <c r="AW96" s="105"/>
      <c r="AX96" s="105"/>
      <c r="AY96" s="105"/>
      <c r="AZ96" s="105"/>
      <c r="BA96" s="105"/>
      <c r="BB96" s="105"/>
      <c r="BC96" s="105"/>
      <c r="BD96" s="105"/>
      <c r="BE96" s="105"/>
      <c r="BF96" s="105"/>
      <c r="BG96" s="105"/>
      <c r="BH96" s="105"/>
      <c r="BI96" s="105"/>
      <c r="BJ96" s="105"/>
      <c r="BK96" s="105"/>
      <c r="BL96" s="105"/>
      <c r="BM96" s="105"/>
      <c r="BN96" s="105"/>
    </row>
    <row r="97" spans="1:66" s="70" customFormat="1" ht="18" x14ac:dyDescent="0.15">
      <c r="A9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15.9.4</v>
      </c>
      <c r="B97" s="81" t="s">
        <v>244</v>
      </c>
      <c r="C97" s="81"/>
      <c r="D97" s="79"/>
      <c r="E97" s="160">
        <v>43554</v>
      </c>
      <c r="F97" s="100">
        <f t="shared" si="51"/>
        <v>43560</v>
      </c>
      <c r="G97" s="62">
        <v>7</v>
      </c>
      <c r="H97" s="63"/>
      <c r="I97" s="80">
        <f t="shared" si="52"/>
        <v>5</v>
      </c>
      <c r="J97" s="98"/>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105"/>
      <c r="AI97" s="105"/>
      <c r="AJ97" s="105"/>
      <c r="AK97" s="105"/>
      <c r="AL97" s="105"/>
      <c r="AM97" s="105"/>
      <c r="AN97" s="105"/>
      <c r="AO97" s="105"/>
      <c r="AP97" s="105"/>
      <c r="AQ97" s="105"/>
      <c r="AR97" s="105"/>
      <c r="AS97" s="105"/>
      <c r="AT97" s="105"/>
      <c r="AU97" s="105"/>
      <c r="AV97" s="105"/>
      <c r="AW97" s="105"/>
      <c r="AX97" s="105"/>
      <c r="AY97" s="105"/>
      <c r="AZ97" s="105"/>
      <c r="BA97" s="105"/>
      <c r="BB97" s="105"/>
      <c r="BC97" s="105"/>
      <c r="BD97" s="105"/>
      <c r="BE97" s="105"/>
      <c r="BF97" s="105"/>
      <c r="BG97" s="105"/>
      <c r="BH97" s="105"/>
      <c r="BI97" s="105"/>
      <c r="BJ97" s="105"/>
      <c r="BK97" s="105"/>
      <c r="BL97" s="105"/>
      <c r="BM97" s="105"/>
      <c r="BN97" s="105"/>
    </row>
    <row r="98" spans="1:66" s="70" customFormat="1" ht="18" x14ac:dyDescent="0.15">
      <c r="A9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15.10</v>
      </c>
      <c r="B98" s="183" t="s">
        <v>203</v>
      </c>
      <c r="C98" s="81"/>
      <c r="D98" s="79"/>
      <c r="E98" s="160">
        <v>43554</v>
      </c>
      <c r="F98" s="100">
        <f t="shared" si="51"/>
        <v>43560</v>
      </c>
      <c r="G98" s="62">
        <v>7</v>
      </c>
      <c r="H98" s="63"/>
      <c r="I98" s="80">
        <f t="shared" si="52"/>
        <v>5</v>
      </c>
      <c r="J98" s="98"/>
      <c r="K98" s="105"/>
      <c r="L98" s="105"/>
      <c r="M98" s="105"/>
      <c r="N98" s="105"/>
      <c r="O98" s="105"/>
      <c r="P98" s="105"/>
      <c r="Q98" s="105"/>
      <c r="R98" s="105"/>
      <c r="S98" s="105"/>
      <c r="T98" s="105"/>
      <c r="U98" s="105"/>
      <c r="V98" s="105"/>
      <c r="W98" s="105"/>
      <c r="X98" s="105"/>
      <c r="Y98" s="105"/>
      <c r="Z98" s="105"/>
      <c r="AA98" s="105"/>
      <c r="AB98" s="105"/>
      <c r="AC98" s="105"/>
      <c r="AD98" s="105"/>
      <c r="AE98" s="105"/>
      <c r="AF98" s="105"/>
      <c r="AG98" s="105"/>
      <c r="AH98" s="105"/>
      <c r="AI98" s="105"/>
      <c r="AJ98" s="105"/>
      <c r="AK98" s="105"/>
      <c r="AL98" s="105"/>
      <c r="AM98" s="105"/>
      <c r="AN98" s="105"/>
      <c r="AO98" s="105"/>
      <c r="AP98" s="105"/>
      <c r="AQ98" s="105"/>
      <c r="AR98" s="105"/>
      <c r="AS98" s="105"/>
      <c r="AT98" s="105"/>
      <c r="AU98" s="105"/>
      <c r="AV98" s="105"/>
      <c r="AW98" s="105"/>
      <c r="AX98" s="105"/>
      <c r="AY98" s="105"/>
      <c r="AZ98" s="105"/>
      <c r="BA98" s="105"/>
      <c r="BB98" s="105"/>
      <c r="BC98" s="105"/>
      <c r="BD98" s="105"/>
      <c r="BE98" s="105"/>
      <c r="BF98" s="105"/>
      <c r="BG98" s="105"/>
      <c r="BH98" s="105"/>
      <c r="BI98" s="105"/>
      <c r="BJ98" s="105"/>
      <c r="BK98" s="105"/>
      <c r="BL98" s="105"/>
      <c r="BM98" s="105"/>
      <c r="BN98" s="105"/>
    </row>
    <row r="99" spans="1:66" s="70" customFormat="1" ht="18" x14ac:dyDescent="0.15">
      <c r="A9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15.10.1</v>
      </c>
      <c r="B99" s="81" t="s">
        <v>245</v>
      </c>
      <c r="C99" s="81"/>
      <c r="D99" s="79"/>
      <c r="E99" s="160">
        <v>43554</v>
      </c>
      <c r="F99" s="100">
        <f t="shared" ref="F99:F103" si="53">IF(ISBLANK(E99)," - ",IF(G99=0,E99,E99+G99-1))</f>
        <v>43560</v>
      </c>
      <c r="G99" s="62">
        <v>7</v>
      </c>
      <c r="H99" s="63"/>
      <c r="I99" s="80">
        <f t="shared" ref="I99:I103" si="54">IF(OR(F99=0,E99=0)," - ",NETWORKDAYS(E99,F99))</f>
        <v>5</v>
      </c>
      <c r="J99" s="98"/>
      <c r="K99" s="105"/>
      <c r="L99" s="105"/>
      <c r="M99" s="105"/>
      <c r="N99" s="105"/>
      <c r="O99" s="105"/>
      <c r="P99" s="105"/>
      <c r="Q99" s="105"/>
      <c r="R99" s="105"/>
      <c r="S99" s="105"/>
      <c r="T99" s="105"/>
      <c r="U99" s="105"/>
      <c r="V99" s="105"/>
      <c r="W99" s="105"/>
      <c r="X99" s="105"/>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5"/>
      <c r="AZ99" s="105"/>
      <c r="BA99" s="105"/>
      <c r="BB99" s="105"/>
      <c r="BC99" s="105"/>
      <c r="BD99" s="105"/>
      <c r="BE99" s="105"/>
      <c r="BF99" s="105"/>
      <c r="BG99" s="105"/>
      <c r="BH99" s="105"/>
      <c r="BI99" s="105"/>
      <c r="BJ99" s="105"/>
      <c r="BK99" s="105"/>
      <c r="BL99" s="105"/>
      <c r="BM99" s="105"/>
      <c r="BN99" s="105"/>
    </row>
    <row r="100" spans="1:66" s="70" customFormat="1" ht="18" x14ac:dyDescent="0.15">
      <c r="A10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15.10.2</v>
      </c>
      <c r="B100" s="81" t="s">
        <v>246</v>
      </c>
      <c r="C100" s="81"/>
      <c r="D100" s="79"/>
      <c r="E100" s="160">
        <v>43554</v>
      </c>
      <c r="F100" s="100">
        <f t="shared" si="53"/>
        <v>43560</v>
      </c>
      <c r="G100" s="62">
        <v>7</v>
      </c>
      <c r="H100" s="63"/>
      <c r="I100" s="80">
        <f t="shared" si="54"/>
        <v>5</v>
      </c>
      <c r="J100" s="98"/>
      <c r="K100" s="105"/>
      <c r="L100" s="105"/>
      <c r="M100" s="105"/>
      <c r="N100" s="105"/>
      <c r="O100" s="105"/>
      <c r="P100" s="105"/>
      <c r="Q100" s="105"/>
      <c r="R100" s="105"/>
      <c r="S100" s="105"/>
      <c r="T100" s="105"/>
      <c r="U100" s="105"/>
      <c r="V100" s="105"/>
      <c r="W100" s="105"/>
      <c r="X100" s="105"/>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AX100" s="105"/>
      <c r="AY100" s="105"/>
      <c r="AZ100" s="105"/>
      <c r="BA100" s="105"/>
      <c r="BB100" s="105"/>
      <c r="BC100" s="105"/>
      <c r="BD100" s="105"/>
      <c r="BE100" s="105"/>
      <c r="BF100" s="105"/>
      <c r="BG100" s="105"/>
      <c r="BH100" s="105"/>
      <c r="BI100" s="105"/>
      <c r="BJ100" s="105"/>
      <c r="BK100" s="105"/>
      <c r="BL100" s="105"/>
      <c r="BM100" s="105"/>
      <c r="BN100" s="105"/>
    </row>
    <row r="101" spans="1:66" s="70" customFormat="1" ht="18" x14ac:dyDescent="0.15">
      <c r="A10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15.10.3</v>
      </c>
      <c r="B101" s="81" t="s">
        <v>247</v>
      </c>
      <c r="C101" s="81"/>
      <c r="D101" s="79"/>
      <c r="E101" s="160">
        <v>43554</v>
      </c>
      <c r="F101" s="100">
        <f t="shared" si="53"/>
        <v>43560</v>
      </c>
      <c r="G101" s="62">
        <v>7</v>
      </c>
      <c r="H101" s="63"/>
      <c r="I101" s="80">
        <f t="shared" si="54"/>
        <v>5</v>
      </c>
      <c r="J101" s="98"/>
      <c r="K101" s="105"/>
      <c r="L101" s="105"/>
      <c r="M101" s="105"/>
      <c r="N101" s="105"/>
      <c r="O101" s="105"/>
      <c r="P101" s="105"/>
      <c r="Q101" s="105"/>
      <c r="R101" s="105"/>
      <c r="S101" s="105"/>
      <c r="T101" s="105"/>
      <c r="U101" s="105"/>
      <c r="V101" s="105"/>
      <c r="W101" s="105"/>
      <c r="X101" s="105"/>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X101" s="105"/>
      <c r="AY101" s="105"/>
      <c r="AZ101" s="105"/>
      <c r="BA101" s="105"/>
      <c r="BB101" s="105"/>
      <c r="BC101" s="105"/>
      <c r="BD101" s="105"/>
      <c r="BE101" s="105"/>
      <c r="BF101" s="105"/>
      <c r="BG101" s="105"/>
      <c r="BH101" s="105"/>
      <c r="BI101" s="105"/>
      <c r="BJ101" s="105"/>
      <c r="BK101" s="105"/>
      <c r="BL101" s="105"/>
      <c r="BM101" s="105"/>
      <c r="BN101" s="105"/>
    </row>
    <row r="102" spans="1:66" s="70" customFormat="1" ht="18" x14ac:dyDescent="0.15">
      <c r="A10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15.10.4</v>
      </c>
      <c r="B102" s="81" t="s">
        <v>248</v>
      </c>
      <c r="C102" s="81"/>
      <c r="D102" s="79"/>
      <c r="E102" s="160">
        <v>43554</v>
      </c>
      <c r="F102" s="100">
        <f t="shared" ref="F102" si="55">IF(ISBLANK(E102)," - ",IF(G102=0,E102,E102+G102-1))</f>
        <v>43560</v>
      </c>
      <c r="G102" s="62">
        <v>7</v>
      </c>
      <c r="H102" s="63"/>
      <c r="I102" s="80">
        <f t="shared" ref="I102" si="56">IF(OR(F102=0,E102=0)," - ",NETWORKDAYS(E102,F102))</f>
        <v>5</v>
      </c>
      <c r="J102" s="98"/>
      <c r="K102" s="105"/>
      <c r="L102" s="105"/>
      <c r="M102" s="105"/>
      <c r="N102" s="105"/>
      <c r="O102" s="105"/>
      <c r="P102" s="105"/>
      <c r="Q102" s="105"/>
      <c r="R102" s="105"/>
      <c r="S102" s="105"/>
      <c r="T102" s="105"/>
      <c r="U102" s="105"/>
      <c r="V102" s="105"/>
      <c r="W102" s="105"/>
      <c r="X102" s="105"/>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5"/>
      <c r="AZ102" s="105"/>
      <c r="BA102" s="105"/>
      <c r="BB102" s="105"/>
      <c r="BC102" s="105"/>
      <c r="BD102" s="105"/>
      <c r="BE102" s="105"/>
      <c r="BF102" s="105"/>
      <c r="BG102" s="105"/>
      <c r="BH102" s="105"/>
      <c r="BI102" s="105"/>
      <c r="BJ102" s="105"/>
      <c r="BK102" s="105"/>
      <c r="BL102" s="105"/>
      <c r="BM102" s="105"/>
      <c r="BN102" s="105"/>
    </row>
    <row r="103" spans="1:66" s="70" customFormat="1" ht="18" x14ac:dyDescent="0.15">
      <c r="A10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15.10.5</v>
      </c>
      <c r="B103" s="81" t="s">
        <v>249</v>
      </c>
      <c r="C103" s="81"/>
      <c r="D103" s="79"/>
      <c r="E103" s="160">
        <v>43554</v>
      </c>
      <c r="F103" s="100">
        <f t="shared" si="53"/>
        <v>43560</v>
      </c>
      <c r="G103" s="62">
        <v>7</v>
      </c>
      <c r="H103" s="63"/>
      <c r="I103" s="80">
        <f t="shared" si="54"/>
        <v>5</v>
      </c>
      <c r="J103" s="98"/>
      <c r="K103" s="105"/>
      <c r="L103" s="105"/>
      <c r="M103" s="105"/>
      <c r="N103" s="105"/>
      <c r="O103" s="105"/>
      <c r="P103" s="105"/>
      <c r="Q103" s="105"/>
      <c r="R103" s="105"/>
      <c r="S103" s="105"/>
      <c r="T103" s="105"/>
      <c r="U103" s="105"/>
      <c r="V103" s="105"/>
      <c r="W103" s="105"/>
      <c r="X103" s="105"/>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c r="BB103" s="105"/>
      <c r="BC103" s="105"/>
      <c r="BD103" s="105"/>
      <c r="BE103" s="105"/>
      <c r="BF103" s="105"/>
      <c r="BG103" s="105"/>
      <c r="BH103" s="105"/>
      <c r="BI103" s="105"/>
      <c r="BJ103" s="105"/>
      <c r="BK103" s="105"/>
      <c r="BL103" s="105"/>
      <c r="BM103" s="105"/>
      <c r="BN103" s="105"/>
    </row>
    <row r="104" spans="1:66" s="70" customFormat="1" ht="18" x14ac:dyDescent="0.15">
      <c r="A10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15.11</v>
      </c>
      <c r="B104" s="183" t="s">
        <v>165</v>
      </c>
      <c r="C104" s="81"/>
      <c r="D104" s="79"/>
      <c r="E104" s="160">
        <v>43554</v>
      </c>
      <c r="F104" s="100">
        <f t="shared" si="51"/>
        <v>43560</v>
      </c>
      <c r="G104" s="62">
        <v>7</v>
      </c>
      <c r="H104" s="63"/>
      <c r="I104" s="80">
        <f t="shared" si="52"/>
        <v>5</v>
      </c>
      <c r="J104" s="98"/>
      <c r="K104" s="105"/>
      <c r="L104" s="105"/>
      <c r="M104" s="105"/>
      <c r="N104" s="105"/>
      <c r="O104" s="105"/>
      <c r="P104" s="105"/>
      <c r="Q104" s="105"/>
      <c r="R104" s="105"/>
      <c r="S104" s="105"/>
      <c r="T104" s="105"/>
      <c r="U104" s="105"/>
      <c r="V104" s="105"/>
      <c r="W104" s="105"/>
      <c r="X104" s="105"/>
      <c r="Y104" s="105"/>
      <c r="Z104" s="105"/>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c r="AW104" s="105"/>
      <c r="AX104" s="105"/>
      <c r="AY104" s="105"/>
      <c r="AZ104" s="105"/>
      <c r="BA104" s="105"/>
      <c r="BB104" s="105"/>
      <c r="BC104" s="105"/>
      <c r="BD104" s="105"/>
      <c r="BE104" s="105"/>
      <c r="BF104" s="105"/>
      <c r="BG104" s="105"/>
      <c r="BH104" s="105"/>
      <c r="BI104" s="105"/>
      <c r="BJ104" s="105"/>
      <c r="BK104" s="105"/>
      <c r="BL104" s="105"/>
      <c r="BM104" s="105"/>
      <c r="BN104" s="105"/>
    </row>
    <row r="105" spans="1:66" s="70" customFormat="1" ht="18" x14ac:dyDescent="0.15">
      <c r="A10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15.11.1</v>
      </c>
      <c r="B105" s="81" t="s">
        <v>250</v>
      </c>
      <c r="C105" s="81"/>
      <c r="D105" s="79"/>
      <c r="E105" s="160">
        <v>43554</v>
      </c>
      <c r="F105" s="100">
        <f t="shared" si="51"/>
        <v>43560</v>
      </c>
      <c r="G105" s="62">
        <v>7</v>
      </c>
      <c r="H105" s="63"/>
      <c r="I105" s="80">
        <f t="shared" si="52"/>
        <v>5</v>
      </c>
      <c r="J105" s="98"/>
      <c r="K105" s="105"/>
      <c r="L105" s="105"/>
      <c r="M105" s="105"/>
      <c r="N105" s="105"/>
      <c r="O105" s="105"/>
      <c r="P105" s="105"/>
      <c r="Q105" s="105"/>
      <c r="R105" s="105"/>
      <c r="S105" s="105"/>
      <c r="T105" s="105"/>
      <c r="U105" s="105"/>
      <c r="V105" s="105"/>
      <c r="W105" s="105"/>
      <c r="X105" s="105"/>
      <c r="Y105" s="105"/>
      <c r="Z105" s="105"/>
      <c r="AA105" s="105"/>
      <c r="AB105" s="105"/>
      <c r="AC105" s="105"/>
      <c r="AD105" s="105"/>
      <c r="AE105" s="105"/>
      <c r="AF105" s="105"/>
      <c r="AG105" s="105"/>
      <c r="AH105" s="105"/>
      <c r="AI105" s="105"/>
      <c r="AJ105" s="105"/>
      <c r="AK105" s="105"/>
      <c r="AL105" s="105"/>
      <c r="AM105" s="105"/>
      <c r="AN105" s="105"/>
      <c r="AO105" s="105"/>
      <c r="AP105" s="105"/>
      <c r="AQ105" s="105"/>
      <c r="AR105" s="105"/>
      <c r="AS105" s="105"/>
      <c r="AT105" s="105"/>
      <c r="AU105" s="105"/>
      <c r="AV105" s="105"/>
      <c r="AW105" s="105"/>
      <c r="AX105" s="105"/>
      <c r="AY105" s="105"/>
      <c r="AZ105" s="105"/>
      <c r="BA105" s="105"/>
      <c r="BB105" s="105"/>
      <c r="BC105" s="105"/>
      <c r="BD105" s="105"/>
      <c r="BE105" s="105"/>
      <c r="BF105" s="105"/>
      <c r="BG105" s="105"/>
      <c r="BH105" s="105"/>
      <c r="BI105" s="105"/>
      <c r="BJ105" s="105"/>
      <c r="BK105" s="105"/>
      <c r="BL105" s="105"/>
      <c r="BM105" s="105"/>
      <c r="BN105" s="105"/>
    </row>
    <row r="106" spans="1:66" s="70" customFormat="1" ht="18" x14ac:dyDescent="0.15">
      <c r="A106"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15.11.1.1</v>
      </c>
      <c r="B106" s="82" t="s">
        <v>251</v>
      </c>
      <c r="C106" s="81"/>
      <c r="D106" s="79"/>
      <c r="E106" s="160">
        <v>43554</v>
      </c>
      <c r="F106" s="100">
        <f t="shared" si="51"/>
        <v>43560</v>
      </c>
      <c r="G106" s="62">
        <v>7</v>
      </c>
      <c r="H106" s="63"/>
      <c r="I106" s="80">
        <f t="shared" si="52"/>
        <v>5</v>
      </c>
      <c r="J106" s="98"/>
      <c r="K106" s="105"/>
      <c r="L106" s="105"/>
      <c r="M106" s="105"/>
      <c r="N106" s="105"/>
      <c r="O106" s="105"/>
      <c r="P106" s="105"/>
      <c r="Q106" s="105"/>
      <c r="R106" s="105"/>
      <c r="S106" s="105"/>
      <c r="T106" s="105"/>
      <c r="U106" s="105"/>
      <c r="V106" s="105"/>
      <c r="W106" s="105"/>
      <c r="X106" s="105"/>
      <c r="Y106" s="105"/>
      <c r="Z106" s="105"/>
      <c r="AA106" s="105"/>
      <c r="AB106" s="105"/>
      <c r="AC106" s="105"/>
      <c r="AD106" s="105"/>
      <c r="AE106" s="105"/>
      <c r="AF106" s="105"/>
      <c r="AG106" s="105"/>
      <c r="AH106" s="105"/>
      <c r="AI106" s="105"/>
      <c r="AJ106" s="105"/>
      <c r="AK106" s="105"/>
      <c r="AL106" s="105"/>
      <c r="AM106" s="105"/>
      <c r="AN106" s="105"/>
      <c r="AO106" s="105"/>
      <c r="AP106" s="105"/>
      <c r="AQ106" s="105"/>
      <c r="AR106" s="105"/>
      <c r="AS106" s="105"/>
      <c r="AT106" s="105"/>
      <c r="AU106" s="105"/>
      <c r="AV106" s="105"/>
      <c r="AW106" s="105"/>
      <c r="AX106" s="105"/>
      <c r="AY106" s="105"/>
      <c r="AZ106" s="105"/>
      <c r="BA106" s="105"/>
      <c r="BB106" s="105"/>
      <c r="BC106" s="105"/>
      <c r="BD106" s="105"/>
      <c r="BE106" s="105"/>
      <c r="BF106" s="105"/>
      <c r="BG106" s="105"/>
      <c r="BH106" s="105"/>
      <c r="BI106" s="105"/>
      <c r="BJ106" s="105"/>
      <c r="BK106" s="105"/>
      <c r="BL106" s="105"/>
      <c r="BM106" s="105"/>
      <c r="BN106" s="105"/>
    </row>
    <row r="107" spans="1:66" s="70" customFormat="1" ht="18" x14ac:dyDescent="0.15">
      <c r="A107"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15.11.1.2</v>
      </c>
      <c r="B107" s="82" t="s">
        <v>252</v>
      </c>
      <c r="C107" s="81"/>
      <c r="D107" s="79"/>
      <c r="E107" s="160">
        <v>43554</v>
      </c>
      <c r="F107" s="100">
        <f t="shared" ref="F107" si="57">IF(ISBLANK(E107)," - ",IF(G107=0,E107,E107+G107-1))</f>
        <v>43560</v>
      </c>
      <c r="G107" s="62">
        <v>7</v>
      </c>
      <c r="H107" s="63"/>
      <c r="I107" s="80">
        <f t="shared" ref="I107" si="58">IF(OR(F107=0,E107=0)," - ",NETWORKDAYS(E107,F107))</f>
        <v>5</v>
      </c>
      <c r="J107" s="98"/>
      <c r="K107" s="105"/>
      <c r="L107" s="105"/>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05"/>
      <c r="BG107" s="105"/>
      <c r="BH107" s="105"/>
      <c r="BI107" s="105"/>
      <c r="BJ107" s="105"/>
      <c r="BK107" s="105"/>
      <c r="BL107" s="105"/>
      <c r="BM107" s="105"/>
      <c r="BN107" s="105"/>
    </row>
    <row r="108" spans="1:66" s="70" customFormat="1" ht="18" x14ac:dyDescent="0.15">
      <c r="A108"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15.11.1.3</v>
      </c>
      <c r="B108" s="82" t="s">
        <v>253</v>
      </c>
      <c r="C108" s="81"/>
      <c r="D108" s="79"/>
      <c r="E108" s="160">
        <v>43554</v>
      </c>
      <c r="F108" s="100">
        <f t="shared" ref="F108" si="59">IF(ISBLANK(E108)," - ",IF(G108=0,E108,E108+G108-1))</f>
        <v>43560</v>
      </c>
      <c r="G108" s="62">
        <v>7</v>
      </c>
      <c r="H108" s="63"/>
      <c r="I108" s="80">
        <f t="shared" ref="I108" si="60">IF(OR(F108=0,E108=0)," - ",NETWORKDAYS(E108,F108))</f>
        <v>5</v>
      </c>
      <c r="J108" s="98"/>
      <c r="K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105"/>
      <c r="BF108" s="105"/>
      <c r="BG108" s="105"/>
      <c r="BH108" s="105"/>
      <c r="BI108" s="105"/>
      <c r="BJ108" s="105"/>
      <c r="BK108" s="105"/>
      <c r="BL108" s="105"/>
      <c r="BM108" s="105"/>
      <c r="BN108" s="105"/>
    </row>
    <row r="109" spans="1:66" s="70" customFormat="1" ht="18" x14ac:dyDescent="0.15">
      <c r="A10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15.11.2</v>
      </c>
      <c r="B109" s="81" t="s">
        <v>254</v>
      </c>
      <c r="C109" s="81"/>
      <c r="D109" s="79"/>
      <c r="E109" s="160">
        <v>43554</v>
      </c>
      <c r="F109" s="100">
        <f t="shared" si="51"/>
        <v>43560</v>
      </c>
      <c r="G109" s="62">
        <v>7</v>
      </c>
      <c r="H109" s="63"/>
      <c r="I109" s="80">
        <f t="shared" si="52"/>
        <v>5</v>
      </c>
      <c r="J109" s="98"/>
      <c r="K109" s="105"/>
      <c r="L109" s="105"/>
      <c r="M109" s="105"/>
      <c r="N109" s="105"/>
      <c r="O109" s="105"/>
      <c r="P109" s="105"/>
      <c r="Q109" s="105"/>
      <c r="R109" s="105"/>
      <c r="S109" s="105"/>
      <c r="T109" s="105"/>
      <c r="U109" s="105"/>
      <c r="V109" s="105"/>
      <c r="W109" s="105"/>
      <c r="X109" s="105"/>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5"/>
      <c r="AZ109" s="105"/>
      <c r="BA109" s="105"/>
      <c r="BB109" s="105"/>
      <c r="BC109" s="105"/>
      <c r="BD109" s="105"/>
      <c r="BE109" s="105"/>
      <c r="BF109" s="105"/>
      <c r="BG109" s="105"/>
      <c r="BH109" s="105"/>
      <c r="BI109" s="105"/>
      <c r="BJ109" s="105"/>
      <c r="BK109" s="105"/>
      <c r="BL109" s="105"/>
      <c r="BM109" s="105"/>
      <c r="BN109" s="105"/>
    </row>
    <row r="110" spans="1:66" s="70" customFormat="1" ht="18" x14ac:dyDescent="0.15">
      <c r="A11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15.11.3</v>
      </c>
      <c r="B110" s="81" t="s">
        <v>255</v>
      </c>
      <c r="C110" s="81"/>
      <c r="D110" s="79"/>
      <c r="E110" s="160">
        <v>43554</v>
      </c>
      <c r="F110" s="100">
        <f t="shared" si="51"/>
        <v>43560</v>
      </c>
      <c r="G110" s="62">
        <v>7</v>
      </c>
      <c r="H110" s="63"/>
      <c r="I110" s="80">
        <f t="shared" si="52"/>
        <v>5</v>
      </c>
      <c r="J110" s="98"/>
      <c r="K110" s="105"/>
      <c r="L110" s="105"/>
      <c r="M110" s="105"/>
      <c r="N110" s="105"/>
      <c r="O110" s="105"/>
      <c r="P110" s="105"/>
      <c r="Q110" s="105"/>
      <c r="R110" s="105"/>
      <c r="S110" s="105"/>
      <c r="T110" s="105"/>
      <c r="U110" s="105"/>
      <c r="V110" s="105"/>
      <c r="W110" s="105"/>
      <c r="X110" s="105"/>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c r="AW110" s="105"/>
      <c r="AX110" s="105"/>
      <c r="AY110" s="105"/>
      <c r="AZ110" s="105"/>
      <c r="BA110" s="105"/>
      <c r="BB110" s="105"/>
      <c r="BC110" s="105"/>
      <c r="BD110" s="105"/>
      <c r="BE110" s="105"/>
      <c r="BF110" s="105"/>
      <c r="BG110" s="105"/>
      <c r="BH110" s="105"/>
      <c r="BI110" s="105"/>
      <c r="BJ110" s="105"/>
      <c r="BK110" s="105"/>
      <c r="BL110" s="105"/>
      <c r="BM110" s="105"/>
      <c r="BN110" s="105"/>
    </row>
    <row r="111" spans="1:66" s="70" customFormat="1" ht="18" x14ac:dyDescent="0.15">
      <c r="A11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15.11.4</v>
      </c>
      <c r="B111" s="81" t="s">
        <v>256</v>
      </c>
      <c r="C111" s="81"/>
      <c r="D111" s="79"/>
      <c r="E111" s="160">
        <v>43554</v>
      </c>
      <c r="F111" s="100">
        <f t="shared" si="51"/>
        <v>43560</v>
      </c>
      <c r="G111" s="62">
        <v>7</v>
      </c>
      <c r="H111" s="63"/>
      <c r="I111" s="80">
        <f t="shared" si="52"/>
        <v>5</v>
      </c>
      <c r="J111" s="98"/>
      <c r="K111" s="105"/>
      <c r="L111" s="105"/>
      <c r="M111" s="105"/>
      <c r="N111" s="105"/>
      <c r="O111" s="105"/>
      <c r="P111" s="10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105"/>
      <c r="BF111" s="105"/>
      <c r="BG111" s="105"/>
      <c r="BH111" s="105"/>
      <c r="BI111" s="105"/>
      <c r="BJ111" s="105"/>
      <c r="BK111" s="105"/>
      <c r="BL111" s="105"/>
      <c r="BM111" s="105"/>
      <c r="BN111" s="105"/>
    </row>
    <row r="112" spans="1:66" s="70" customFormat="1" ht="18" x14ac:dyDescent="0.15">
      <c r="A11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15.12</v>
      </c>
      <c r="B112" s="183" t="s">
        <v>204</v>
      </c>
      <c r="C112" s="81"/>
      <c r="D112" s="79"/>
      <c r="E112" s="99">
        <v>43561</v>
      </c>
      <c r="F112" s="163">
        <f t="shared" si="51"/>
        <v>43567</v>
      </c>
      <c r="G112" s="62">
        <v>7</v>
      </c>
      <c r="H112" s="63"/>
      <c r="I112" s="80">
        <f t="shared" si="52"/>
        <v>5</v>
      </c>
      <c r="J112" s="98"/>
      <c r="K112" s="105"/>
      <c r="L112" s="105"/>
      <c r="M112" s="105"/>
      <c r="N112" s="105"/>
      <c r="O112" s="105"/>
      <c r="P112" s="105"/>
      <c r="Q112" s="105"/>
      <c r="R112" s="105"/>
      <c r="S112" s="105"/>
      <c r="T112" s="105"/>
      <c r="U112" s="105"/>
      <c r="V112" s="105"/>
      <c r="W112" s="105"/>
      <c r="X112" s="105"/>
      <c r="Y112" s="105"/>
      <c r="Z112" s="105"/>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c r="AV112" s="105"/>
      <c r="AW112" s="105"/>
      <c r="AX112" s="105"/>
      <c r="AY112" s="105"/>
      <c r="AZ112" s="105"/>
      <c r="BA112" s="105"/>
      <c r="BB112" s="105"/>
      <c r="BC112" s="105"/>
      <c r="BD112" s="105"/>
      <c r="BE112" s="105"/>
      <c r="BF112" s="105"/>
      <c r="BG112" s="105"/>
      <c r="BH112" s="105"/>
      <c r="BI112" s="105"/>
      <c r="BJ112" s="105"/>
      <c r="BK112" s="105"/>
      <c r="BL112" s="105"/>
      <c r="BM112" s="105"/>
      <c r="BN112" s="105"/>
    </row>
    <row r="113" spans="1:66" s="70" customFormat="1" ht="18" x14ac:dyDescent="0.15">
      <c r="A1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15.12.1</v>
      </c>
      <c r="B113" s="81" t="s">
        <v>175</v>
      </c>
      <c r="C113" s="81"/>
      <c r="D113" s="79"/>
      <c r="E113" s="99">
        <v>43561</v>
      </c>
      <c r="F113" s="100">
        <f t="shared" si="51"/>
        <v>43567</v>
      </c>
      <c r="G113" s="62">
        <v>7</v>
      </c>
      <c r="H113" s="63"/>
      <c r="I113" s="80">
        <f t="shared" si="52"/>
        <v>5</v>
      </c>
      <c r="J113" s="98"/>
      <c r="K113" s="105"/>
      <c r="L113" s="105"/>
      <c r="M113" s="105"/>
      <c r="N113" s="105"/>
      <c r="O113" s="105"/>
      <c r="P113" s="105"/>
      <c r="Q113" s="105"/>
      <c r="R113" s="105"/>
      <c r="S113" s="105"/>
      <c r="T113" s="105"/>
      <c r="U113" s="105"/>
      <c r="V113" s="105"/>
      <c r="W113" s="105"/>
      <c r="X113" s="105"/>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105"/>
      <c r="BF113" s="105"/>
      <c r="BG113" s="105"/>
      <c r="BH113" s="105"/>
      <c r="BI113" s="105"/>
      <c r="BJ113" s="105"/>
      <c r="BK113" s="105"/>
      <c r="BL113" s="105"/>
      <c r="BM113" s="105"/>
      <c r="BN113" s="105"/>
    </row>
    <row r="114" spans="1:66" s="70" customFormat="1" ht="18" x14ac:dyDescent="0.15">
      <c r="A1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15.12.2</v>
      </c>
      <c r="B114" s="81" t="s">
        <v>209</v>
      </c>
      <c r="C114" s="81"/>
      <c r="D114" s="79"/>
      <c r="E114" s="99">
        <v>43561</v>
      </c>
      <c r="F114" s="100">
        <f t="shared" si="51"/>
        <v>43567</v>
      </c>
      <c r="G114" s="62">
        <v>7</v>
      </c>
      <c r="H114" s="63"/>
      <c r="I114" s="80">
        <f t="shared" si="52"/>
        <v>5</v>
      </c>
      <c r="J114" s="98"/>
      <c r="K114" s="105"/>
      <c r="L114" s="105"/>
      <c r="M114" s="105"/>
      <c r="N114" s="105"/>
      <c r="O114" s="105"/>
      <c r="P114" s="105"/>
      <c r="Q114" s="105"/>
      <c r="R114" s="105"/>
      <c r="S114" s="105"/>
      <c r="T114" s="105"/>
      <c r="U114" s="105"/>
      <c r="V114" s="105"/>
      <c r="W114" s="105"/>
      <c r="X114" s="105"/>
      <c r="Y114" s="105"/>
      <c r="Z114" s="105"/>
      <c r="AA114" s="105"/>
      <c r="AB114" s="105"/>
      <c r="AC114" s="105"/>
      <c r="AD114" s="105"/>
      <c r="AE114" s="105"/>
      <c r="AF114" s="105"/>
      <c r="AG114" s="105"/>
      <c r="AH114" s="105"/>
      <c r="AI114" s="105"/>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05"/>
      <c r="BG114" s="105"/>
      <c r="BH114" s="105"/>
      <c r="BI114" s="105"/>
      <c r="BJ114" s="105"/>
      <c r="BK114" s="105"/>
      <c r="BL114" s="105"/>
      <c r="BM114" s="105"/>
      <c r="BN114" s="105"/>
    </row>
    <row r="115" spans="1:66" s="70" customFormat="1" ht="18" x14ac:dyDescent="0.15">
      <c r="A1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15.12.3</v>
      </c>
      <c r="B115" s="81" t="s">
        <v>211</v>
      </c>
      <c r="C115" s="81"/>
      <c r="D115" s="79"/>
      <c r="E115" s="99">
        <v>43561</v>
      </c>
      <c r="F115" s="100">
        <f t="shared" si="51"/>
        <v>43567</v>
      </c>
      <c r="G115" s="62">
        <v>7</v>
      </c>
      <c r="H115" s="63"/>
      <c r="I115" s="80">
        <f t="shared" si="52"/>
        <v>5</v>
      </c>
      <c r="J115" s="98"/>
      <c r="K115" s="105"/>
      <c r="L115" s="105"/>
      <c r="M115" s="105"/>
      <c r="N115" s="105"/>
      <c r="O115" s="105"/>
      <c r="P115" s="105"/>
      <c r="Q115" s="105"/>
      <c r="R115" s="105"/>
      <c r="S115" s="105"/>
      <c r="T115" s="105"/>
      <c r="U115" s="105"/>
      <c r="V115" s="105"/>
      <c r="W115" s="105"/>
      <c r="X115" s="105"/>
      <c r="Y115" s="105"/>
      <c r="Z115" s="105"/>
      <c r="AA115" s="105"/>
      <c r="AB115" s="105"/>
      <c r="AC115" s="105"/>
      <c r="AD115" s="105"/>
      <c r="AE115" s="105"/>
      <c r="AF115" s="105"/>
      <c r="AG115" s="105"/>
      <c r="AH115" s="105"/>
      <c r="AI115" s="105"/>
      <c r="AJ115" s="105"/>
      <c r="AK115" s="105"/>
      <c r="AL115" s="105"/>
      <c r="AM115" s="105"/>
      <c r="AN115" s="105"/>
      <c r="AO115" s="105"/>
      <c r="AP115" s="105"/>
      <c r="AQ115" s="105"/>
      <c r="AR115" s="105"/>
      <c r="AS115" s="105"/>
      <c r="AT115" s="105"/>
      <c r="AU115" s="105"/>
      <c r="AV115" s="105"/>
      <c r="AW115" s="105"/>
      <c r="AX115" s="105"/>
      <c r="AY115" s="105"/>
      <c r="AZ115" s="105"/>
      <c r="BA115" s="105"/>
      <c r="BB115" s="105"/>
      <c r="BC115" s="105"/>
      <c r="BD115" s="105"/>
      <c r="BE115" s="105"/>
      <c r="BF115" s="105"/>
      <c r="BG115" s="105"/>
      <c r="BH115" s="105"/>
      <c r="BI115" s="105"/>
      <c r="BJ115" s="105"/>
      <c r="BK115" s="105"/>
      <c r="BL115" s="105"/>
      <c r="BM115" s="105"/>
      <c r="BN115" s="105"/>
    </row>
    <row r="116" spans="1:66" s="70" customFormat="1" ht="18" x14ac:dyDescent="0.15">
      <c r="A116"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15.12.4</v>
      </c>
      <c r="B116" s="81" t="s">
        <v>210</v>
      </c>
      <c r="C116" s="81"/>
      <c r="D116" s="79"/>
      <c r="E116" s="99">
        <v>43561</v>
      </c>
      <c r="F116" s="100">
        <f t="shared" si="51"/>
        <v>43567</v>
      </c>
      <c r="G116" s="62">
        <v>7</v>
      </c>
      <c r="H116" s="63"/>
      <c r="I116" s="80">
        <f t="shared" si="52"/>
        <v>5</v>
      </c>
      <c r="J116" s="98"/>
      <c r="K116" s="105"/>
      <c r="L116" s="105"/>
      <c r="M116" s="105"/>
      <c r="N116" s="105"/>
      <c r="O116" s="105"/>
      <c r="P116" s="105"/>
      <c r="Q116" s="105"/>
      <c r="R116" s="105"/>
      <c r="S116" s="105"/>
      <c r="T116" s="105"/>
      <c r="U116" s="105"/>
      <c r="V116" s="105"/>
      <c r="W116" s="105"/>
      <c r="X116" s="105"/>
      <c r="Y116" s="105"/>
      <c r="Z116" s="105"/>
      <c r="AA116" s="105"/>
      <c r="AB116" s="105"/>
      <c r="AC116" s="105"/>
      <c r="AD116" s="105"/>
      <c r="AE116" s="105"/>
      <c r="AF116" s="105"/>
      <c r="AG116" s="105"/>
      <c r="AH116" s="105"/>
      <c r="AI116" s="105"/>
      <c r="AJ116" s="105"/>
      <c r="AK116" s="105"/>
      <c r="AL116" s="105"/>
      <c r="AM116" s="105"/>
      <c r="AN116" s="105"/>
      <c r="AO116" s="105"/>
      <c r="AP116" s="105"/>
      <c r="AQ116" s="105"/>
      <c r="AR116" s="105"/>
      <c r="AS116" s="105"/>
      <c r="AT116" s="105"/>
      <c r="AU116" s="105"/>
      <c r="AV116" s="105"/>
      <c r="AW116" s="105"/>
      <c r="AX116" s="105"/>
      <c r="AY116" s="105"/>
      <c r="AZ116" s="105"/>
      <c r="BA116" s="105"/>
      <c r="BB116" s="105"/>
      <c r="BC116" s="105"/>
      <c r="BD116" s="105"/>
      <c r="BE116" s="105"/>
      <c r="BF116" s="105"/>
      <c r="BG116" s="105"/>
      <c r="BH116" s="105"/>
      <c r="BI116" s="105"/>
      <c r="BJ116" s="105"/>
      <c r="BK116" s="105"/>
      <c r="BL116" s="105"/>
      <c r="BM116" s="105"/>
      <c r="BN116" s="105"/>
    </row>
    <row r="117" spans="1:66" s="70" customFormat="1" ht="18" x14ac:dyDescent="0.15">
      <c r="A1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15.12.5</v>
      </c>
      <c r="B117" s="81" t="s">
        <v>212</v>
      </c>
      <c r="C117" s="81"/>
      <c r="D117" s="79"/>
      <c r="E117" s="99">
        <v>43561</v>
      </c>
      <c r="F117" s="100">
        <f t="shared" ref="F117" si="61">IF(ISBLANK(E117)," - ",IF(G117=0,E117,E117+G117-1))</f>
        <v>43567</v>
      </c>
      <c r="G117" s="62">
        <v>7</v>
      </c>
      <c r="H117" s="63"/>
      <c r="I117" s="80">
        <f t="shared" ref="I117" si="62">IF(OR(F117=0,E117=0)," - ",NETWORKDAYS(E117,F117))</f>
        <v>5</v>
      </c>
      <c r="J117" s="98"/>
      <c r="K117" s="105"/>
      <c r="L117" s="105"/>
      <c r="M117" s="105"/>
      <c r="N117" s="105"/>
      <c r="O117" s="105"/>
      <c r="P117" s="105"/>
      <c r="Q117" s="105"/>
      <c r="R117" s="105"/>
      <c r="S117" s="105"/>
      <c r="T117" s="105"/>
      <c r="U117" s="105"/>
      <c r="V117" s="105"/>
      <c r="W117" s="105"/>
      <c r="X117" s="105"/>
      <c r="Y117" s="105"/>
      <c r="Z117" s="105"/>
      <c r="AA117" s="105"/>
      <c r="AB117" s="105"/>
      <c r="AC117" s="105"/>
      <c r="AD117" s="105"/>
      <c r="AE117" s="105"/>
      <c r="AF117" s="105"/>
      <c r="AG117" s="105"/>
      <c r="AH117" s="105"/>
      <c r="AI117" s="105"/>
      <c r="AJ117" s="105"/>
      <c r="AK117" s="105"/>
      <c r="AL117" s="105"/>
      <c r="AM117" s="105"/>
      <c r="AN117" s="105"/>
      <c r="AO117" s="105"/>
      <c r="AP117" s="105"/>
      <c r="AQ117" s="105"/>
      <c r="AR117" s="105"/>
      <c r="AS117" s="105"/>
      <c r="AT117" s="105"/>
      <c r="AU117" s="105"/>
      <c r="AV117" s="105"/>
      <c r="AW117" s="105"/>
      <c r="AX117" s="105"/>
      <c r="AY117" s="105"/>
      <c r="AZ117" s="105"/>
      <c r="BA117" s="105"/>
      <c r="BB117" s="105"/>
      <c r="BC117" s="105"/>
      <c r="BD117" s="105"/>
      <c r="BE117" s="105"/>
      <c r="BF117" s="105"/>
      <c r="BG117" s="105"/>
      <c r="BH117" s="105"/>
      <c r="BI117" s="105"/>
      <c r="BJ117" s="105"/>
      <c r="BK117" s="105"/>
      <c r="BL117" s="105"/>
      <c r="BM117" s="105"/>
      <c r="BN117" s="105"/>
    </row>
    <row r="118" spans="1:66" s="70" customFormat="1" ht="18" x14ac:dyDescent="0.15">
      <c r="A1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15.12.6</v>
      </c>
      <c r="B118" s="81" t="s">
        <v>213</v>
      </c>
      <c r="C118" s="81"/>
      <c r="D118" s="79"/>
      <c r="E118" s="99">
        <v>43561</v>
      </c>
      <c r="F118" s="100">
        <f t="shared" si="51"/>
        <v>43567</v>
      </c>
      <c r="G118" s="62">
        <v>7</v>
      </c>
      <c r="H118" s="63"/>
      <c r="I118" s="80">
        <f t="shared" si="52"/>
        <v>5</v>
      </c>
      <c r="J118" s="98"/>
      <c r="K118" s="105"/>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05"/>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05"/>
      <c r="BG118" s="105"/>
      <c r="BH118" s="105"/>
      <c r="BI118" s="105"/>
      <c r="BJ118" s="105"/>
      <c r="BK118" s="105"/>
      <c r="BL118" s="105"/>
      <c r="BM118" s="105"/>
      <c r="BN118" s="105"/>
    </row>
    <row r="119" spans="1:66" s="70" customFormat="1" ht="18" x14ac:dyDescent="0.15">
      <c r="A1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15.13</v>
      </c>
      <c r="B119" s="183" t="s">
        <v>205</v>
      </c>
      <c r="C119" s="81"/>
      <c r="D119" s="79"/>
      <c r="E119" s="99">
        <v>43561</v>
      </c>
      <c r="F119" s="163">
        <f t="shared" si="49"/>
        <v>43567</v>
      </c>
      <c r="G119" s="62">
        <v>7</v>
      </c>
      <c r="H119" s="63"/>
      <c r="I119" s="80">
        <f t="shared" si="50"/>
        <v>5</v>
      </c>
      <c r="J119" s="98"/>
      <c r="K119" s="105"/>
      <c r="L119" s="105"/>
      <c r="M119" s="105"/>
      <c r="N119" s="105"/>
      <c r="O119" s="105"/>
      <c r="P119" s="105"/>
      <c r="Q119" s="105"/>
      <c r="R119" s="105"/>
      <c r="S119" s="105"/>
      <c r="T119" s="105"/>
      <c r="U119" s="105"/>
      <c r="V119" s="105"/>
      <c r="W119" s="105"/>
      <c r="X119" s="105"/>
      <c r="Y119" s="105"/>
      <c r="Z119" s="105"/>
      <c r="AA119" s="105"/>
      <c r="AB119" s="105"/>
      <c r="AC119" s="105"/>
      <c r="AD119" s="105"/>
      <c r="AE119" s="105"/>
      <c r="AF119" s="105"/>
      <c r="AG119" s="105"/>
      <c r="AH119" s="105"/>
      <c r="AI119" s="105"/>
      <c r="AJ119" s="105"/>
      <c r="AK119" s="105"/>
      <c r="AL119" s="105"/>
      <c r="AM119" s="105"/>
      <c r="AN119" s="105"/>
      <c r="AO119" s="105"/>
      <c r="AP119" s="105"/>
      <c r="AQ119" s="105"/>
      <c r="AR119" s="105"/>
      <c r="AS119" s="105"/>
      <c r="AT119" s="105"/>
      <c r="AU119" s="105"/>
      <c r="AV119" s="105"/>
      <c r="AW119" s="105"/>
      <c r="AX119" s="105"/>
      <c r="AY119" s="105"/>
      <c r="AZ119" s="105"/>
      <c r="BA119" s="105"/>
      <c r="BB119" s="105"/>
      <c r="BC119" s="105"/>
      <c r="BD119" s="105"/>
      <c r="BE119" s="105"/>
      <c r="BF119" s="105"/>
      <c r="BG119" s="105"/>
      <c r="BH119" s="105"/>
      <c r="BI119" s="105"/>
      <c r="BJ119" s="105"/>
      <c r="BK119" s="105"/>
      <c r="BL119" s="105"/>
      <c r="BM119" s="105"/>
      <c r="BN119" s="105"/>
    </row>
    <row r="120" spans="1:66" s="70" customFormat="1" ht="18" x14ac:dyDescent="0.15">
      <c r="A12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15.13.1</v>
      </c>
      <c r="B120" s="81" t="s">
        <v>215</v>
      </c>
      <c r="C120" s="81"/>
      <c r="D120" s="79"/>
      <c r="E120" s="99">
        <v>43561</v>
      </c>
      <c r="F120" s="100">
        <f t="shared" si="49"/>
        <v>43567</v>
      </c>
      <c r="G120" s="62">
        <v>7</v>
      </c>
      <c r="H120" s="63"/>
      <c r="I120" s="80">
        <f t="shared" si="50"/>
        <v>5</v>
      </c>
      <c r="J120" s="98"/>
      <c r="K120" s="105"/>
      <c r="L120" s="105"/>
      <c r="M120" s="105"/>
      <c r="N120" s="105"/>
      <c r="O120" s="105"/>
      <c r="P120" s="105"/>
      <c r="Q120" s="105"/>
      <c r="R120" s="105"/>
      <c r="S120" s="105"/>
      <c r="T120" s="105"/>
      <c r="U120" s="105"/>
      <c r="V120" s="105"/>
      <c r="W120" s="105"/>
      <c r="X120" s="105"/>
      <c r="Y120" s="105"/>
      <c r="Z120" s="105"/>
      <c r="AA120" s="105"/>
      <c r="AB120" s="105"/>
      <c r="AC120" s="105"/>
      <c r="AD120" s="105"/>
      <c r="AE120" s="105"/>
      <c r="AF120" s="105"/>
      <c r="AG120" s="105"/>
      <c r="AH120" s="105"/>
      <c r="AI120" s="105"/>
      <c r="AJ120" s="105"/>
      <c r="AK120" s="105"/>
      <c r="AL120" s="105"/>
      <c r="AM120" s="105"/>
      <c r="AN120" s="105"/>
      <c r="AO120" s="105"/>
      <c r="AP120" s="105"/>
      <c r="AQ120" s="105"/>
      <c r="AR120" s="105"/>
      <c r="AS120" s="105"/>
      <c r="AT120" s="105"/>
      <c r="AU120" s="105"/>
      <c r="AV120" s="105"/>
      <c r="AW120" s="105"/>
      <c r="AX120" s="105"/>
      <c r="AY120" s="105"/>
      <c r="AZ120" s="105"/>
      <c r="BA120" s="105"/>
      <c r="BB120" s="105"/>
      <c r="BC120" s="105"/>
      <c r="BD120" s="105"/>
      <c r="BE120" s="105"/>
      <c r="BF120" s="105"/>
      <c r="BG120" s="105"/>
      <c r="BH120" s="105"/>
      <c r="BI120" s="105"/>
      <c r="BJ120" s="105"/>
      <c r="BK120" s="105"/>
      <c r="BL120" s="105"/>
      <c r="BM120" s="105"/>
      <c r="BN120" s="105"/>
    </row>
    <row r="121" spans="1:66" s="70" customFormat="1" ht="18" x14ac:dyDescent="0.15">
      <c r="A121"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15.13.1.1</v>
      </c>
      <c r="B121" s="82" t="s">
        <v>216</v>
      </c>
      <c r="C121" s="81"/>
      <c r="D121" s="79"/>
      <c r="E121" s="99">
        <v>43561</v>
      </c>
      <c r="F121" s="100">
        <f t="shared" ref="F121:F123" si="63">IF(ISBLANK(E121)," - ",IF(G121=0,E121,E121+G121-1))</f>
        <v>43567</v>
      </c>
      <c r="G121" s="62">
        <v>7</v>
      </c>
      <c r="H121" s="63"/>
      <c r="I121" s="80">
        <f t="shared" ref="I121:I123" si="64">IF(OR(F121=0,E121=0)," - ",NETWORKDAYS(E121,F121))</f>
        <v>5</v>
      </c>
      <c r="J121" s="98"/>
      <c r="K121" s="105"/>
      <c r="L121" s="105"/>
      <c r="M121" s="105"/>
      <c r="N121" s="105"/>
      <c r="O121" s="105"/>
      <c r="P121" s="105"/>
      <c r="Q121" s="105"/>
      <c r="R121" s="105"/>
      <c r="S121" s="105"/>
      <c r="T121" s="105"/>
      <c r="U121" s="105"/>
      <c r="V121" s="105"/>
      <c r="W121" s="105"/>
      <c r="X121" s="105"/>
      <c r="Y121" s="105"/>
      <c r="Z121" s="105"/>
      <c r="AA121" s="105"/>
      <c r="AB121" s="105"/>
      <c r="AC121" s="105"/>
      <c r="AD121" s="105"/>
      <c r="AE121" s="105"/>
      <c r="AF121" s="105"/>
      <c r="AG121" s="105"/>
      <c r="AH121" s="105"/>
      <c r="AI121" s="105"/>
      <c r="AJ121" s="105"/>
      <c r="AK121" s="105"/>
      <c r="AL121" s="105"/>
      <c r="AM121" s="105"/>
      <c r="AN121" s="105"/>
      <c r="AO121" s="105"/>
      <c r="AP121" s="105"/>
      <c r="AQ121" s="105"/>
      <c r="AR121" s="105"/>
      <c r="AS121" s="105"/>
      <c r="AT121" s="105"/>
      <c r="AU121" s="105"/>
      <c r="AV121" s="105"/>
      <c r="AW121" s="105"/>
      <c r="AX121" s="105"/>
      <c r="AY121" s="105"/>
      <c r="AZ121" s="105"/>
      <c r="BA121" s="105"/>
      <c r="BB121" s="105"/>
      <c r="BC121" s="105"/>
      <c r="BD121" s="105"/>
      <c r="BE121" s="105"/>
      <c r="BF121" s="105"/>
      <c r="BG121" s="105"/>
      <c r="BH121" s="105"/>
      <c r="BI121" s="105"/>
      <c r="BJ121" s="105"/>
      <c r="BK121" s="105"/>
      <c r="BL121" s="105"/>
      <c r="BM121" s="105"/>
      <c r="BN121" s="105"/>
    </row>
    <row r="122" spans="1:66" s="70" customFormat="1" ht="18" x14ac:dyDescent="0.15">
      <c r="A122"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15.13.1.2</v>
      </c>
      <c r="B122" s="82" t="s">
        <v>217</v>
      </c>
      <c r="C122" s="81"/>
      <c r="D122" s="79"/>
      <c r="E122" s="99">
        <v>43561</v>
      </c>
      <c r="F122" s="100">
        <f t="shared" si="63"/>
        <v>43567</v>
      </c>
      <c r="G122" s="62">
        <v>7</v>
      </c>
      <c r="H122" s="63"/>
      <c r="I122" s="80">
        <f t="shared" si="64"/>
        <v>5</v>
      </c>
      <c r="J122" s="98"/>
      <c r="K122" s="105"/>
      <c r="L122" s="105"/>
      <c r="M122" s="105"/>
      <c r="N122" s="105"/>
      <c r="O122" s="105"/>
      <c r="P122" s="105"/>
      <c r="Q122" s="105"/>
      <c r="R122" s="105"/>
      <c r="S122" s="105"/>
      <c r="T122" s="105"/>
      <c r="U122" s="105"/>
      <c r="V122" s="105"/>
      <c r="W122" s="105"/>
      <c r="X122" s="105"/>
      <c r="Y122" s="105"/>
      <c r="Z122" s="105"/>
      <c r="AA122" s="105"/>
      <c r="AB122" s="105"/>
      <c r="AC122" s="105"/>
      <c r="AD122" s="105"/>
      <c r="AE122" s="105"/>
      <c r="AF122" s="105"/>
      <c r="AG122" s="105"/>
      <c r="AH122" s="105"/>
      <c r="AI122" s="105"/>
      <c r="AJ122" s="105"/>
      <c r="AK122" s="105"/>
      <c r="AL122" s="105"/>
      <c r="AM122" s="105"/>
      <c r="AN122" s="105"/>
      <c r="AO122" s="105"/>
      <c r="AP122" s="105"/>
      <c r="AQ122" s="105"/>
      <c r="AR122" s="105"/>
      <c r="AS122" s="105"/>
      <c r="AT122" s="105"/>
      <c r="AU122" s="105"/>
      <c r="AV122" s="105"/>
      <c r="AW122" s="105"/>
      <c r="AX122" s="105"/>
      <c r="AY122" s="105"/>
      <c r="AZ122" s="105"/>
      <c r="BA122" s="105"/>
      <c r="BB122" s="105"/>
      <c r="BC122" s="105"/>
      <c r="BD122" s="105"/>
      <c r="BE122" s="105"/>
      <c r="BF122" s="105"/>
      <c r="BG122" s="105"/>
      <c r="BH122" s="105"/>
      <c r="BI122" s="105"/>
      <c r="BJ122" s="105"/>
      <c r="BK122" s="105"/>
      <c r="BL122" s="105"/>
      <c r="BM122" s="105"/>
      <c r="BN122" s="105"/>
    </row>
    <row r="123" spans="1:66" s="70" customFormat="1" ht="18" x14ac:dyDescent="0.15">
      <c r="A123"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15.13.1.3</v>
      </c>
      <c r="B123" s="82" t="s">
        <v>218</v>
      </c>
      <c r="C123" s="81"/>
      <c r="D123" s="79"/>
      <c r="E123" s="99">
        <v>43561</v>
      </c>
      <c r="F123" s="100">
        <f t="shared" si="63"/>
        <v>43567</v>
      </c>
      <c r="G123" s="62">
        <v>7</v>
      </c>
      <c r="H123" s="63"/>
      <c r="I123" s="80">
        <f t="shared" si="64"/>
        <v>5</v>
      </c>
      <c r="J123" s="98"/>
      <c r="K123" s="105"/>
      <c r="L123" s="105"/>
      <c r="M123" s="105"/>
      <c r="N123" s="105"/>
      <c r="O123" s="105"/>
      <c r="P123" s="105"/>
      <c r="Q123" s="105"/>
      <c r="R123" s="105"/>
      <c r="S123" s="105"/>
      <c r="T123" s="105"/>
      <c r="U123" s="105"/>
      <c r="V123" s="105"/>
      <c r="W123" s="105"/>
      <c r="X123" s="105"/>
      <c r="Y123" s="105"/>
      <c r="Z123" s="105"/>
      <c r="AA123" s="105"/>
      <c r="AB123" s="105"/>
      <c r="AC123" s="105"/>
      <c r="AD123" s="105"/>
      <c r="AE123" s="105"/>
      <c r="AF123" s="105"/>
      <c r="AG123" s="105"/>
      <c r="AH123" s="105"/>
      <c r="AI123" s="105"/>
      <c r="AJ123" s="105"/>
      <c r="AK123" s="105"/>
      <c r="AL123" s="105"/>
      <c r="AM123" s="105"/>
      <c r="AN123" s="105"/>
      <c r="AO123" s="105"/>
      <c r="AP123" s="105"/>
      <c r="AQ123" s="105"/>
      <c r="AR123" s="105"/>
      <c r="AS123" s="105"/>
      <c r="AT123" s="105"/>
      <c r="AU123" s="105"/>
      <c r="AV123" s="105"/>
      <c r="AW123" s="105"/>
      <c r="AX123" s="105"/>
      <c r="AY123" s="105"/>
      <c r="AZ123" s="105"/>
      <c r="BA123" s="105"/>
      <c r="BB123" s="105"/>
      <c r="BC123" s="105"/>
      <c r="BD123" s="105"/>
      <c r="BE123" s="105"/>
      <c r="BF123" s="105"/>
      <c r="BG123" s="105"/>
      <c r="BH123" s="105"/>
      <c r="BI123" s="105"/>
      <c r="BJ123" s="105"/>
      <c r="BK123" s="105"/>
      <c r="BL123" s="105"/>
      <c r="BM123" s="105"/>
      <c r="BN123" s="105"/>
    </row>
    <row r="124" spans="1:66" s="70" customFormat="1" ht="18" x14ac:dyDescent="0.15">
      <c r="A124"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15.13.1.4</v>
      </c>
      <c r="B124" s="82" t="s">
        <v>214</v>
      </c>
      <c r="C124" s="81"/>
      <c r="D124" s="79"/>
      <c r="E124" s="99">
        <v>43561</v>
      </c>
      <c r="F124" s="100">
        <f t="shared" si="49"/>
        <v>43567</v>
      </c>
      <c r="G124" s="62">
        <v>7</v>
      </c>
      <c r="H124" s="63"/>
      <c r="I124" s="80">
        <f t="shared" si="50"/>
        <v>5</v>
      </c>
      <c r="J124" s="98"/>
      <c r="K124" s="105"/>
      <c r="L124" s="105"/>
      <c r="M124" s="105"/>
      <c r="N124" s="105"/>
      <c r="O124" s="105"/>
      <c r="P124" s="105"/>
      <c r="Q124" s="105"/>
      <c r="R124" s="105"/>
      <c r="S124" s="105"/>
      <c r="T124" s="105"/>
      <c r="U124" s="105"/>
      <c r="V124" s="105"/>
      <c r="W124" s="105"/>
      <c r="X124" s="105"/>
      <c r="Y124" s="105"/>
      <c r="Z124" s="105"/>
      <c r="AA124" s="105"/>
      <c r="AB124" s="105"/>
      <c r="AC124" s="105"/>
      <c r="AD124" s="105"/>
      <c r="AE124" s="105"/>
      <c r="AF124" s="105"/>
      <c r="AG124" s="105"/>
      <c r="AH124" s="105"/>
      <c r="AI124" s="105"/>
      <c r="AJ124" s="105"/>
      <c r="AK124" s="105"/>
      <c r="AL124" s="105"/>
      <c r="AM124" s="105"/>
      <c r="AN124" s="105"/>
      <c r="AO124" s="105"/>
      <c r="AP124" s="105"/>
      <c r="AQ124" s="105"/>
      <c r="AR124" s="105"/>
      <c r="AS124" s="105"/>
      <c r="AT124" s="105"/>
      <c r="AU124" s="105"/>
      <c r="AV124" s="105"/>
      <c r="AW124" s="105"/>
      <c r="AX124" s="105"/>
      <c r="AY124" s="105"/>
      <c r="AZ124" s="105"/>
      <c r="BA124" s="105"/>
      <c r="BB124" s="105"/>
      <c r="BC124" s="105"/>
      <c r="BD124" s="105"/>
      <c r="BE124" s="105"/>
      <c r="BF124" s="105"/>
      <c r="BG124" s="105"/>
      <c r="BH124" s="105"/>
      <c r="BI124" s="105"/>
      <c r="BJ124" s="105"/>
      <c r="BK124" s="105"/>
      <c r="BL124" s="105"/>
      <c r="BM124" s="105"/>
      <c r="BN124" s="105"/>
    </row>
    <row r="125" spans="1:66" s="70" customFormat="1" ht="18" x14ac:dyDescent="0.15">
      <c r="A125"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15.13.1.5</v>
      </c>
      <c r="B125" s="82" t="s">
        <v>219</v>
      </c>
      <c r="C125" s="81"/>
      <c r="D125" s="79"/>
      <c r="E125" s="99">
        <v>43561</v>
      </c>
      <c r="F125" s="100">
        <f t="shared" si="49"/>
        <v>43567</v>
      </c>
      <c r="G125" s="62">
        <v>7</v>
      </c>
      <c r="H125" s="63"/>
      <c r="I125" s="80">
        <f t="shared" si="50"/>
        <v>5</v>
      </c>
      <c r="J125" s="98"/>
      <c r="K125" s="105"/>
      <c r="L125" s="105"/>
      <c r="M125" s="105"/>
      <c r="N125" s="105"/>
      <c r="O125" s="105"/>
      <c r="P125" s="105"/>
      <c r="Q125" s="105"/>
      <c r="R125" s="105"/>
      <c r="S125" s="105"/>
      <c r="T125" s="105"/>
      <c r="U125" s="105"/>
      <c r="V125" s="105"/>
      <c r="W125" s="105"/>
      <c r="X125" s="105"/>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5"/>
      <c r="AZ125" s="105"/>
      <c r="BA125" s="105"/>
      <c r="BB125" s="105"/>
      <c r="BC125" s="105"/>
      <c r="BD125" s="105"/>
      <c r="BE125" s="105"/>
      <c r="BF125" s="105"/>
      <c r="BG125" s="105"/>
      <c r="BH125" s="105"/>
      <c r="BI125" s="105"/>
      <c r="BJ125" s="105"/>
      <c r="BK125" s="105"/>
      <c r="BL125" s="105"/>
      <c r="BM125" s="105"/>
      <c r="BN125" s="105"/>
    </row>
    <row r="126" spans="1:66" s="70" customFormat="1" ht="18" x14ac:dyDescent="0.15">
      <c r="A126"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15.13.1.6</v>
      </c>
      <c r="B126" s="82" t="s">
        <v>220</v>
      </c>
      <c r="C126" s="81"/>
      <c r="D126" s="79"/>
      <c r="E126" s="99">
        <v>43561</v>
      </c>
      <c r="F126" s="100">
        <f t="shared" si="49"/>
        <v>43567</v>
      </c>
      <c r="G126" s="62">
        <v>7</v>
      </c>
      <c r="H126" s="63"/>
      <c r="I126" s="80">
        <f t="shared" si="50"/>
        <v>5</v>
      </c>
      <c r="J126" s="98"/>
      <c r="K126" s="105"/>
      <c r="L126" s="105"/>
      <c r="M126" s="105"/>
      <c r="N126" s="105"/>
      <c r="O126" s="105"/>
      <c r="P126" s="105"/>
      <c r="Q126" s="105"/>
      <c r="R126" s="105"/>
      <c r="S126" s="105"/>
      <c r="T126" s="105"/>
      <c r="U126" s="105"/>
      <c r="V126" s="105"/>
      <c r="W126" s="105"/>
      <c r="X126" s="105"/>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5"/>
      <c r="AZ126" s="105"/>
      <c r="BA126" s="105"/>
      <c r="BB126" s="105"/>
      <c r="BC126" s="105"/>
      <c r="BD126" s="105"/>
      <c r="BE126" s="105"/>
      <c r="BF126" s="105"/>
      <c r="BG126" s="105"/>
      <c r="BH126" s="105"/>
      <c r="BI126" s="105"/>
      <c r="BJ126" s="105"/>
      <c r="BK126" s="105"/>
      <c r="BL126" s="105"/>
      <c r="BM126" s="105"/>
      <c r="BN126" s="105"/>
    </row>
    <row r="127" spans="1:66" s="70" customFormat="1" ht="18" x14ac:dyDescent="0.15">
      <c r="A12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15.13.2</v>
      </c>
      <c r="B127" s="81" t="s">
        <v>221</v>
      </c>
      <c r="C127" s="81"/>
      <c r="D127" s="79"/>
      <c r="E127" s="99">
        <v>43561</v>
      </c>
      <c r="F127" s="100">
        <f t="shared" si="49"/>
        <v>43567</v>
      </c>
      <c r="G127" s="62">
        <v>7</v>
      </c>
      <c r="H127" s="63"/>
      <c r="I127" s="80">
        <f t="shared" si="50"/>
        <v>5</v>
      </c>
      <c r="J127" s="98"/>
      <c r="K127" s="105"/>
      <c r="L127" s="105"/>
      <c r="M127" s="105"/>
      <c r="N127" s="105"/>
      <c r="O127" s="105"/>
      <c r="P127" s="105"/>
      <c r="Q127" s="105"/>
      <c r="R127" s="105"/>
      <c r="S127" s="105"/>
      <c r="T127" s="105"/>
      <c r="U127" s="105"/>
      <c r="V127" s="105"/>
      <c r="W127" s="105"/>
      <c r="X127" s="105"/>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c r="AW127" s="105"/>
      <c r="AX127" s="105"/>
      <c r="AY127" s="105"/>
      <c r="AZ127" s="105"/>
      <c r="BA127" s="105"/>
      <c r="BB127" s="105"/>
      <c r="BC127" s="105"/>
      <c r="BD127" s="105"/>
      <c r="BE127" s="105"/>
      <c r="BF127" s="105"/>
      <c r="BG127" s="105"/>
      <c r="BH127" s="105"/>
      <c r="BI127" s="105"/>
      <c r="BJ127" s="105"/>
      <c r="BK127" s="105"/>
      <c r="BL127" s="105"/>
      <c r="BM127" s="105"/>
      <c r="BN127" s="105"/>
    </row>
    <row r="128" spans="1:66" s="70" customFormat="1" ht="18" x14ac:dyDescent="0.15">
      <c r="A12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15.13.3</v>
      </c>
      <c r="B128" s="81" t="s">
        <v>222</v>
      </c>
      <c r="C128" s="81"/>
      <c r="D128" s="79"/>
      <c r="E128" s="99">
        <v>43561</v>
      </c>
      <c r="F128" s="100">
        <f t="shared" si="49"/>
        <v>43567</v>
      </c>
      <c r="G128" s="62">
        <v>7</v>
      </c>
      <c r="H128" s="63"/>
      <c r="I128" s="80">
        <f t="shared" si="50"/>
        <v>5</v>
      </c>
      <c r="J128" s="98"/>
      <c r="K128" s="105"/>
      <c r="L128" s="105"/>
      <c r="M128" s="105"/>
      <c r="N128" s="105"/>
      <c r="O128" s="105"/>
      <c r="P128" s="105"/>
      <c r="Q128" s="105"/>
      <c r="R128" s="105"/>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5"/>
      <c r="AZ128" s="105"/>
      <c r="BA128" s="105"/>
      <c r="BB128" s="105"/>
      <c r="BC128" s="105"/>
      <c r="BD128" s="105"/>
      <c r="BE128" s="105"/>
      <c r="BF128" s="105"/>
      <c r="BG128" s="105"/>
      <c r="BH128" s="105"/>
      <c r="BI128" s="105"/>
      <c r="BJ128" s="105"/>
      <c r="BK128" s="105"/>
      <c r="BL128" s="105"/>
      <c r="BM128" s="105"/>
      <c r="BN128" s="105"/>
    </row>
    <row r="129" spans="1:66" s="70" customFormat="1" ht="18" x14ac:dyDescent="0.15">
      <c r="A12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15.13.4</v>
      </c>
      <c r="B129" s="81" t="s">
        <v>225</v>
      </c>
      <c r="C129" s="81"/>
      <c r="D129" s="79"/>
      <c r="E129" s="99">
        <v>43561</v>
      </c>
      <c r="F129" s="100">
        <f t="shared" si="49"/>
        <v>43567</v>
      </c>
      <c r="G129" s="62">
        <v>7</v>
      </c>
      <c r="H129" s="63"/>
      <c r="I129" s="80">
        <f t="shared" si="50"/>
        <v>5</v>
      </c>
      <c r="J129" s="98"/>
      <c r="K129" s="105"/>
      <c r="L129" s="105"/>
      <c r="M129" s="105"/>
      <c r="N129" s="105"/>
      <c r="O129" s="105"/>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5"/>
      <c r="AZ129" s="105"/>
      <c r="BA129" s="105"/>
      <c r="BB129" s="105"/>
      <c r="BC129" s="105"/>
      <c r="BD129" s="105"/>
      <c r="BE129" s="105"/>
      <c r="BF129" s="105"/>
      <c r="BG129" s="105"/>
      <c r="BH129" s="105"/>
      <c r="BI129" s="105"/>
      <c r="BJ129" s="105"/>
      <c r="BK129" s="105"/>
      <c r="BL129" s="105"/>
      <c r="BM129" s="105"/>
      <c r="BN129" s="105"/>
    </row>
    <row r="130" spans="1:66" s="70" customFormat="1" ht="18" x14ac:dyDescent="0.15">
      <c r="A13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15.13.5</v>
      </c>
      <c r="B130" s="81" t="s">
        <v>226</v>
      </c>
      <c r="C130" s="81"/>
      <c r="D130" s="79"/>
      <c r="E130" s="99">
        <v>43561</v>
      </c>
      <c r="F130" s="100">
        <f t="shared" si="49"/>
        <v>43567</v>
      </c>
      <c r="G130" s="62">
        <v>7</v>
      </c>
      <c r="H130" s="63"/>
      <c r="I130" s="80">
        <f t="shared" si="50"/>
        <v>5</v>
      </c>
      <c r="J130" s="98"/>
      <c r="K130" s="105"/>
      <c r="L130" s="105"/>
      <c r="M130" s="105"/>
      <c r="N130" s="105"/>
      <c r="O130" s="105"/>
      <c r="P130" s="105"/>
      <c r="Q130" s="105"/>
      <c r="R130" s="105"/>
      <c r="S130" s="105"/>
      <c r="T130" s="105"/>
      <c r="U130" s="105"/>
      <c r="V130" s="105"/>
      <c r="W130" s="105"/>
      <c r="X130" s="105"/>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c r="AU130" s="105"/>
      <c r="AV130" s="105"/>
      <c r="AW130" s="105"/>
      <c r="AX130" s="105"/>
      <c r="AY130" s="105"/>
      <c r="AZ130" s="105"/>
      <c r="BA130" s="105"/>
      <c r="BB130" s="105"/>
      <c r="BC130" s="105"/>
      <c r="BD130" s="105"/>
      <c r="BE130" s="105"/>
      <c r="BF130" s="105"/>
      <c r="BG130" s="105"/>
      <c r="BH130" s="105"/>
      <c r="BI130" s="105"/>
      <c r="BJ130" s="105"/>
      <c r="BK130" s="105"/>
      <c r="BL130" s="105"/>
      <c r="BM130" s="105"/>
      <c r="BN130" s="105"/>
    </row>
    <row r="131" spans="1:66" s="70" customFormat="1" ht="18" x14ac:dyDescent="0.15">
      <c r="A1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15.14</v>
      </c>
      <c r="B131" s="183" t="s">
        <v>206</v>
      </c>
      <c r="C131" s="81"/>
      <c r="D131" s="79"/>
      <c r="E131" s="99">
        <v>43561</v>
      </c>
      <c r="F131" s="100">
        <f t="shared" ref="F131:F133" si="65">IF(ISBLANK(E131)," - ",IF(G131=0,E131,E131+G131-1))</f>
        <v>43567</v>
      </c>
      <c r="G131" s="62">
        <v>7</v>
      </c>
      <c r="H131" s="63"/>
      <c r="I131" s="80">
        <f t="shared" ref="I131:I133" si="66">IF(OR(F131=0,E131=0)," - ",NETWORKDAYS(E131,F131))</f>
        <v>5</v>
      </c>
      <c r="J131" s="98"/>
      <c r="K131" s="105"/>
      <c r="L131" s="105"/>
      <c r="M131" s="105"/>
      <c r="N131" s="105"/>
      <c r="O131" s="105"/>
      <c r="P131" s="105"/>
      <c r="Q131" s="105"/>
      <c r="R131" s="105"/>
      <c r="S131" s="105"/>
      <c r="T131" s="105"/>
      <c r="U131" s="105"/>
      <c r="V131" s="105"/>
      <c r="W131" s="105"/>
      <c r="X131" s="105"/>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AX131" s="105"/>
      <c r="AY131" s="105"/>
      <c r="AZ131" s="105"/>
      <c r="BA131" s="105"/>
      <c r="BB131" s="105"/>
      <c r="BC131" s="105"/>
      <c r="BD131" s="105"/>
      <c r="BE131" s="105"/>
      <c r="BF131" s="105"/>
      <c r="BG131" s="105"/>
      <c r="BH131" s="105"/>
      <c r="BI131" s="105"/>
      <c r="BJ131" s="105"/>
      <c r="BK131" s="105"/>
      <c r="BL131" s="105"/>
      <c r="BM131" s="105"/>
      <c r="BN131" s="105"/>
    </row>
    <row r="132" spans="1:66" s="70" customFormat="1" ht="18" x14ac:dyDescent="0.15">
      <c r="A13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15.14.1</v>
      </c>
      <c r="B132" s="81" t="s">
        <v>223</v>
      </c>
      <c r="C132" s="81"/>
      <c r="D132" s="79"/>
      <c r="E132" s="99">
        <v>43561</v>
      </c>
      <c r="F132" s="100">
        <f t="shared" si="65"/>
        <v>43567</v>
      </c>
      <c r="G132" s="62">
        <v>7</v>
      </c>
      <c r="H132" s="63"/>
      <c r="I132" s="80">
        <f t="shared" si="66"/>
        <v>5</v>
      </c>
      <c r="J132" s="98"/>
      <c r="K132" s="105"/>
      <c r="L132" s="105"/>
      <c r="M132" s="105"/>
      <c r="N132" s="105"/>
      <c r="O132" s="105"/>
      <c r="P132" s="105"/>
      <c r="Q132" s="105"/>
      <c r="R132" s="105"/>
      <c r="S132" s="105"/>
      <c r="T132" s="105"/>
      <c r="U132" s="105"/>
      <c r="V132" s="105"/>
      <c r="W132" s="105"/>
      <c r="X132" s="105"/>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c r="AT132" s="105"/>
      <c r="AU132" s="105"/>
      <c r="AV132" s="105"/>
      <c r="AW132" s="105"/>
      <c r="AX132" s="105"/>
      <c r="AY132" s="105"/>
      <c r="AZ132" s="105"/>
      <c r="BA132" s="105"/>
      <c r="BB132" s="105"/>
      <c r="BC132" s="105"/>
      <c r="BD132" s="105"/>
      <c r="BE132" s="105"/>
      <c r="BF132" s="105"/>
      <c r="BG132" s="105"/>
      <c r="BH132" s="105"/>
      <c r="BI132" s="105"/>
      <c r="BJ132" s="105"/>
      <c r="BK132" s="105"/>
      <c r="BL132" s="105"/>
      <c r="BM132" s="105"/>
      <c r="BN132" s="105"/>
    </row>
    <row r="133" spans="1:66" s="70" customFormat="1" ht="18" x14ac:dyDescent="0.15">
      <c r="A13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15.14.2</v>
      </c>
      <c r="B133" s="81" t="s">
        <v>224</v>
      </c>
      <c r="C133" s="81"/>
      <c r="D133" s="79"/>
      <c r="E133" s="99">
        <v>43561</v>
      </c>
      <c r="F133" s="100">
        <f t="shared" si="65"/>
        <v>43567</v>
      </c>
      <c r="G133" s="62">
        <v>7</v>
      </c>
      <c r="H133" s="63"/>
      <c r="I133" s="80">
        <f t="shared" si="66"/>
        <v>5</v>
      </c>
      <c r="J133" s="98"/>
      <c r="K133" s="105"/>
      <c r="L133" s="105"/>
      <c r="M133" s="105"/>
      <c r="N133" s="105"/>
      <c r="O133" s="105"/>
      <c r="P133" s="105"/>
      <c r="Q133" s="105"/>
      <c r="R133" s="105"/>
      <c r="S133" s="105"/>
      <c r="T133" s="105"/>
      <c r="U133" s="105"/>
      <c r="V133" s="105"/>
      <c r="W133" s="105"/>
      <c r="X133" s="105"/>
      <c r="Y133" s="105"/>
      <c r="Z133" s="105"/>
      <c r="AA133" s="105"/>
      <c r="AB133" s="105"/>
      <c r="AC133" s="105"/>
      <c r="AD133" s="105"/>
      <c r="AE133" s="105"/>
      <c r="AF133" s="105"/>
      <c r="AG133" s="105"/>
      <c r="AH133" s="105"/>
      <c r="AI133" s="105"/>
      <c r="AJ133" s="105"/>
      <c r="AK133" s="105"/>
      <c r="AL133" s="105"/>
      <c r="AM133" s="105"/>
      <c r="AN133" s="105"/>
      <c r="AO133" s="105"/>
      <c r="AP133" s="105"/>
      <c r="AQ133" s="105"/>
      <c r="AR133" s="105"/>
      <c r="AS133" s="105"/>
      <c r="AT133" s="105"/>
      <c r="AU133" s="105"/>
      <c r="AV133" s="105"/>
      <c r="AW133" s="105"/>
      <c r="AX133" s="105"/>
      <c r="AY133" s="105"/>
      <c r="AZ133" s="105"/>
      <c r="BA133" s="105"/>
      <c r="BB133" s="105"/>
      <c r="BC133" s="105"/>
      <c r="BD133" s="105"/>
      <c r="BE133" s="105"/>
      <c r="BF133" s="105"/>
      <c r="BG133" s="105"/>
      <c r="BH133" s="105"/>
      <c r="BI133" s="105"/>
      <c r="BJ133" s="105"/>
      <c r="BK133" s="105"/>
      <c r="BL133" s="105"/>
      <c r="BM133" s="105"/>
      <c r="BN133" s="105"/>
    </row>
    <row r="134" spans="1:66" s="70" customFormat="1" ht="18" x14ac:dyDescent="0.15">
      <c r="A1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15.15</v>
      </c>
      <c r="B134" s="183" t="s">
        <v>207</v>
      </c>
      <c r="C134" s="81"/>
      <c r="D134" s="79"/>
      <c r="E134" s="99">
        <v>43561</v>
      </c>
      <c r="F134" s="100">
        <f t="shared" si="41"/>
        <v>43567</v>
      </c>
      <c r="G134" s="62">
        <v>7</v>
      </c>
      <c r="H134" s="63"/>
      <c r="I134" s="80">
        <f t="shared" si="42"/>
        <v>5</v>
      </c>
      <c r="J134" s="98"/>
      <c r="K134" s="105"/>
      <c r="L134" s="105"/>
      <c r="M134" s="105"/>
      <c r="N134" s="105"/>
      <c r="O134" s="105"/>
      <c r="P134" s="105"/>
      <c r="Q134" s="105"/>
      <c r="R134" s="105"/>
      <c r="S134" s="105"/>
      <c r="T134" s="105"/>
      <c r="U134" s="105"/>
      <c r="V134" s="105"/>
      <c r="W134" s="105"/>
      <c r="X134" s="105"/>
      <c r="Y134" s="105"/>
      <c r="Z134" s="105"/>
      <c r="AA134" s="105"/>
      <c r="AB134" s="105"/>
      <c r="AC134" s="105"/>
      <c r="AD134" s="105"/>
      <c r="AE134" s="105"/>
      <c r="AF134" s="105"/>
      <c r="AG134" s="105"/>
      <c r="AH134" s="105"/>
      <c r="AI134" s="105"/>
      <c r="AJ134" s="105"/>
      <c r="AK134" s="105"/>
      <c r="AL134" s="105"/>
      <c r="AM134" s="105"/>
      <c r="AN134" s="105"/>
      <c r="AO134" s="105"/>
      <c r="AP134" s="105"/>
      <c r="AQ134" s="105"/>
      <c r="AR134" s="105"/>
      <c r="AS134" s="105"/>
      <c r="AT134" s="105"/>
      <c r="AU134" s="105"/>
      <c r="AV134" s="105"/>
      <c r="AW134" s="105"/>
      <c r="AX134" s="105"/>
      <c r="AY134" s="105"/>
      <c r="AZ134" s="105"/>
      <c r="BA134" s="105"/>
      <c r="BB134" s="105"/>
      <c r="BC134" s="105"/>
      <c r="BD134" s="105"/>
      <c r="BE134" s="105"/>
      <c r="BF134" s="105"/>
      <c r="BG134" s="105"/>
      <c r="BH134" s="105"/>
      <c r="BI134" s="105"/>
      <c r="BJ134" s="105"/>
      <c r="BK134" s="105"/>
      <c r="BL134" s="105"/>
      <c r="BM134" s="105"/>
      <c r="BN134" s="105"/>
    </row>
    <row r="135" spans="1:66" s="70" customFormat="1" ht="18" x14ac:dyDescent="0.15">
      <c r="A13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15.16</v>
      </c>
      <c r="B135" s="183" t="s">
        <v>208</v>
      </c>
      <c r="C135" s="81"/>
      <c r="D135" s="79"/>
      <c r="E135" s="160">
        <v>43554</v>
      </c>
      <c r="F135" s="163">
        <f t="shared" si="41"/>
        <v>43567</v>
      </c>
      <c r="G135" s="62">
        <v>14</v>
      </c>
      <c r="H135" s="63"/>
      <c r="I135" s="80">
        <f t="shared" si="42"/>
        <v>10</v>
      </c>
      <c r="J135" s="98"/>
      <c r="K135" s="105"/>
      <c r="L135" s="105"/>
      <c r="M135" s="105"/>
      <c r="N135" s="105"/>
      <c r="O135" s="105"/>
      <c r="P135" s="105"/>
      <c r="Q135" s="105"/>
      <c r="R135" s="105"/>
      <c r="S135" s="105"/>
      <c r="T135" s="105"/>
      <c r="U135" s="105"/>
      <c r="V135" s="105"/>
      <c r="W135" s="105"/>
      <c r="X135" s="105"/>
      <c r="Y135" s="105"/>
      <c r="Z135" s="105"/>
      <c r="AA135" s="105"/>
      <c r="AB135" s="105"/>
      <c r="AC135" s="105"/>
      <c r="AD135" s="105"/>
      <c r="AE135" s="105"/>
      <c r="AF135" s="105"/>
      <c r="AG135" s="105"/>
      <c r="AH135" s="105"/>
      <c r="AI135" s="105"/>
      <c r="AJ135" s="105"/>
      <c r="AK135" s="105"/>
      <c r="AL135" s="105"/>
      <c r="AM135" s="105"/>
      <c r="AN135" s="105"/>
      <c r="AO135" s="105"/>
      <c r="AP135" s="105"/>
      <c r="AQ135" s="105"/>
      <c r="AR135" s="105"/>
      <c r="AS135" s="105"/>
      <c r="AT135" s="105"/>
      <c r="AU135" s="105"/>
      <c r="AV135" s="105"/>
      <c r="AW135" s="105"/>
      <c r="AX135" s="105"/>
      <c r="AY135" s="105"/>
      <c r="AZ135" s="105"/>
      <c r="BA135" s="105"/>
      <c r="BB135" s="105"/>
      <c r="BC135" s="105"/>
      <c r="BD135" s="105"/>
      <c r="BE135" s="105"/>
      <c r="BF135" s="105"/>
      <c r="BG135" s="105"/>
      <c r="BH135" s="105"/>
      <c r="BI135" s="105"/>
      <c r="BJ135" s="105"/>
      <c r="BK135" s="105"/>
      <c r="BL135" s="105"/>
      <c r="BM135" s="105"/>
      <c r="BN135" s="105"/>
    </row>
    <row r="136" spans="1:66" s="70" customFormat="1" ht="18" x14ac:dyDescent="0.15">
      <c r="A136" s="60"/>
      <c r="B136" s="16"/>
      <c r="C136" s="65"/>
      <c r="D136" s="66"/>
      <c r="E136" s="101"/>
      <c r="F136" s="101"/>
      <c r="G136" s="67"/>
      <c r="H136" s="68"/>
      <c r="I136" s="69"/>
      <c r="J136" s="96"/>
      <c r="K136" s="105"/>
      <c r="L136" s="105"/>
      <c r="M136" s="105"/>
      <c r="N136" s="105"/>
      <c r="O136" s="105"/>
      <c r="P136" s="105"/>
      <c r="Q136" s="105"/>
      <c r="R136" s="105"/>
      <c r="S136" s="105"/>
      <c r="T136" s="105"/>
      <c r="U136" s="105"/>
      <c r="V136" s="105"/>
      <c r="W136" s="105"/>
      <c r="X136" s="105"/>
      <c r="Y136" s="105"/>
      <c r="Z136" s="105"/>
      <c r="AA136" s="105"/>
      <c r="AB136" s="105"/>
      <c r="AC136" s="105"/>
      <c r="AD136" s="105"/>
      <c r="AE136" s="105"/>
      <c r="AF136" s="105"/>
      <c r="AG136" s="105"/>
      <c r="AH136" s="105"/>
      <c r="AI136" s="105"/>
      <c r="AJ136" s="105"/>
      <c r="AK136" s="105"/>
      <c r="AL136" s="105"/>
      <c r="AM136" s="105"/>
      <c r="AN136" s="105"/>
      <c r="AO136" s="105"/>
      <c r="AP136" s="105"/>
      <c r="AQ136" s="105"/>
      <c r="AR136" s="105"/>
      <c r="AS136" s="105"/>
      <c r="AT136" s="105"/>
      <c r="AU136" s="105"/>
      <c r="AV136" s="105"/>
      <c r="AW136" s="105"/>
      <c r="AX136" s="105"/>
      <c r="AY136" s="105"/>
      <c r="AZ136" s="105"/>
      <c r="BA136" s="105"/>
      <c r="BB136" s="105"/>
      <c r="BC136" s="105"/>
      <c r="BD136" s="105"/>
      <c r="BE136" s="105"/>
      <c r="BF136" s="105"/>
      <c r="BG136" s="105"/>
      <c r="BH136" s="105"/>
      <c r="BI136" s="105"/>
      <c r="BJ136" s="105"/>
      <c r="BK136" s="105"/>
      <c r="BL136" s="105"/>
      <c r="BM136" s="105"/>
      <c r="BN136" s="105"/>
    </row>
    <row r="137" spans="1:66" s="75" customFormat="1" ht="18" x14ac:dyDescent="0.15">
      <c r="A137" s="71" t="s">
        <v>1</v>
      </c>
      <c r="B137" s="72"/>
      <c r="C137" s="73"/>
      <c r="D137" s="73"/>
      <c r="E137" s="102"/>
      <c r="F137" s="102"/>
      <c r="G137" s="74"/>
      <c r="H137" s="74"/>
      <c r="I137" s="74"/>
      <c r="J137" s="97"/>
      <c r="K137" s="105"/>
      <c r="L137" s="105"/>
      <c r="M137" s="105"/>
      <c r="N137" s="105"/>
      <c r="O137" s="105"/>
      <c r="P137" s="105"/>
      <c r="Q137" s="105"/>
      <c r="R137" s="105"/>
      <c r="S137" s="105"/>
      <c r="T137" s="105"/>
      <c r="U137" s="105"/>
      <c r="V137" s="105"/>
      <c r="W137" s="105"/>
      <c r="X137" s="105"/>
      <c r="Y137" s="105"/>
      <c r="Z137" s="105"/>
      <c r="AA137" s="105"/>
      <c r="AB137" s="105"/>
      <c r="AC137" s="105"/>
      <c r="AD137" s="105"/>
      <c r="AE137" s="105"/>
      <c r="AF137" s="105"/>
      <c r="AG137" s="105"/>
      <c r="AH137" s="105"/>
      <c r="AI137" s="105"/>
      <c r="AJ137" s="105"/>
      <c r="AK137" s="105"/>
      <c r="AL137" s="105"/>
      <c r="AM137" s="105"/>
      <c r="AN137" s="105"/>
      <c r="AO137" s="105"/>
      <c r="AP137" s="105"/>
      <c r="AQ137" s="105"/>
      <c r="AR137" s="105"/>
      <c r="AS137" s="105"/>
      <c r="AT137" s="105"/>
      <c r="AU137" s="105"/>
      <c r="AV137" s="105"/>
      <c r="AW137" s="105"/>
      <c r="AX137" s="105"/>
      <c r="AY137" s="105"/>
      <c r="AZ137" s="105"/>
      <c r="BA137" s="105"/>
      <c r="BB137" s="105"/>
      <c r="BC137" s="105"/>
      <c r="BD137" s="105"/>
      <c r="BE137" s="105"/>
      <c r="BF137" s="105"/>
      <c r="BG137" s="105"/>
      <c r="BH137" s="105"/>
      <c r="BI137" s="105"/>
      <c r="BJ137" s="105"/>
      <c r="BK137" s="105"/>
      <c r="BL137" s="105"/>
      <c r="BM137" s="105"/>
      <c r="BN137" s="105"/>
    </row>
    <row r="138" spans="1:66" s="70" customFormat="1" ht="18" x14ac:dyDescent="0.15">
      <c r="A138" s="76" t="s">
        <v>37</v>
      </c>
      <c r="B138" s="77"/>
      <c r="C138" s="77"/>
      <c r="D138" s="77"/>
      <c r="E138" s="103"/>
      <c r="F138" s="103"/>
      <c r="G138" s="77"/>
      <c r="H138" s="77"/>
      <c r="I138" s="77"/>
      <c r="J138" s="97"/>
      <c r="K138" s="105"/>
      <c r="L138" s="105"/>
      <c r="M138" s="105"/>
      <c r="N138" s="105"/>
      <c r="O138" s="105"/>
      <c r="P138" s="105"/>
      <c r="Q138" s="105"/>
      <c r="R138" s="105"/>
      <c r="S138" s="105"/>
      <c r="T138" s="105"/>
      <c r="U138" s="105"/>
      <c r="V138" s="105"/>
      <c r="W138" s="105"/>
      <c r="X138" s="105"/>
      <c r="Y138" s="105"/>
      <c r="Z138" s="105"/>
      <c r="AA138" s="105"/>
      <c r="AB138" s="105"/>
      <c r="AC138" s="105"/>
      <c r="AD138" s="105"/>
      <c r="AE138" s="105"/>
      <c r="AF138" s="105"/>
      <c r="AG138" s="105"/>
      <c r="AH138" s="105"/>
      <c r="AI138" s="105"/>
      <c r="AJ138" s="105"/>
      <c r="AK138" s="105"/>
      <c r="AL138" s="105"/>
      <c r="AM138" s="105"/>
      <c r="AN138" s="105"/>
      <c r="AO138" s="105"/>
      <c r="AP138" s="105"/>
      <c r="AQ138" s="105"/>
      <c r="AR138" s="105"/>
      <c r="AS138" s="105"/>
      <c r="AT138" s="105"/>
      <c r="AU138" s="105"/>
      <c r="AV138" s="105"/>
      <c r="AW138" s="105"/>
      <c r="AX138" s="105"/>
      <c r="AY138" s="105"/>
      <c r="AZ138" s="105"/>
      <c r="BA138" s="105"/>
      <c r="BB138" s="105"/>
      <c r="BC138" s="105"/>
      <c r="BD138" s="105"/>
      <c r="BE138" s="105"/>
      <c r="BF138" s="105"/>
      <c r="BG138" s="105"/>
      <c r="BH138" s="105"/>
      <c r="BI138" s="105"/>
      <c r="BJ138" s="105"/>
      <c r="BK138" s="105"/>
      <c r="BL138" s="105"/>
      <c r="BM138" s="105"/>
      <c r="BN138" s="105"/>
    </row>
    <row r="139" spans="1:66" s="70" customFormat="1" ht="18" x14ac:dyDescent="0.15">
      <c r="A139" s="124" t="str">
        <f>IF(ISERROR(VALUE(SUBSTITUTE(prevWBS,".",""))),"1",IF(ISERROR(FIND("`",SUBSTITUTE(prevWBS,".","`",1))),TEXT(VALUE(prevWBS)+1,"#"),TEXT(VALUE(LEFT(prevWBS,FIND("`",SUBSTITUTE(prevWBS,".","`",1))-1))+1,"#")))</f>
        <v>1</v>
      </c>
      <c r="B139" s="125" t="s">
        <v>76</v>
      </c>
      <c r="C139" s="78"/>
      <c r="D139" s="79"/>
      <c r="E139" s="99"/>
      <c r="F139" s="100" t="str">
        <f t="shared" ref="F139:F142" si="67">IF(ISBLANK(E139)," - ",IF(G139=0,E139,E139+G139-1))</f>
        <v xml:space="preserve"> - </v>
      </c>
      <c r="G139" s="62"/>
      <c r="H139" s="63"/>
      <c r="I139" s="80" t="str">
        <f>IF(OR(F139=0,E139=0)," - ",NETWORKDAYS(E139,F139))</f>
        <v xml:space="preserve"> - </v>
      </c>
      <c r="J139" s="98"/>
      <c r="K139" s="105"/>
      <c r="L139" s="105"/>
      <c r="M139" s="105"/>
      <c r="N139" s="105"/>
      <c r="O139" s="105"/>
      <c r="P139" s="105"/>
      <c r="Q139" s="105"/>
      <c r="R139" s="105"/>
      <c r="S139" s="105"/>
      <c r="T139" s="105"/>
      <c r="U139" s="105"/>
      <c r="V139" s="105"/>
      <c r="W139" s="105"/>
      <c r="X139" s="105"/>
      <c r="Y139" s="105"/>
      <c r="Z139" s="105"/>
      <c r="AA139" s="105"/>
      <c r="AB139" s="105"/>
      <c r="AC139" s="105"/>
      <c r="AD139" s="105"/>
      <c r="AE139" s="105"/>
      <c r="AF139" s="105"/>
      <c r="AG139" s="105"/>
      <c r="AH139" s="105"/>
      <c r="AI139" s="105"/>
      <c r="AJ139" s="105"/>
      <c r="AK139" s="105"/>
      <c r="AL139" s="105"/>
      <c r="AM139" s="105"/>
      <c r="AN139" s="105"/>
      <c r="AO139" s="105"/>
      <c r="AP139" s="105"/>
      <c r="AQ139" s="105"/>
      <c r="AR139" s="105"/>
      <c r="AS139" s="105"/>
      <c r="AT139" s="105"/>
      <c r="AU139" s="105"/>
      <c r="AV139" s="105"/>
      <c r="AW139" s="105"/>
      <c r="AX139" s="105"/>
      <c r="AY139" s="105"/>
      <c r="AZ139" s="105"/>
      <c r="BA139" s="105"/>
      <c r="BB139" s="105"/>
      <c r="BC139" s="105"/>
      <c r="BD139" s="105"/>
      <c r="BE139" s="105"/>
      <c r="BF139" s="105"/>
      <c r="BG139" s="105"/>
      <c r="BH139" s="105"/>
      <c r="BI139" s="105"/>
      <c r="BJ139" s="105"/>
      <c r="BK139" s="105"/>
      <c r="BL139" s="105"/>
      <c r="BM139" s="105"/>
      <c r="BN139" s="105"/>
    </row>
    <row r="140" spans="1:66" s="70" customFormat="1" ht="18" x14ac:dyDescent="0.15">
      <c r="A1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40" s="81" t="s">
        <v>62</v>
      </c>
      <c r="C140" s="81"/>
      <c r="D140" s="79"/>
      <c r="E140" s="99"/>
      <c r="F140" s="100" t="str">
        <f t="shared" si="67"/>
        <v xml:space="preserve"> - </v>
      </c>
      <c r="G140" s="62"/>
      <c r="H140" s="63"/>
      <c r="I140" s="80" t="str">
        <f t="shared" ref="I140:I142" si="68">IF(OR(F140=0,E140=0)," - ",NETWORKDAYS(E140,F140))</f>
        <v xml:space="preserve"> - </v>
      </c>
      <c r="J140" s="98"/>
      <c r="K140" s="105"/>
      <c r="L140" s="105"/>
      <c r="M140" s="105"/>
      <c r="N140" s="105"/>
      <c r="O140" s="105"/>
      <c r="P140" s="105"/>
      <c r="Q140" s="105"/>
      <c r="R140" s="105"/>
      <c r="S140" s="105"/>
      <c r="T140" s="105"/>
      <c r="U140" s="105"/>
      <c r="V140" s="105"/>
      <c r="W140" s="105"/>
      <c r="X140" s="105"/>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c r="AT140" s="105"/>
      <c r="AU140" s="105"/>
      <c r="AV140" s="105"/>
      <c r="AW140" s="105"/>
      <c r="AX140" s="105"/>
      <c r="AY140" s="105"/>
      <c r="AZ140" s="105"/>
      <c r="BA140" s="105"/>
      <c r="BB140" s="105"/>
      <c r="BC140" s="105"/>
      <c r="BD140" s="105"/>
      <c r="BE140" s="105"/>
      <c r="BF140" s="105"/>
      <c r="BG140" s="105"/>
      <c r="BH140" s="105"/>
      <c r="BI140" s="105"/>
      <c r="BJ140" s="105"/>
      <c r="BK140" s="105"/>
      <c r="BL140" s="105"/>
      <c r="BM140" s="105"/>
      <c r="BN140" s="105"/>
    </row>
    <row r="141" spans="1:66" s="70" customFormat="1" ht="18" x14ac:dyDescent="0.15">
      <c r="A14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1" s="82" t="s">
        <v>63</v>
      </c>
      <c r="C141" s="81"/>
      <c r="D141" s="79"/>
      <c r="E141" s="99"/>
      <c r="F141" s="100" t="str">
        <f t="shared" si="67"/>
        <v xml:space="preserve"> - </v>
      </c>
      <c r="G141" s="62"/>
      <c r="H141" s="63"/>
      <c r="I141" s="80" t="str">
        <f t="shared" si="68"/>
        <v xml:space="preserve"> - </v>
      </c>
      <c r="J141" s="98"/>
      <c r="K141" s="105"/>
      <c r="L141" s="105"/>
      <c r="M141" s="105"/>
      <c r="N141" s="105"/>
      <c r="O141" s="105"/>
      <c r="P141" s="105"/>
      <c r="Q141" s="105"/>
      <c r="R141" s="105"/>
      <c r="S141" s="105"/>
      <c r="T141" s="105"/>
      <c r="U141" s="105"/>
      <c r="V141" s="105"/>
      <c r="W141" s="105"/>
      <c r="X141" s="105"/>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c r="AT141" s="105"/>
      <c r="AU141" s="105"/>
      <c r="AV141" s="105"/>
      <c r="AW141" s="105"/>
      <c r="AX141" s="105"/>
      <c r="AY141" s="105"/>
      <c r="AZ141" s="105"/>
      <c r="BA141" s="105"/>
      <c r="BB141" s="105"/>
      <c r="BC141" s="105"/>
      <c r="BD141" s="105"/>
      <c r="BE141" s="105"/>
      <c r="BF141" s="105"/>
      <c r="BG141" s="105"/>
      <c r="BH141" s="105"/>
      <c r="BI141" s="105"/>
      <c r="BJ141" s="105"/>
      <c r="BK141" s="105"/>
      <c r="BL141" s="105"/>
      <c r="BM141" s="105"/>
      <c r="BN141" s="105"/>
    </row>
    <row r="142" spans="1:66" s="70" customFormat="1" ht="18" x14ac:dyDescent="0.15">
      <c r="A142"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142" s="82" t="s">
        <v>64</v>
      </c>
      <c r="C142" s="81"/>
      <c r="D142" s="79"/>
      <c r="E142" s="99"/>
      <c r="F142" s="100" t="str">
        <f t="shared" si="67"/>
        <v xml:space="preserve"> - </v>
      </c>
      <c r="G142" s="62"/>
      <c r="H142" s="63"/>
      <c r="I142" s="80" t="str">
        <f t="shared" si="68"/>
        <v xml:space="preserve"> - </v>
      </c>
      <c r="J142" s="98"/>
      <c r="K142" s="105"/>
      <c r="L142" s="105"/>
      <c r="M142" s="105"/>
      <c r="N142" s="105"/>
      <c r="O142" s="105"/>
      <c r="P142" s="105"/>
      <c r="Q142" s="105"/>
      <c r="R142" s="105"/>
      <c r="S142" s="105"/>
      <c r="T142" s="105"/>
      <c r="U142" s="105"/>
      <c r="V142" s="105"/>
      <c r="W142" s="105"/>
      <c r="X142" s="105"/>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105"/>
      <c r="AU142" s="105"/>
      <c r="AV142" s="105"/>
      <c r="AW142" s="105"/>
      <c r="AX142" s="105"/>
      <c r="AY142" s="105"/>
      <c r="AZ142" s="105"/>
      <c r="BA142" s="105"/>
      <c r="BB142" s="105"/>
      <c r="BC142" s="105"/>
      <c r="BD142" s="105"/>
      <c r="BE142" s="105"/>
      <c r="BF142" s="105"/>
      <c r="BG142" s="105"/>
      <c r="BH142" s="105"/>
      <c r="BI142" s="105"/>
      <c r="BJ142" s="105"/>
      <c r="BK142" s="105"/>
      <c r="BL142" s="105"/>
      <c r="BM142" s="105"/>
      <c r="BN142" s="105"/>
    </row>
    <row r="143" spans="1:66" s="33" customFormat="1" x14ac:dyDescent="0.15">
      <c r="A143" s="30"/>
      <c r="B143" s="31"/>
      <c r="C143" s="31"/>
      <c r="D143" s="32"/>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1 H16:H18 H136:H142 H30 H20:H28 H13">
    <cfRule type="dataBar" priority="68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55" priority="725">
      <formula>K$6=TODAY()</formula>
    </cfRule>
  </conditionalFormatting>
  <conditionalFormatting sqref="K8:BN11 K13:BN18 K20:BN30 K33:BN34 K37:BN53 K56:BN57 K64:BN64 K69:BN69 K71:BN71 K74:BN76 K88:BN88 K93:BN93 K98:BN98 K104:BN104 K109:BN112 K119:BN119 K131:BN131 K134:BN142">
    <cfRule type="expression" dxfId="254" priority="728">
      <formula>AND($E8&lt;=K$6,ROUNDDOWN(($F8-$E8+1)*$H8,0)+$E8-1&gt;=K$6)</formula>
    </cfRule>
    <cfRule type="expression" dxfId="253" priority="729">
      <formula>AND(NOT(ISBLANK($E8)),$E8&lt;=K$6,$F8&gt;=K$6)</formula>
    </cfRule>
  </conditionalFormatting>
  <conditionalFormatting sqref="K6:BN11 K16:BN18 K136:BN142 K30:BN30 K20:BN28 K13:BN13">
    <cfRule type="expression" dxfId="252" priority="688">
      <formula>K$6=TODAY()</formula>
    </cfRule>
  </conditionalFormatting>
  <conditionalFormatting sqref="H15">
    <cfRule type="dataBar" priority="666">
      <dataBar>
        <cfvo type="num" val="0"/>
        <cfvo type="num" val="1"/>
        <color theme="0" tint="-0.34998626667073579"/>
      </dataBar>
      <extLst>
        <ext xmlns:x14="http://schemas.microsoft.com/office/spreadsheetml/2009/9/main" uri="{B025F937-C7B1-47D3-B67F-A62EFF666E3E}">
          <x14:id>{C1E55C9C-328E-7F42-B324-A31B3CE69B6E}</x14:id>
        </ext>
      </extLst>
    </cfRule>
  </conditionalFormatting>
  <conditionalFormatting sqref="K15:BN15">
    <cfRule type="expression" dxfId="251" priority="673">
      <formula>K$6=TODAY()</formula>
    </cfRule>
  </conditionalFormatting>
  <conditionalFormatting sqref="K14:BN14">
    <cfRule type="expression" dxfId="250" priority="669">
      <formula>K$6=TODAY()</formula>
    </cfRule>
  </conditionalFormatting>
  <conditionalFormatting sqref="H14">
    <cfRule type="dataBar" priority="667">
      <dataBar>
        <cfvo type="num" val="0"/>
        <cfvo type="num" val="1"/>
        <color theme="0" tint="-0.34998626667073579"/>
      </dataBar>
      <extLst>
        <ext xmlns:x14="http://schemas.microsoft.com/office/spreadsheetml/2009/9/main" uri="{B025F937-C7B1-47D3-B67F-A62EFF666E3E}">
          <x14:id>{731AA526-2D8A-4E44-A36A-A6E8A815DF02}</x14:id>
        </ext>
      </extLst>
    </cfRule>
  </conditionalFormatting>
  <conditionalFormatting sqref="H33">
    <cfRule type="dataBar" priority="659">
      <dataBar>
        <cfvo type="num" val="0"/>
        <cfvo type="num" val="1"/>
        <color theme="0" tint="-0.34998626667073579"/>
      </dataBar>
      <extLst>
        <ext xmlns:x14="http://schemas.microsoft.com/office/spreadsheetml/2009/9/main" uri="{B025F937-C7B1-47D3-B67F-A62EFF666E3E}">
          <x14:id>{76F9E808-E518-004B-8F3F-F9C4A5184E11}</x14:id>
        </ext>
      </extLst>
    </cfRule>
  </conditionalFormatting>
  <conditionalFormatting sqref="K33:BN33">
    <cfRule type="expression" dxfId="249" priority="660">
      <formula>K$6=TODAY()</formula>
    </cfRule>
  </conditionalFormatting>
  <conditionalFormatting sqref="H34">
    <cfRule type="dataBar" priority="651">
      <dataBar>
        <cfvo type="num" val="0"/>
        <cfvo type="num" val="1"/>
        <color theme="0" tint="-0.34998626667073579"/>
      </dataBar>
      <extLst>
        <ext xmlns:x14="http://schemas.microsoft.com/office/spreadsheetml/2009/9/main" uri="{B025F937-C7B1-47D3-B67F-A62EFF666E3E}">
          <x14:id>{E0177765-3EC5-9140-882D-8D70C69CF8DC}</x14:id>
        </ext>
      </extLst>
    </cfRule>
  </conditionalFormatting>
  <conditionalFormatting sqref="H40">
    <cfRule type="dataBar" priority="643">
      <dataBar>
        <cfvo type="num" val="0"/>
        <cfvo type="num" val="1"/>
        <color theme="0" tint="-0.34998626667073579"/>
      </dataBar>
      <extLst>
        <ext xmlns:x14="http://schemas.microsoft.com/office/spreadsheetml/2009/9/main" uri="{B025F937-C7B1-47D3-B67F-A62EFF666E3E}">
          <x14:id>{940BBC8F-7EC0-0642-8746-9249EB8859FD}</x14:id>
        </ext>
      </extLst>
    </cfRule>
  </conditionalFormatting>
  <conditionalFormatting sqref="K34:BN34">
    <cfRule type="expression" dxfId="248" priority="652">
      <formula>K$6=TODAY()</formula>
    </cfRule>
  </conditionalFormatting>
  <conditionalFormatting sqref="H57">
    <cfRule type="dataBar" priority="635">
      <dataBar>
        <cfvo type="num" val="0"/>
        <cfvo type="num" val="1"/>
        <color theme="0" tint="-0.34998626667073579"/>
      </dataBar>
      <extLst>
        <ext xmlns:x14="http://schemas.microsoft.com/office/spreadsheetml/2009/9/main" uri="{B025F937-C7B1-47D3-B67F-A62EFF666E3E}">
          <x14:id>{DCE5909F-1F84-B443-A941-98EE3155C9AB}</x14:id>
        </ext>
      </extLst>
    </cfRule>
  </conditionalFormatting>
  <conditionalFormatting sqref="K40:BN40">
    <cfRule type="expression" dxfId="247" priority="644">
      <formula>K$6=TODAY()</formula>
    </cfRule>
  </conditionalFormatting>
  <conditionalFormatting sqref="H39">
    <cfRule type="dataBar" priority="647">
      <dataBar>
        <cfvo type="num" val="0"/>
        <cfvo type="num" val="1"/>
        <color theme="0" tint="-0.34998626667073579"/>
      </dataBar>
      <extLst>
        <ext xmlns:x14="http://schemas.microsoft.com/office/spreadsheetml/2009/9/main" uri="{B025F937-C7B1-47D3-B67F-A62EFF666E3E}">
          <x14:id>{D0208E98-1C87-F945-B7BA-D5E81A01579A}</x14:id>
        </ext>
      </extLst>
    </cfRule>
  </conditionalFormatting>
  <conditionalFormatting sqref="K39:BN39">
    <cfRule type="expression" dxfId="246" priority="648">
      <formula>K$6=TODAY()</formula>
    </cfRule>
  </conditionalFormatting>
  <conditionalFormatting sqref="H135">
    <cfRule type="dataBar" priority="627">
      <dataBar>
        <cfvo type="num" val="0"/>
        <cfvo type="num" val="1"/>
        <color theme="0" tint="-0.34998626667073579"/>
      </dataBar>
      <extLst>
        <ext xmlns:x14="http://schemas.microsoft.com/office/spreadsheetml/2009/9/main" uri="{B025F937-C7B1-47D3-B67F-A62EFF666E3E}">
          <x14:id>{F79A7199-BB91-4A40-BF69-CC8C783C7011}</x14:id>
        </ext>
      </extLst>
    </cfRule>
  </conditionalFormatting>
  <conditionalFormatting sqref="K57:BN57">
    <cfRule type="expression" dxfId="245" priority="636">
      <formula>K$6=TODAY()</formula>
    </cfRule>
  </conditionalFormatting>
  <conditionalFormatting sqref="H71">
    <cfRule type="dataBar" priority="619">
      <dataBar>
        <cfvo type="num" val="0"/>
        <cfvo type="num" val="1"/>
        <color theme="0" tint="-0.34998626667073579"/>
      </dataBar>
      <extLst>
        <ext xmlns:x14="http://schemas.microsoft.com/office/spreadsheetml/2009/9/main" uri="{B025F937-C7B1-47D3-B67F-A62EFF666E3E}">
          <x14:id>{F222E3D4-7513-264C-968B-0292F382CD5D}</x14:id>
        </ext>
      </extLst>
    </cfRule>
  </conditionalFormatting>
  <conditionalFormatting sqref="K135:BN135">
    <cfRule type="expression" dxfId="244" priority="628">
      <formula>K$6=TODAY()</formula>
    </cfRule>
  </conditionalFormatting>
  <conditionalFormatting sqref="H56">
    <cfRule type="dataBar" priority="639">
      <dataBar>
        <cfvo type="num" val="0"/>
        <cfvo type="num" val="1"/>
        <color theme="0" tint="-0.34998626667073579"/>
      </dataBar>
      <extLst>
        <ext xmlns:x14="http://schemas.microsoft.com/office/spreadsheetml/2009/9/main" uri="{B025F937-C7B1-47D3-B67F-A62EFF666E3E}">
          <x14:id>{526828FD-A928-6E46-95F8-D74ACD1E339B}</x14:id>
        </ext>
      </extLst>
    </cfRule>
  </conditionalFormatting>
  <conditionalFormatting sqref="K56:BN56">
    <cfRule type="expression" dxfId="243" priority="640">
      <formula>K$6=TODAY()</formula>
    </cfRule>
  </conditionalFormatting>
  <conditionalFormatting sqref="H44">
    <cfRule type="dataBar" priority="607">
      <dataBar>
        <cfvo type="num" val="0"/>
        <cfvo type="num" val="1"/>
        <color theme="0" tint="-0.34998626667073579"/>
      </dataBar>
      <extLst>
        <ext xmlns:x14="http://schemas.microsoft.com/office/spreadsheetml/2009/9/main" uri="{B025F937-C7B1-47D3-B67F-A62EFF666E3E}">
          <x14:id>{730B0F02-39AB-BD42-BB2A-405EFC6279DF}</x14:id>
        </ext>
      </extLst>
    </cfRule>
  </conditionalFormatting>
  <conditionalFormatting sqref="K71:BN71">
    <cfRule type="expression" dxfId="242" priority="620">
      <formula>K$6=TODAY()</formula>
    </cfRule>
  </conditionalFormatting>
  <conditionalFormatting sqref="H76">
    <cfRule type="dataBar" priority="631">
      <dataBar>
        <cfvo type="num" val="0"/>
        <cfvo type="num" val="1"/>
        <color theme="0" tint="-0.34998626667073579"/>
      </dataBar>
      <extLst>
        <ext xmlns:x14="http://schemas.microsoft.com/office/spreadsheetml/2009/9/main" uri="{B025F937-C7B1-47D3-B67F-A62EFF666E3E}">
          <x14:id>{1C2DB213-53A8-4946-B60A-C01681F15068}</x14:id>
        </ext>
      </extLst>
    </cfRule>
  </conditionalFormatting>
  <conditionalFormatting sqref="K76:BN76">
    <cfRule type="expression" dxfId="241" priority="632">
      <formula>K$6=TODAY()</formula>
    </cfRule>
  </conditionalFormatting>
  <conditionalFormatting sqref="H45">
    <cfRule type="dataBar" priority="603">
      <dataBar>
        <cfvo type="num" val="0"/>
        <cfvo type="num" val="1"/>
        <color theme="0" tint="-0.34998626667073579"/>
      </dataBar>
      <extLst>
        <ext xmlns:x14="http://schemas.microsoft.com/office/spreadsheetml/2009/9/main" uri="{B025F937-C7B1-47D3-B67F-A62EFF666E3E}">
          <x14:id>{D8388F22-1F90-F24E-9C6B-625491BBF15E}</x14:id>
        </ext>
      </extLst>
    </cfRule>
  </conditionalFormatting>
  <conditionalFormatting sqref="K44:BN44">
    <cfRule type="expression" dxfId="240" priority="608">
      <formula>K$6=TODAY()</formula>
    </cfRule>
  </conditionalFormatting>
  <conditionalFormatting sqref="H69">
    <cfRule type="dataBar" priority="623">
      <dataBar>
        <cfvo type="num" val="0"/>
        <cfvo type="num" val="1"/>
        <color theme="0" tint="-0.34998626667073579"/>
      </dataBar>
      <extLst>
        <ext xmlns:x14="http://schemas.microsoft.com/office/spreadsheetml/2009/9/main" uri="{B025F937-C7B1-47D3-B67F-A62EFF666E3E}">
          <x14:id>{3CDA81EE-B6E8-9342-8A31-FAA578F3FBDA}</x14:id>
        </ext>
      </extLst>
    </cfRule>
  </conditionalFormatting>
  <conditionalFormatting sqref="K69:BN69">
    <cfRule type="expression" dxfId="239" priority="624">
      <formula>K$6=TODAY()</formula>
    </cfRule>
  </conditionalFormatting>
  <conditionalFormatting sqref="H43">
    <cfRule type="dataBar" priority="595">
      <dataBar>
        <cfvo type="num" val="0"/>
        <cfvo type="num" val="1"/>
        <color theme="0" tint="-0.34998626667073579"/>
      </dataBar>
      <extLst>
        <ext xmlns:x14="http://schemas.microsoft.com/office/spreadsheetml/2009/9/main" uri="{B025F937-C7B1-47D3-B67F-A62EFF666E3E}">
          <x14:id>{6CC7F112-D4C4-2647-8F58-25080F8D0653}</x14:id>
        </ext>
      </extLst>
    </cfRule>
  </conditionalFormatting>
  <conditionalFormatting sqref="K45:BN45">
    <cfRule type="expression" dxfId="238" priority="604">
      <formula>K$6=TODAY()</formula>
    </cfRule>
  </conditionalFormatting>
  <conditionalFormatting sqref="H64">
    <cfRule type="dataBar" priority="615">
      <dataBar>
        <cfvo type="num" val="0"/>
        <cfvo type="num" val="1"/>
        <color theme="0" tint="-0.34998626667073579"/>
      </dataBar>
      <extLst>
        <ext xmlns:x14="http://schemas.microsoft.com/office/spreadsheetml/2009/9/main" uri="{B025F937-C7B1-47D3-B67F-A62EFF666E3E}">
          <x14:id>{51803FA7-1B88-B64E-915D-B792FB43FF62}</x14:id>
        </ext>
      </extLst>
    </cfRule>
  </conditionalFormatting>
  <conditionalFormatting sqref="K64:BN64">
    <cfRule type="expression" dxfId="237" priority="616">
      <formula>K$6=TODAY()</formula>
    </cfRule>
  </conditionalFormatting>
  <conditionalFormatting sqref="H75">
    <cfRule type="dataBar" priority="587">
      <dataBar>
        <cfvo type="num" val="0"/>
        <cfvo type="num" val="1"/>
        <color theme="0" tint="-0.34998626667073579"/>
      </dataBar>
      <extLst>
        <ext xmlns:x14="http://schemas.microsoft.com/office/spreadsheetml/2009/9/main" uri="{B025F937-C7B1-47D3-B67F-A62EFF666E3E}">
          <x14:id>{A44EC134-680C-6943-A530-937463E3A665}</x14:id>
        </ext>
      </extLst>
    </cfRule>
  </conditionalFormatting>
  <conditionalFormatting sqref="K43:BN43">
    <cfRule type="expression" dxfId="236" priority="596">
      <formula>K$6=TODAY()</formula>
    </cfRule>
  </conditionalFormatting>
  <conditionalFormatting sqref="H41">
    <cfRule type="dataBar" priority="599">
      <dataBar>
        <cfvo type="num" val="0"/>
        <cfvo type="num" val="1"/>
        <color theme="0" tint="-0.34998626667073579"/>
      </dataBar>
      <extLst>
        <ext xmlns:x14="http://schemas.microsoft.com/office/spreadsheetml/2009/9/main" uri="{B025F937-C7B1-47D3-B67F-A62EFF666E3E}">
          <x14:id>{6900B624-12B9-8C44-99D7-233CE13C7600}</x14:id>
        </ext>
      </extLst>
    </cfRule>
  </conditionalFormatting>
  <conditionalFormatting sqref="K41:BN41">
    <cfRule type="expression" dxfId="235" priority="600">
      <formula>K$6=TODAY()</formula>
    </cfRule>
  </conditionalFormatting>
  <conditionalFormatting sqref="H29">
    <cfRule type="dataBar" priority="583">
      <dataBar>
        <cfvo type="num" val="0"/>
        <cfvo type="num" val="1"/>
        <color theme="0" tint="-0.34998626667073579"/>
      </dataBar>
      <extLst>
        <ext xmlns:x14="http://schemas.microsoft.com/office/spreadsheetml/2009/9/main" uri="{B025F937-C7B1-47D3-B67F-A62EFF666E3E}">
          <x14:id>{74F8D3DF-6F10-DE48-8073-38A8F97D520C}</x14:id>
        </ext>
      </extLst>
    </cfRule>
  </conditionalFormatting>
  <conditionalFormatting sqref="K75:BN75">
    <cfRule type="expression" dxfId="234" priority="588">
      <formula>K$6=TODAY()</formula>
    </cfRule>
  </conditionalFormatting>
  <conditionalFormatting sqref="H74">
    <cfRule type="dataBar" priority="591">
      <dataBar>
        <cfvo type="num" val="0"/>
        <cfvo type="num" val="1"/>
        <color theme="0" tint="-0.34998626667073579"/>
      </dataBar>
      <extLst>
        <ext xmlns:x14="http://schemas.microsoft.com/office/spreadsheetml/2009/9/main" uri="{B025F937-C7B1-47D3-B67F-A62EFF666E3E}">
          <x14:id>{E9709D54-8704-CF48-BD8A-3E5B6C55A911}</x14:id>
        </ext>
      </extLst>
    </cfRule>
  </conditionalFormatting>
  <conditionalFormatting sqref="K74:BN74">
    <cfRule type="expression" dxfId="233" priority="592">
      <formula>K$6=TODAY()</formula>
    </cfRule>
  </conditionalFormatting>
  <conditionalFormatting sqref="K29:BN29">
    <cfRule type="expression" dxfId="232" priority="584">
      <formula>K$6=TODAY()</formula>
    </cfRule>
  </conditionalFormatting>
  <conditionalFormatting sqref="H12">
    <cfRule type="dataBar" priority="565">
      <dataBar>
        <cfvo type="num" val="0"/>
        <cfvo type="num" val="1"/>
        <color theme="0" tint="-0.34998626667073579"/>
      </dataBar>
      <extLst>
        <ext xmlns:x14="http://schemas.microsoft.com/office/spreadsheetml/2009/9/main" uri="{B025F937-C7B1-47D3-B67F-A62EFF666E3E}">
          <x14:id>{B72F9582-8103-A840-9EC3-CEB5270C8B2A}</x14:id>
        </ext>
      </extLst>
    </cfRule>
  </conditionalFormatting>
  <conditionalFormatting sqref="K12:BN12">
    <cfRule type="expression" dxfId="231" priority="567">
      <formula>AND($E12&lt;=K$6,ROUNDDOWN(($F12-$E12+1)*$H12,0)+$E12-1&gt;=K$6)</formula>
    </cfRule>
    <cfRule type="expression" dxfId="230" priority="568">
      <formula>AND(NOT(ISBLANK($E12)),$E12&lt;=K$6,$F12&gt;=K$6)</formula>
    </cfRule>
  </conditionalFormatting>
  <conditionalFormatting sqref="K12:BN12">
    <cfRule type="expression" dxfId="229" priority="566">
      <formula>K$6=TODAY()</formula>
    </cfRule>
  </conditionalFormatting>
  <conditionalFormatting sqref="H19">
    <cfRule type="dataBar" priority="561">
      <dataBar>
        <cfvo type="num" val="0"/>
        <cfvo type="num" val="1"/>
        <color theme="0" tint="-0.34998626667073579"/>
      </dataBar>
      <extLst>
        <ext xmlns:x14="http://schemas.microsoft.com/office/spreadsheetml/2009/9/main" uri="{B025F937-C7B1-47D3-B67F-A62EFF666E3E}">
          <x14:id>{AE00C115-AB44-B84E-A467-603C2B73AEC4}</x14:id>
        </ext>
      </extLst>
    </cfRule>
  </conditionalFormatting>
  <conditionalFormatting sqref="K19:BN19">
    <cfRule type="expression" dxfId="228" priority="563">
      <formula>AND($E19&lt;=K$6,ROUNDDOWN(($F19-$E19+1)*$H19,0)+$E19-1&gt;=K$6)</formula>
    </cfRule>
    <cfRule type="expression" dxfId="227" priority="564">
      <formula>AND(NOT(ISBLANK($E19)),$E19&lt;=K$6,$F19&gt;=K$6)</formula>
    </cfRule>
  </conditionalFormatting>
  <conditionalFormatting sqref="K19:BN19">
    <cfRule type="expression" dxfId="226" priority="562">
      <formula>K$6=TODAY()</formula>
    </cfRule>
  </conditionalFormatting>
  <conditionalFormatting sqref="H31">
    <cfRule type="dataBar" priority="557">
      <dataBar>
        <cfvo type="num" val="0"/>
        <cfvo type="num" val="1"/>
        <color theme="0" tint="-0.34998626667073579"/>
      </dataBar>
      <extLst>
        <ext xmlns:x14="http://schemas.microsoft.com/office/spreadsheetml/2009/9/main" uri="{B025F937-C7B1-47D3-B67F-A62EFF666E3E}">
          <x14:id>{F31070D4-D4DA-C640-87F5-2362BD3F88D3}</x14:id>
        </ext>
      </extLst>
    </cfRule>
  </conditionalFormatting>
  <conditionalFormatting sqref="K31:BN31">
    <cfRule type="expression" dxfId="225" priority="559">
      <formula>AND($E31&lt;=K$6,ROUNDDOWN(($F31-$E31+1)*$H31,0)+$E31-1&gt;=K$6)</formula>
    </cfRule>
    <cfRule type="expression" dxfId="224" priority="560">
      <formula>AND(NOT(ISBLANK($E31)),$E31&lt;=K$6,$F31&gt;=K$6)</formula>
    </cfRule>
  </conditionalFormatting>
  <conditionalFormatting sqref="K31:BN31">
    <cfRule type="expression" dxfId="223" priority="558">
      <formula>K$6=TODAY()</formula>
    </cfRule>
  </conditionalFormatting>
  <conditionalFormatting sqref="H42">
    <cfRule type="dataBar" priority="553">
      <dataBar>
        <cfvo type="num" val="0"/>
        <cfvo type="num" val="1"/>
        <color theme="0" tint="-0.34998626667073579"/>
      </dataBar>
      <extLst>
        <ext xmlns:x14="http://schemas.microsoft.com/office/spreadsheetml/2009/9/main" uri="{B025F937-C7B1-47D3-B67F-A62EFF666E3E}">
          <x14:id>{2D8C7FF9-E83B-DA4C-B96F-187FC4004B6E}</x14:id>
        </ext>
      </extLst>
    </cfRule>
  </conditionalFormatting>
  <conditionalFormatting sqref="K42:BN42">
    <cfRule type="expression" dxfId="222" priority="554">
      <formula>K$6=TODAY()</formula>
    </cfRule>
  </conditionalFormatting>
  <conditionalFormatting sqref="H44">
    <cfRule type="dataBar" priority="551">
      <dataBar>
        <cfvo type="num" val="0"/>
        <cfvo type="num" val="1"/>
        <color theme="0" tint="-0.34998626667073579"/>
      </dataBar>
      <extLst>
        <ext xmlns:x14="http://schemas.microsoft.com/office/spreadsheetml/2009/9/main" uri="{B025F937-C7B1-47D3-B67F-A62EFF666E3E}">
          <x14:id>{EC734CD8-B493-2444-A426-183D6898AB8B}</x14:id>
        </ext>
      </extLst>
    </cfRule>
  </conditionalFormatting>
  <conditionalFormatting sqref="K44:BN44">
    <cfRule type="expression" dxfId="221" priority="552">
      <formula>K$6=TODAY()</formula>
    </cfRule>
  </conditionalFormatting>
  <conditionalFormatting sqref="H43">
    <cfRule type="dataBar" priority="547">
      <dataBar>
        <cfvo type="num" val="0"/>
        <cfvo type="num" val="1"/>
        <color theme="0" tint="-0.34998626667073579"/>
      </dataBar>
      <extLst>
        <ext xmlns:x14="http://schemas.microsoft.com/office/spreadsheetml/2009/9/main" uri="{B025F937-C7B1-47D3-B67F-A62EFF666E3E}">
          <x14:id>{E43E317B-FDC6-884D-80FD-6FE886865D02}</x14:id>
        </ext>
      </extLst>
    </cfRule>
  </conditionalFormatting>
  <conditionalFormatting sqref="K43:BN43">
    <cfRule type="expression" dxfId="220" priority="548">
      <formula>K$6=TODAY()</formula>
    </cfRule>
  </conditionalFormatting>
  <conditionalFormatting sqref="H49">
    <cfRule type="dataBar" priority="541">
      <dataBar>
        <cfvo type="num" val="0"/>
        <cfvo type="num" val="1"/>
        <color theme="0" tint="-0.34998626667073579"/>
      </dataBar>
      <extLst>
        <ext xmlns:x14="http://schemas.microsoft.com/office/spreadsheetml/2009/9/main" uri="{B025F937-C7B1-47D3-B67F-A62EFF666E3E}">
          <x14:id>{55EA0FDE-0D3E-4745-A36E-0B1D4AFCA0B3}</x14:id>
        </ext>
      </extLst>
    </cfRule>
  </conditionalFormatting>
  <conditionalFormatting sqref="H47">
    <cfRule type="dataBar" priority="539">
      <dataBar>
        <cfvo type="num" val="0"/>
        <cfvo type="num" val="1"/>
        <color theme="0" tint="-0.34998626667073579"/>
      </dataBar>
      <extLst>
        <ext xmlns:x14="http://schemas.microsoft.com/office/spreadsheetml/2009/9/main" uri="{B025F937-C7B1-47D3-B67F-A62EFF666E3E}">
          <x14:id>{6197F1EF-B118-6948-9F03-A07AD16BA4B0}</x14:id>
        </ext>
      </extLst>
    </cfRule>
  </conditionalFormatting>
  <conditionalFormatting sqref="K49:BN49">
    <cfRule type="expression" dxfId="219" priority="542">
      <formula>K$6=TODAY()</formula>
    </cfRule>
  </conditionalFormatting>
  <conditionalFormatting sqref="K47:BN47">
    <cfRule type="expression" dxfId="218" priority="540">
      <formula>K$6=TODAY()</formula>
    </cfRule>
  </conditionalFormatting>
  <conditionalFormatting sqref="H48">
    <cfRule type="dataBar" priority="543">
      <dataBar>
        <cfvo type="num" val="0"/>
        <cfvo type="num" val="1"/>
        <color theme="0" tint="-0.34998626667073579"/>
      </dataBar>
      <extLst>
        <ext xmlns:x14="http://schemas.microsoft.com/office/spreadsheetml/2009/9/main" uri="{B025F937-C7B1-47D3-B67F-A62EFF666E3E}">
          <x14:id>{62B782CE-B4EE-3248-8062-C7B6136695B8}</x14:id>
        </ext>
      </extLst>
    </cfRule>
  </conditionalFormatting>
  <conditionalFormatting sqref="K48:BN48">
    <cfRule type="expression" dxfId="217" priority="544">
      <formula>K$6=TODAY()</formula>
    </cfRule>
  </conditionalFormatting>
  <conditionalFormatting sqref="H46">
    <cfRule type="dataBar" priority="535">
      <dataBar>
        <cfvo type="num" val="0"/>
        <cfvo type="num" val="1"/>
        <color theme="0" tint="-0.34998626667073579"/>
      </dataBar>
      <extLst>
        <ext xmlns:x14="http://schemas.microsoft.com/office/spreadsheetml/2009/9/main" uri="{B025F937-C7B1-47D3-B67F-A62EFF666E3E}">
          <x14:id>{B20BAABC-5D33-C841-9D14-5FFD8FE222EB}</x14:id>
        </ext>
      </extLst>
    </cfRule>
  </conditionalFormatting>
  <conditionalFormatting sqref="K46:BN46">
    <cfRule type="expression" dxfId="216" priority="536">
      <formula>K$6=TODAY()</formula>
    </cfRule>
  </conditionalFormatting>
  <conditionalFormatting sqref="H48">
    <cfRule type="dataBar" priority="533">
      <dataBar>
        <cfvo type="num" val="0"/>
        <cfvo type="num" val="1"/>
        <color theme="0" tint="-0.34998626667073579"/>
      </dataBar>
      <extLst>
        <ext xmlns:x14="http://schemas.microsoft.com/office/spreadsheetml/2009/9/main" uri="{B025F937-C7B1-47D3-B67F-A62EFF666E3E}">
          <x14:id>{1D3271B6-B451-8B40-8A00-8FC357E3FBCB}</x14:id>
        </ext>
      </extLst>
    </cfRule>
  </conditionalFormatting>
  <conditionalFormatting sqref="K48:BN48">
    <cfRule type="expression" dxfId="215" priority="534">
      <formula>K$6=TODAY()</formula>
    </cfRule>
  </conditionalFormatting>
  <conditionalFormatting sqref="H47">
    <cfRule type="dataBar" priority="529">
      <dataBar>
        <cfvo type="num" val="0"/>
        <cfvo type="num" val="1"/>
        <color theme="0" tint="-0.34998626667073579"/>
      </dataBar>
      <extLst>
        <ext xmlns:x14="http://schemas.microsoft.com/office/spreadsheetml/2009/9/main" uri="{B025F937-C7B1-47D3-B67F-A62EFF666E3E}">
          <x14:id>{EEA9B63F-7FAE-E843-9C9B-383F4A834582}</x14:id>
        </ext>
      </extLst>
    </cfRule>
  </conditionalFormatting>
  <conditionalFormatting sqref="K47:BN47">
    <cfRule type="expression" dxfId="214" priority="530">
      <formula>K$6=TODAY()</formula>
    </cfRule>
  </conditionalFormatting>
  <conditionalFormatting sqref="H51">
    <cfRule type="dataBar" priority="523">
      <dataBar>
        <cfvo type="num" val="0"/>
        <cfvo type="num" val="1"/>
        <color theme="0" tint="-0.34998626667073579"/>
      </dataBar>
      <extLst>
        <ext xmlns:x14="http://schemas.microsoft.com/office/spreadsheetml/2009/9/main" uri="{B025F937-C7B1-47D3-B67F-A62EFF666E3E}">
          <x14:id>{45DBF916-A8A9-7242-A073-3F7A0C031371}</x14:id>
        </ext>
      </extLst>
    </cfRule>
  </conditionalFormatting>
  <conditionalFormatting sqref="K51:BN51">
    <cfRule type="expression" dxfId="213" priority="524">
      <formula>K$6=TODAY()</formula>
    </cfRule>
  </conditionalFormatting>
  <conditionalFormatting sqref="H52">
    <cfRule type="dataBar" priority="525">
      <dataBar>
        <cfvo type="num" val="0"/>
        <cfvo type="num" val="1"/>
        <color theme="0" tint="-0.34998626667073579"/>
      </dataBar>
      <extLst>
        <ext xmlns:x14="http://schemas.microsoft.com/office/spreadsheetml/2009/9/main" uri="{B025F937-C7B1-47D3-B67F-A62EFF666E3E}">
          <x14:id>{892E8868-478E-5D49-B9E6-1D987C0BEC52}</x14:id>
        </ext>
      </extLst>
    </cfRule>
  </conditionalFormatting>
  <conditionalFormatting sqref="K52:BN52">
    <cfRule type="expression" dxfId="212" priority="526">
      <formula>K$6=TODAY()</formula>
    </cfRule>
  </conditionalFormatting>
  <conditionalFormatting sqref="H50">
    <cfRule type="dataBar" priority="519">
      <dataBar>
        <cfvo type="num" val="0"/>
        <cfvo type="num" val="1"/>
        <color theme="0" tint="-0.34998626667073579"/>
      </dataBar>
      <extLst>
        <ext xmlns:x14="http://schemas.microsoft.com/office/spreadsheetml/2009/9/main" uri="{B025F937-C7B1-47D3-B67F-A62EFF666E3E}">
          <x14:id>{F0001EAE-A348-374E-B4FF-F2EF90A886A7}</x14:id>
        </ext>
      </extLst>
    </cfRule>
  </conditionalFormatting>
  <conditionalFormatting sqref="K50:BN50">
    <cfRule type="expression" dxfId="211" priority="520">
      <formula>K$6=TODAY()</formula>
    </cfRule>
  </conditionalFormatting>
  <conditionalFormatting sqref="H52">
    <cfRule type="dataBar" priority="517">
      <dataBar>
        <cfvo type="num" val="0"/>
        <cfvo type="num" val="1"/>
        <color theme="0" tint="-0.34998626667073579"/>
      </dataBar>
      <extLst>
        <ext xmlns:x14="http://schemas.microsoft.com/office/spreadsheetml/2009/9/main" uri="{B025F937-C7B1-47D3-B67F-A62EFF666E3E}">
          <x14:id>{5461E562-5FD8-DA4A-96D3-8D62012F23CC}</x14:id>
        </ext>
      </extLst>
    </cfRule>
  </conditionalFormatting>
  <conditionalFormatting sqref="K52:BN52">
    <cfRule type="expression" dxfId="210" priority="518">
      <formula>K$6=TODAY()</formula>
    </cfRule>
  </conditionalFormatting>
  <conditionalFormatting sqref="H51">
    <cfRule type="dataBar" priority="513">
      <dataBar>
        <cfvo type="num" val="0"/>
        <cfvo type="num" val="1"/>
        <color theme="0" tint="-0.34998626667073579"/>
      </dataBar>
      <extLst>
        <ext xmlns:x14="http://schemas.microsoft.com/office/spreadsheetml/2009/9/main" uri="{B025F937-C7B1-47D3-B67F-A62EFF666E3E}">
          <x14:id>{93341AD5-A9C0-8C4C-9660-AABB50FC5903}</x14:id>
        </ext>
      </extLst>
    </cfRule>
  </conditionalFormatting>
  <conditionalFormatting sqref="K51:BN51">
    <cfRule type="expression" dxfId="209" priority="514">
      <formula>K$6=TODAY()</formula>
    </cfRule>
  </conditionalFormatting>
  <conditionalFormatting sqref="H32">
    <cfRule type="dataBar" priority="509">
      <dataBar>
        <cfvo type="num" val="0"/>
        <cfvo type="num" val="1"/>
        <color theme="0" tint="-0.34998626667073579"/>
      </dataBar>
      <extLst>
        <ext xmlns:x14="http://schemas.microsoft.com/office/spreadsheetml/2009/9/main" uri="{B025F937-C7B1-47D3-B67F-A62EFF666E3E}">
          <x14:id>{4E682BF2-C32E-1F48-8563-FE8672133400}</x14:id>
        </ext>
      </extLst>
    </cfRule>
  </conditionalFormatting>
  <conditionalFormatting sqref="K32:BN32">
    <cfRule type="expression" dxfId="208" priority="511">
      <formula>AND($E32&lt;=K$6,ROUNDDOWN(($F32-$E32+1)*$H32,0)+$E32-1&gt;=K$6)</formula>
    </cfRule>
    <cfRule type="expression" dxfId="207" priority="512">
      <formula>AND(NOT(ISBLANK($E32)),$E32&lt;=K$6,$F32&gt;=K$6)</formula>
    </cfRule>
  </conditionalFormatting>
  <conditionalFormatting sqref="K32:BN32">
    <cfRule type="expression" dxfId="206" priority="510">
      <formula>K$6=TODAY()</formula>
    </cfRule>
  </conditionalFormatting>
  <conditionalFormatting sqref="K35:BN35">
    <cfRule type="expression" dxfId="205" priority="507">
      <formula>AND($E35&lt;=K$6,ROUNDDOWN(($F35-$E35+1)*$H35,0)+$E35-1&gt;=K$6)</formula>
    </cfRule>
    <cfRule type="expression" dxfId="204" priority="508">
      <formula>AND(NOT(ISBLANK($E35)),$E35&lt;=K$6,$F35&gt;=K$6)</formula>
    </cfRule>
  </conditionalFormatting>
  <conditionalFormatting sqref="H35">
    <cfRule type="dataBar" priority="505">
      <dataBar>
        <cfvo type="num" val="0"/>
        <cfvo type="num" val="1"/>
        <color theme="0" tint="-0.34998626667073579"/>
      </dataBar>
      <extLst>
        <ext xmlns:x14="http://schemas.microsoft.com/office/spreadsheetml/2009/9/main" uri="{B025F937-C7B1-47D3-B67F-A62EFF666E3E}">
          <x14:id>{6303DE5C-0625-734E-AA23-40A33BD4C47E}</x14:id>
        </ext>
      </extLst>
    </cfRule>
  </conditionalFormatting>
  <conditionalFormatting sqref="K35:BN35">
    <cfRule type="expression" dxfId="203" priority="506">
      <formula>K$6=TODAY()</formula>
    </cfRule>
  </conditionalFormatting>
  <conditionalFormatting sqref="K36:BN36">
    <cfRule type="expression" dxfId="202" priority="503">
      <formula>AND($E36&lt;=K$6,ROUNDDOWN(($F36-$E36+1)*$H36,0)+$E36-1&gt;=K$6)</formula>
    </cfRule>
    <cfRule type="expression" dxfId="201" priority="504">
      <formula>AND(NOT(ISBLANK($E36)),$E36&lt;=K$6,$F36&gt;=K$6)</formula>
    </cfRule>
  </conditionalFormatting>
  <conditionalFormatting sqref="H36">
    <cfRule type="dataBar" priority="501">
      <dataBar>
        <cfvo type="num" val="0"/>
        <cfvo type="num" val="1"/>
        <color theme="0" tint="-0.34998626667073579"/>
      </dataBar>
      <extLst>
        <ext xmlns:x14="http://schemas.microsoft.com/office/spreadsheetml/2009/9/main" uri="{B025F937-C7B1-47D3-B67F-A62EFF666E3E}">
          <x14:id>{F97BC70F-D553-B54D-957F-13D55D53D419}</x14:id>
        </ext>
      </extLst>
    </cfRule>
  </conditionalFormatting>
  <conditionalFormatting sqref="K36:BN36">
    <cfRule type="expression" dxfId="200" priority="502">
      <formula>K$6=TODAY()</formula>
    </cfRule>
  </conditionalFormatting>
  <conditionalFormatting sqref="H37">
    <cfRule type="dataBar" priority="493">
      <dataBar>
        <cfvo type="num" val="0"/>
        <cfvo type="num" val="1"/>
        <color theme="0" tint="-0.34998626667073579"/>
      </dataBar>
      <extLst>
        <ext xmlns:x14="http://schemas.microsoft.com/office/spreadsheetml/2009/9/main" uri="{B025F937-C7B1-47D3-B67F-A62EFF666E3E}">
          <x14:id>{2DDD3C4E-133F-AC49-8DE6-A405AE85BB52}</x14:id>
        </ext>
      </extLst>
    </cfRule>
  </conditionalFormatting>
  <conditionalFormatting sqref="K37:BN37">
    <cfRule type="expression" dxfId="199" priority="494">
      <formula>K$6=TODAY()</formula>
    </cfRule>
  </conditionalFormatting>
  <conditionalFormatting sqref="H38">
    <cfRule type="dataBar" priority="489">
      <dataBar>
        <cfvo type="num" val="0"/>
        <cfvo type="num" val="1"/>
        <color theme="0" tint="-0.34998626667073579"/>
      </dataBar>
      <extLst>
        <ext xmlns:x14="http://schemas.microsoft.com/office/spreadsheetml/2009/9/main" uri="{B025F937-C7B1-47D3-B67F-A62EFF666E3E}">
          <x14:id>{0F2BADBA-FA87-2743-BAA3-5CA3C34E9D99}</x14:id>
        </ext>
      </extLst>
    </cfRule>
  </conditionalFormatting>
  <conditionalFormatting sqref="K38:BN38">
    <cfRule type="expression" dxfId="198" priority="490">
      <formula>K$6=TODAY()</formula>
    </cfRule>
  </conditionalFormatting>
  <conditionalFormatting sqref="H53">
    <cfRule type="dataBar" priority="485">
      <dataBar>
        <cfvo type="num" val="0"/>
        <cfvo type="num" val="1"/>
        <color theme="0" tint="-0.34998626667073579"/>
      </dataBar>
      <extLst>
        <ext xmlns:x14="http://schemas.microsoft.com/office/spreadsheetml/2009/9/main" uri="{B025F937-C7B1-47D3-B67F-A62EFF666E3E}">
          <x14:id>{DEC8A02F-80BB-FF4A-8656-257DA44E514E}</x14:id>
        </ext>
      </extLst>
    </cfRule>
  </conditionalFormatting>
  <conditionalFormatting sqref="K53:BN53">
    <cfRule type="expression" dxfId="197" priority="486">
      <formula>K$6=TODAY()</formula>
    </cfRule>
  </conditionalFormatting>
  <conditionalFormatting sqref="H54">
    <cfRule type="dataBar" priority="481">
      <dataBar>
        <cfvo type="num" val="0"/>
        <cfvo type="num" val="1"/>
        <color theme="0" tint="-0.34998626667073579"/>
      </dataBar>
      <extLst>
        <ext xmlns:x14="http://schemas.microsoft.com/office/spreadsheetml/2009/9/main" uri="{B025F937-C7B1-47D3-B67F-A62EFF666E3E}">
          <x14:id>{910ED5D5-A724-334B-944C-5D03D18E3B6F}</x14:id>
        </ext>
      </extLst>
    </cfRule>
  </conditionalFormatting>
  <conditionalFormatting sqref="K54:BN54">
    <cfRule type="expression" dxfId="196" priority="483">
      <formula>AND($E54&lt;=K$6,ROUNDDOWN(($F54-$E54+1)*$H54,0)+$E54-1&gt;=K$6)</formula>
    </cfRule>
    <cfRule type="expression" dxfId="195" priority="484">
      <formula>AND(NOT(ISBLANK($E54)),$E54&lt;=K$6,$F54&gt;=K$6)</formula>
    </cfRule>
  </conditionalFormatting>
  <conditionalFormatting sqref="K54:BN54">
    <cfRule type="expression" dxfId="194" priority="482">
      <formula>K$6=TODAY()</formula>
    </cfRule>
  </conditionalFormatting>
  <conditionalFormatting sqref="H55">
    <cfRule type="dataBar" priority="477">
      <dataBar>
        <cfvo type="num" val="0"/>
        <cfvo type="num" val="1"/>
        <color theme="0" tint="-0.34998626667073579"/>
      </dataBar>
      <extLst>
        <ext xmlns:x14="http://schemas.microsoft.com/office/spreadsheetml/2009/9/main" uri="{B025F937-C7B1-47D3-B67F-A62EFF666E3E}">
          <x14:id>{4BE3C20B-7E8A-0340-A82D-76ED7D1338B6}</x14:id>
        </ext>
      </extLst>
    </cfRule>
  </conditionalFormatting>
  <conditionalFormatting sqref="K55:BN55">
    <cfRule type="expression" dxfId="193" priority="479">
      <formula>AND($E55&lt;=K$6,ROUNDDOWN(($F55-$E55+1)*$H55,0)+$E55-1&gt;=K$6)</formula>
    </cfRule>
    <cfRule type="expression" dxfId="192" priority="480">
      <formula>AND(NOT(ISBLANK($E55)),$E55&lt;=K$6,$F55&gt;=K$6)</formula>
    </cfRule>
  </conditionalFormatting>
  <conditionalFormatting sqref="K55:BN55">
    <cfRule type="expression" dxfId="191" priority="478">
      <formula>K$6=TODAY()</formula>
    </cfRule>
  </conditionalFormatting>
  <conditionalFormatting sqref="K59:BN59">
    <cfRule type="expression" dxfId="190" priority="475">
      <formula>AND($E59&lt;=K$6,ROUNDDOWN(($F59-$E59+1)*$H59,0)+$E59-1&gt;=K$6)</formula>
    </cfRule>
    <cfRule type="expression" dxfId="189" priority="476">
      <formula>AND(NOT(ISBLANK($E59)),$E59&lt;=K$6,$F59&gt;=K$6)</formula>
    </cfRule>
  </conditionalFormatting>
  <conditionalFormatting sqref="H59">
    <cfRule type="dataBar" priority="473">
      <dataBar>
        <cfvo type="num" val="0"/>
        <cfvo type="num" val="1"/>
        <color theme="0" tint="-0.34998626667073579"/>
      </dataBar>
      <extLst>
        <ext xmlns:x14="http://schemas.microsoft.com/office/spreadsheetml/2009/9/main" uri="{B025F937-C7B1-47D3-B67F-A62EFF666E3E}">
          <x14:id>{6A660D63-3B7F-A749-B18A-47D5F4FD4BD3}</x14:id>
        </ext>
      </extLst>
    </cfRule>
  </conditionalFormatting>
  <conditionalFormatting sqref="K59:BN59">
    <cfRule type="expression" dxfId="188" priority="474">
      <formula>K$6=TODAY()</formula>
    </cfRule>
  </conditionalFormatting>
  <conditionalFormatting sqref="K60:BN60">
    <cfRule type="expression" dxfId="187" priority="471">
      <formula>AND($E60&lt;=K$6,ROUNDDOWN(($F60-$E60+1)*$H60,0)+$E60-1&gt;=K$6)</formula>
    </cfRule>
    <cfRule type="expression" dxfId="186" priority="472">
      <formula>AND(NOT(ISBLANK($E60)),$E60&lt;=K$6,$F60&gt;=K$6)</formula>
    </cfRule>
  </conditionalFormatting>
  <conditionalFormatting sqref="H60">
    <cfRule type="dataBar" priority="469">
      <dataBar>
        <cfvo type="num" val="0"/>
        <cfvo type="num" val="1"/>
        <color theme="0" tint="-0.34998626667073579"/>
      </dataBar>
      <extLst>
        <ext xmlns:x14="http://schemas.microsoft.com/office/spreadsheetml/2009/9/main" uri="{B025F937-C7B1-47D3-B67F-A62EFF666E3E}">
          <x14:id>{06AA0FD3-EBB4-C646-9DA4-4C52010BF18E}</x14:id>
        </ext>
      </extLst>
    </cfRule>
  </conditionalFormatting>
  <conditionalFormatting sqref="K60:BN60">
    <cfRule type="expression" dxfId="185" priority="470">
      <formula>K$6=TODAY()</formula>
    </cfRule>
  </conditionalFormatting>
  <conditionalFormatting sqref="K58:BN58">
    <cfRule type="expression" dxfId="184" priority="467">
      <formula>AND($E58&lt;=K$6,ROUNDDOWN(($F58-$E58+1)*$H58,0)+$E58-1&gt;=K$6)</formula>
    </cfRule>
    <cfRule type="expression" dxfId="183" priority="468">
      <formula>AND(NOT(ISBLANK($E58)),$E58&lt;=K$6,$F58&gt;=K$6)</formula>
    </cfRule>
  </conditionalFormatting>
  <conditionalFormatting sqref="H58">
    <cfRule type="dataBar" priority="465">
      <dataBar>
        <cfvo type="num" val="0"/>
        <cfvo type="num" val="1"/>
        <color theme="0" tint="-0.34998626667073579"/>
      </dataBar>
      <extLst>
        <ext xmlns:x14="http://schemas.microsoft.com/office/spreadsheetml/2009/9/main" uri="{B025F937-C7B1-47D3-B67F-A62EFF666E3E}">
          <x14:id>{EA0F6348-41A2-2C4E-AF86-40C164BC7828}</x14:id>
        </ext>
      </extLst>
    </cfRule>
  </conditionalFormatting>
  <conditionalFormatting sqref="K58:BN58">
    <cfRule type="expression" dxfId="182" priority="466">
      <formula>K$6=TODAY()</formula>
    </cfRule>
  </conditionalFormatting>
  <conditionalFormatting sqref="K63:BN63">
    <cfRule type="expression" dxfId="181" priority="463">
      <formula>AND($E63&lt;=K$6,ROUNDDOWN(($F63-$E63+1)*$H63,0)+$E63-1&gt;=K$6)</formula>
    </cfRule>
    <cfRule type="expression" dxfId="180" priority="464">
      <formula>AND(NOT(ISBLANK($E63)),$E63&lt;=K$6,$F63&gt;=K$6)</formula>
    </cfRule>
  </conditionalFormatting>
  <conditionalFormatting sqref="H63">
    <cfRule type="dataBar" priority="461">
      <dataBar>
        <cfvo type="num" val="0"/>
        <cfvo type="num" val="1"/>
        <color theme="0" tint="-0.34998626667073579"/>
      </dataBar>
      <extLst>
        <ext xmlns:x14="http://schemas.microsoft.com/office/spreadsheetml/2009/9/main" uri="{B025F937-C7B1-47D3-B67F-A62EFF666E3E}">
          <x14:id>{F8A8856B-52A6-514C-B303-65920B23BA6E}</x14:id>
        </ext>
      </extLst>
    </cfRule>
  </conditionalFormatting>
  <conditionalFormatting sqref="K63:BN63">
    <cfRule type="expression" dxfId="179" priority="462">
      <formula>K$6=TODAY()</formula>
    </cfRule>
  </conditionalFormatting>
  <conditionalFormatting sqref="K62:BN62">
    <cfRule type="expression" dxfId="178" priority="459">
      <formula>AND($E62&lt;=K$6,ROUNDDOWN(($F62-$E62+1)*$H62,0)+$E62-1&gt;=K$6)</formula>
    </cfRule>
    <cfRule type="expression" dxfId="177" priority="460">
      <formula>AND(NOT(ISBLANK($E62)),$E62&lt;=K$6,$F62&gt;=K$6)</formula>
    </cfRule>
  </conditionalFormatting>
  <conditionalFormatting sqref="H62">
    <cfRule type="dataBar" priority="457">
      <dataBar>
        <cfvo type="num" val="0"/>
        <cfvo type="num" val="1"/>
        <color theme="0" tint="-0.34998626667073579"/>
      </dataBar>
      <extLst>
        <ext xmlns:x14="http://schemas.microsoft.com/office/spreadsheetml/2009/9/main" uri="{B025F937-C7B1-47D3-B67F-A62EFF666E3E}">
          <x14:id>{D1A71D1C-EF1B-8540-A82B-798D6780A3B4}</x14:id>
        </ext>
      </extLst>
    </cfRule>
  </conditionalFormatting>
  <conditionalFormatting sqref="K62:BN62">
    <cfRule type="expression" dxfId="176" priority="458">
      <formula>K$6=TODAY()</formula>
    </cfRule>
  </conditionalFormatting>
  <conditionalFormatting sqref="H61">
    <cfRule type="dataBar" priority="453">
      <dataBar>
        <cfvo type="num" val="0"/>
        <cfvo type="num" val="1"/>
        <color theme="0" tint="-0.34998626667073579"/>
      </dataBar>
      <extLst>
        <ext xmlns:x14="http://schemas.microsoft.com/office/spreadsheetml/2009/9/main" uri="{B025F937-C7B1-47D3-B67F-A62EFF666E3E}">
          <x14:id>{64EFD492-64FC-2544-A02A-FE01AD7362CF}</x14:id>
        </ext>
      </extLst>
    </cfRule>
  </conditionalFormatting>
  <conditionalFormatting sqref="K61:BN61">
    <cfRule type="expression" dxfId="175" priority="455">
      <formula>AND($E61&lt;=K$6,ROUNDDOWN(($F61-$E61+1)*$H61,0)+$E61-1&gt;=K$6)</formula>
    </cfRule>
    <cfRule type="expression" dxfId="174" priority="456">
      <formula>AND(NOT(ISBLANK($E61)),$E61&lt;=K$6,$F61&gt;=K$6)</formula>
    </cfRule>
  </conditionalFormatting>
  <conditionalFormatting sqref="K61:BN61">
    <cfRule type="expression" dxfId="173" priority="454">
      <formula>K$6=TODAY()</formula>
    </cfRule>
  </conditionalFormatting>
  <conditionalFormatting sqref="H67">
    <cfRule type="dataBar" priority="449">
      <dataBar>
        <cfvo type="num" val="0"/>
        <cfvo type="num" val="1"/>
        <color theme="0" tint="-0.34998626667073579"/>
      </dataBar>
      <extLst>
        <ext xmlns:x14="http://schemas.microsoft.com/office/spreadsheetml/2009/9/main" uri="{B025F937-C7B1-47D3-B67F-A62EFF666E3E}">
          <x14:id>{95840BDE-59C1-FD4A-A584-9E1DB3AD1B8D}</x14:id>
        </ext>
      </extLst>
    </cfRule>
  </conditionalFormatting>
  <conditionalFormatting sqref="K67:BN67">
    <cfRule type="expression" dxfId="172" priority="451">
      <formula>AND($E67&lt;=K$6,ROUNDDOWN(($F67-$E67+1)*$H67,0)+$E67-1&gt;=K$6)</formula>
    </cfRule>
    <cfRule type="expression" dxfId="171" priority="452">
      <formula>AND(NOT(ISBLANK($E67)),$E67&lt;=K$6,$F67&gt;=K$6)</formula>
    </cfRule>
  </conditionalFormatting>
  <conditionalFormatting sqref="K67:BN67">
    <cfRule type="expression" dxfId="170" priority="450">
      <formula>K$6=TODAY()</formula>
    </cfRule>
  </conditionalFormatting>
  <conditionalFormatting sqref="H65">
    <cfRule type="dataBar" priority="445">
      <dataBar>
        <cfvo type="num" val="0"/>
        <cfvo type="num" val="1"/>
        <color theme="0" tint="-0.34998626667073579"/>
      </dataBar>
      <extLst>
        <ext xmlns:x14="http://schemas.microsoft.com/office/spreadsheetml/2009/9/main" uri="{B025F937-C7B1-47D3-B67F-A62EFF666E3E}">
          <x14:id>{5B0425BC-6340-504C-83BE-295A46854875}</x14:id>
        </ext>
      </extLst>
    </cfRule>
  </conditionalFormatting>
  <conditionalFormatting sqref="K65:BN65">
    <cfRule type="expression" dxfId="169" priority="447">
      <formula>AND($E65&lt;=K$6,ROUNDDOWN(($F65-$E65+1)*$H65,0)+$E65-1&gt;=K$6)</formula>
    </cfRule>
    <cfRule type="expression" dxfId="168" priority="448">
      <formula>AND(NOT(ISBLANK($E65)),$E65&lt;=K$6,$F65&gt;=K$6)</formula>
    </cfRule>
  </conditionalFormatting>
  <conditionalFormatting sqref="K65:BN65">
    <cfRule type="expression" dxfId="167" priority="446">
      <formula>K$6=TODAY()</formula>
    </cfRule>
  </conditionalFormatting>
  <conditionalFormatting sqref="H66">
    <cfRule type="dataBar" priority="441">
      <dataBar>
        <cfvo type="num" val="0"/>
        <cfvo type="num" val="1"/>
        <color theme="0" tint="-0.34998626667073579"/>
      </dataBar>
      <extLst>
        <ext xmlns:x14="http://schemas.microsoft.com/office/spreadsheetml/2009/9/main" uri="{B025F937-C7B1-47D3-B67F-A62EFF666E3E}">
          <x14:id>{AF85AD64-F37C-5248-8CB9-22DA1A3EEE44}</x14:id>
        </ext>
      </extLst>
    </cfRule>
  </conditionalFormatting>
  <conditionalFormatting sqref="K66:BN66">
    <cfRule type="expression" dxfId="166" priority="443">
      <formula>AND($E66&lt;=K$6,ROUNDDOWN(($F66-$E66+1)*$H66,0)+$E66-1&gt;=K$6)</formula>
    </cfRule>
    <cfRule type="expression" dxfId="165" priority="444">
      <formula>AND(NOT(ISBLANK($E66)),$E66&lt;=K$6,$F66&gt;=K$6)</formula>
    </cfRule>
  </conditionalFormatting>
  <conditionalFormatting sqref="K66:BN66">
    <cfRule type="expression" dxfId="164" priority="442">
      <formula>K$6=TODAY()</formula>
    </cfRule>
  </conditionalFormatting>
  <conditionalFormatting sqref="H70">
    <cfRule type="dataBar" priority="437">
      <dataBar>
        <cfvo type="num" val="0"/>
        <cfvo type="num" val="1"/>
        <color theme="0" tint="-0.34998626667073579"/>
      </dataBar>
      <extLst>
        <ext xmlns:x14="http://schemas.microsoft.com/office/spreadsheetml/2009/9/main" uri="{B025F937-C7B1-47D3-B67F-A62EFF666E3E}">
          <x14:id>{1300AA6F-2993-A74B-BA55-46E9906C9DE2}</x14:id>
        </ext>
      </extLst>
    </cfRule>
  </conditionalFormatting>
  <conditionalFormatting sqref="K70:BN70">
    <cfRule type="expression" dxfId="163" priority="439">
      <formula>AND($E70&lt;=K$6,ROUNDDOWN(($F70-$E70+1)*$H70,0)+$E70-1&gt;=K$6)</formula>
    </cfRule>
    <cfRule type="expression" dxfId="162" priority="440">
      <formula>AND(NOT(ISBLANK($E70)),$E70&lt;=K$6,$F70&gt;=K$6)</formula>
    </cfRule>
  </conditionalFormatting>
  <conditionalFormatting sqref="K70:BN70">
    <cfRule type="expression" dxfId="161" priority="438">
      <formula>K$6=TODAY()</formula>
    </cfRule>
  </conditionalFormatting>
  <conditionalFormatting sqref="H72">
    <cfRule type="dataBar" priority="433">
      <dataBar>
        <cfvo type="num" val="0"/>
        <cfvo type="num" val="1"/>
        <color theme="0" tint="-0.34998626667073579"/>
      </dataBar>
      <extLst>
        <ext xmlns:x14="http://schemas.microsoft.com/office/spreadsheetml/2009/9/main" uri="{B025F937-C7B1-47D3-B67F-A62EFF666E3E}">
          <x14:id>{773DBEB4-2BD3-2F49-A236-F7336A1E284C}</x14:id>
        </ext>
      </extLst>
    </cfRule>
  </conditionalFormatting>
  <conditionalFormatting sqref="K72:BN72">
    <cfRule type="expression" dxfId="160" priority="435">
      <formula>AND($E72&lt;=K$6,ROUNDDOWN(($F72-$E72+1)*$H72,0)+$E72-1&gt;=K$6)</formula>
    </cfRule>
    <cfRule type="expression" dxfId="159" priority="436">
      <formula>AND(NOT(ISBLANK($E72)),$E72&lt;=K$6,$F72&gt;=K$6)</formula>
    </cfRule>
  </conditionalFormatting>
  <conditionalFormatting sqref="K72:BN72">
    <cfRule type="expression" dxfId="158" priority="434">
      <formula>K$6=TODAY()</formula>
    </cfRule>
  </conditionalFormatting>
  <conditionalFormatting sqref="H73">
    <cfRule type="dataBar" priority="429">
      <dataBar>
        <cfvo type="num" val="0"/>
        <cfvo type="num" val="1"/>
        <color theme="0" tint="-0.34998626667073579"/>
      </dataBar>
      <extLst>
        <ext xmlns:x14="http://schemas.microsoft.com/office/spreadsheetml/2009/9/main" uri="{B025F937-C7B1-47D3-B67F-A62EFF666E3E}">
          <x14:id>{57A02519-29A6-F043-89E8-30540F415F1B}</x14:id>
        </ext>
      </extLst>
    </cfRule>
  </conditionalFormatting>
  <conditionalFormatting sqref="K73:BN73">
    <cfRule type="expression" dxfId="157" priority="431">
      <formula>AND($E73&lt;=K$6,ROUNDDOWN(($F73-$E73+1)*$H73,0)+$E73-1&gt;=K$6)</formula>
    </cfRule>
    <cfRule type="expression" dxfId="156" priority="432">
      <formula>AND(NOT(ISBLANK($E73)),$E73&lt;=K$6,$F73&gt;=K$6)</formula>
    </cfRule>
  </conditionalFormatting>
  <conditionalFormatting sqref="K73:BN73">
    <cfRule type="expression" dxfId="155" priority="430">
      <formula>K$6=TODAY()</formula>
    </cfRule>
  </conditionalFormatting>
  <conditionalFormatting sqref="H68">
    <cfRule type="dataBar" priority="425">
      <dataBar>
        <cfvo type="num" val="0"/>
        <cfvo type="num" val="1"/>
        <color theme="0" tint="-0.34998626667073579"/>
      </dataBar>
      <extLst>
        <ext xmlns:x14="http://schemas.microsoft.com/office/spreadsheetml/2009/9/main" uri="{B025F937-C7B1-47D3-B67F-A62EFF666E3E}">
          <x14:id>{B4E02C5B-852D-F94C-A358-499FACBFBF31}</x14:id>
        </ext>
      </extLst>
    </cfRule>
  </conditionalFormatting>
  <conditionalFormatting sqref="K68:BN68">
    <cfRule type="expression" dxfId="154" priority="427">
      <formula>AND($E68&lt;=K$6,ROUNDDOWN(($F68-$E68+1)*$H68,0)+$E68-1&gt;=K$6)</formula>
    </cfRule>
    <cfRule type="expression" dxfId="153" priority="428">
      <formula>AND(NOT(ISBLANK($E68)),$E68&lt;=K$6,$F68&gt;=K$6)</formula>
    </cfRule>
  </conditionalFormatting>
  <conditionalFormatting sqref="K68:BN68">
    <cfRule type="expression" dxfId="152" priority="426">
      <formula>K$6=TODAY()</formula>
    </cfRule>
  </conditionalFormatting>
  <conditionalFormatting sqref="H134">
    <cfRule type="dataBar" priority="421">
      <dataBar>
        <cfvo type="num" val="0"/>
        <cfvo type="num" val="1"/>
        <color theme="0" tint="-0.34998626667073579"/>
      </dataBar>
      <extLst>
        <ext xmlns:x14="http://schemas.microsoft.com/office/spreadsheetml/2009/9/main" uri="{B025F937-C7B1-47D3-B67F-A62EFF666E3E}">
          <x14:id>{90800067-27A8-624A-A32D-F41A0347D70C}</x14:id>
        </ext>
      </extLst>
    </cfRule>
  </conditionalFormatting>
  <conditionalFormatting sqref="K134:BN134">
    <cfRule type="expression" dxfId="151" priority="422">
      <formula>K$6=TODAY()</formula>
    </cfRule>
  </conditionalFormatting>
  <conditionalFormatting sqref="H131">
    <cfRule type="dataBar" priority="417">
      <dataBar>
        <cfvo type="num" val="0"/>
        <cfvo type="num" val="1"/>
        <color theme="0" tint="-0.34998626667073579"/>
      </dataBar>
      <extLst>
        <ext xmlns:x14="http://schemas.microsoft.com/office/spreadsheetml/2009/9/main" uri="{B025F937-C7B1-47D3-B67F-A62EFF666E3E}">
          <x14:id>{7221EE2B-9C4C-2E4B-A8CC-D051784200DC}</x14:id>
        </ext>
      </extLst>
    </cfRule>
  </conditionalFormatting>
  <conditionalFormatting sqref="K131:BN131">
    <cfRule type="expression" dxfId="150" priority="418">
      <formula>K$6=TODAY()</formula>
    </cfRule>
  </conditionalFormatting>
  <conditionalFormatting sqref="H119">
    <cfRule type="dataBar" priority="413">
      <dataBar>
        <cfvo type="num" val="0"/>
        <cfvo type="num" val="1"/>
        <color theme="0" tint="-0.34998626667073579"/>
      </dataBar>
      <extLst>
        <ext xmlns:x14="http://schemas.microsoft.com/office/spreadsheetml/2009/9/main" uri="{B025F937-C7B1-47D3-B67F-A62EFF666E3E}">
          <x14:id>{C977D32E-1333-E944-B297-4320CF62B676}</x14:id>
        </ext>
      </extLst>
    </cfRule>
  </conditionalFormatting>
  <conditionalFormatting sqref="K119:BN119">
    <cfRule type="expression" dxfId="149" priority="414">
      <formula>K$6=TODAY()</formula>
    </cfRule>
  </conditionalFormatting>
  <conditionalFormatting sqref="H88">
    <cfRule type="dataBar" priority="409">
      <dataBar>
        <cfvo type="num" val="0"/>
        <cfvo type="num" val="1"/>
        <color theme="0" tint="-0.34998626667073579"/>
      </dataBar>
      <extLst>
        <ext xmlns:x14="http://schemas.microsoft.com/office/spreadsheetml/2009/9/main" uri="{B025F937-C7B1-47D3-B67F-A62EFF666E3E}">
          <x14:id>{A4E93A7C-92B1-E44B-A9D9-0BF9BAB28FBD}</x14:id>
        </ext>
      </extLst>
    </cfRule>
  </conditionalFormatting>
  <conditionalFormatting sqref="K88:BN88">
    <cfRule type="expression" dxfId="148" priority="410">
      <formula>K$6=TODAY()</formula>
    </cfRule>
  </conditionalFormatting>
  <conditionalFormatting sqref="H83">
    <cfRule type="dataBar" priority="405">
      <dataBar>
        <cfvo type="num" val="0"/>
        <cfvo type="num" val="1"/>
        <color theme="0" tint="-0.34998626667073579"/>
      </dataBar>
      <extLst>
        <ext xmlns:x14="http://schemas.microsoft.com/office/spreadsheetml/2009/9/main" uri="{B025F937-C7B1-47D3-B67F-A62EFF666E3E}">
          <x14:id>{7E5B829A-AF1B-1D4E-A878-39322CC8B4A2}</x14:id>
        </ext>
      </extLst>
    </cfRule>
  </conditionalFormatting>
  <conditionalFormatting sqref="K83:BN83">
    <cfRule type="expression" dxfId="147" priority="407">
      <formula>AND($E83&lt;=K$6,ROUNDDOWN(($F83-$E83+1)*$H83,0)+$E83-1&gt;=K$6)</formula>
    </cfRule>
    <cfRule type="expression" dxfId="146" priority="408">
      <formula>AND(NOT(ISBLANK($E83)),$E83&lt;=K$6,$F83&gt;=K$6)</formula>
    </cfRule>
  </conditionalFormatting>
  <conditionalFormatting sqref="K83:BN83">
    <cfRule type="expression" dxfId="145" priority="406">
      <formula>K$6=TODAY()</formula>
    </cfRule>
  </conditionalFormatting>
  <conditionalFormatting sqref="K82:BN82">
    <cfRule type="expression" dxfId="144" priority="403">
      <formula>AND($E82&lt;=K$6,ROUNDDOWN(($F82-$E82+1)*$H82,0)+$E82-1&gt;=K$6)</formula>
    </cfRule>
    <cfRule type="expression" dxfId="143" priority="404">
      <formula>AND(NOT(ISBLANK($E82)),$E82&lt;=K$6,$F82&gt;=K$6)</formula>
    </cfRule>
  </conditionalFormatting>
  <conditionalFormatting sqref="H82">
    <cfRule type="dataBar" priority="401">
      <dataBar>
        <cfvo type="num" val="0"/>
        <cfvo type="num" val="1"/>
        <color theme="0" tint="-0.34998626667073579"/>
      </dataBar>
      <extLst>
        <ext xmlns:x14="http://schemas.microsoft.com/office/spreadsheetml/2009/9/main" uri="{B025F937-C7B1-47D3-B67F-A62EFF666E3E}">
          <x14:id>{2489ADE1-C607-FC47-881B-98731E14CB29}</x14:id>
        </ext>
      </extLst>
    </cfRule>
  </conditionalFormatting>
  <conditionalFormatting sqref="K82:BN82">
    <cfRule type="expression" dxfId="142" priority="402">
      <formula>K$6=TODAY()</formula>
    </cfRule>
  </conditionalFormatting>
  <conditionalFormatting sqref="H81">
    <cfRule type="dataBar" priority="397">
      <dataBar>
        <cfvo type="num" val="0"/>
        <cfvo type="num" val="1"/>
        <color theme="0" tint="-0.34998626667073579"/>
      </dataBar>
      <extLst>
        <ext xmlns:x14="http://schemas.microsoft.com/office/spreadsheetml/2009/9/main" uri="{B025F937-C7B1-47D3-B67F-A62EFF666E3E}">
          <x14:id>{09345BD0-263C-2047-92D0-113B12DF442F}</x14:id>
        </ext>
      </extLst>
    </cfRule>
  </conditionalFormatting>
  <conditionalFormatting sqref="K81:BN81">
    <cfRule type="expression" dxfId="141" priority="399">
      <formula>AND($E81&lt;=K$6,ROUNDDOWN(($F81-$E81+1)*$H81,0)+$E81-1&gt;=K$6)</formula>
    </cfRule>
    <cfRule type="expression" dxfId="140" priority="400">
      <formula>AND(NOT(ISBLANK($E81)),$E81&lt;=K$6,$F81&gt;=K$6)</formula>
    </cfRule>
  </conditionalFormatting>
  <conditionalFormatting sqref="K81:BN81">
    <cfRule type="expression" dxfId="139" priority="398">
      <formula>K$6=TODAY()</formula>
    </cfRule>
  </conditionalFormatting>
  <conditionalFormatting sqref="H80">
    <cfRule type="dataBar" priority="393">
      <dataBar>
        <cfvo type="num" val="0"/>
        <cfvo type="num" val="1"/>
        <color theme="0" tint="-0.34998626667073579"/>
      </dataBar>
      <extLst>
        <ext xmlns:x14="http://schemas.microsoft.com/office/spreadsheetml/2009/9/main" uri="{B025F937-C7B1-47D3-B67F-A62EFF666E3E}">
          <x14:id>{C884D338-4792-DD4D-B432-8B35C4A6B5DC}</x14:id>
        </ext>
      </extLst>
    </cfRule>
  </conditionalFormatting>
  <conditionalFormatting sqref="K80:BN80">
    <cfRule type="expression" dxfId="138" priority="395">
      <formula>AND($E80&lt;=K$6,ROUNDDOWN(($F80-$E80+1)*$H80,0)+$E80-1&gt;=K$6)</formula>
    </cfRule>
    <cfRule type="expression" dxfId="137" priority="396">
      <formula>AND(NOT(ISBLANK($E80)),$E80&lt;=K$6,$F80&gt;=K$6)</formula>
    </cfRule>
  </conditionalFormatting>
  <conditionalFormatting sqref="K80:BN80">
    <cfRule type="expression" dxfId="136" priority="394">
      <formula>K$6=TODAY()</formula>
    </cfRule>
  </conditionalFormatting>
  <conditionalFormatting sqref="K79:BN79">
    <cfRule type="expression" dxfId="135" priority="391">
      <formula>AND($E79&lt;=K$6,ROUNDDOWN(($F79-$E79+1)*$H79,0)+$E79-1&gt;=K$6)</formula>
    </cfRule>
    <cfRule type="expression" dxfId="134" priority="392">
      <formula>AND(NOT(ISBLANK($E79)),$E79&lt;=K$6,$F79&gt;=K$6)</formula>
    </cfRule>
  </conditionalFormatting>
  <conditionalFormatting sqref="H79">
    <cfRule type="dataBar" priority="389">
      <dataBar>
        <cfvo type="num" val="0"/>
        <cfvo type="num" val="1"/>
        <color theme="0" tint="-0.34998626667073579"/>
      </dataBar>
      <extLst>
        <ext xmlns:x14="http://schemas.microsoft.com/office/spreadsheetml/2009/9/main" uri="{B025F937-C7B1-47D3-B67F-A62EFF666E3E}">
          <x14:id>{89FCD9BA-182D-134B-B038-98C97CA65FD5}</x14:id>
        </ext>
      </extLst>
    </cfRule>
  </conditionalFormatting>
  <conditionalFormatting sqref="K79:BN79">
    <cfRule type="expression" dxfId="133" priority="390">
      <formula>K$6=TODAY()</formula>
    </cfRule>
  </conditionalFormatting>
  <conditionalFormatting sqref="H78">
    <cfRule type="dataBar" priority="385">
      <dataBar>
        <cfvo type="num" val="0"/>
        <cfvo type="num" val="1"/>
        <color theme="0" tint="-0.34998626667073579"/>
      </dataBar>
      <extLst>
        <ext xmlns:x14="http://schemas.microsoft.com/office/spreadsheetml/2009/9/main" uri="{B025F937-C7B1-47D3-B67F-A62EFF666E3E}">
          <x14:id>{B7B3C5EC-8DE9-D24E-B7B7-C4641C25057E}</x14:id>
        </ext>
      </extLst>
    </cfRule>
  </conditionalFormatting>
  <conditionalFormatting sqref="K78:BN78">
    <cfRule type="expression" dxfId="132" priority="387">
      <formula>AND($E78&lt;=K$6,ROUNDDOWN(($F78-$E78+1)*$H78,0)+$E78-1&gt;=K$6)</formula>
    </cfRule>
    <cfRule type="expression" dxfId="131" priority="388">
      <formula>AND(NOT(ISBLANK($E78)),$E78&lt;=K$6,$F78&gt;=K$6)</formula>
    </cfRule>
  </conditionalFormatting>
  <conditionalFormatting sqref="K78:BN78">
    <cfRule type="expression" dxfId="130" priority="386">
      <formula>K$6=TODAY()</formula>
    </cfRule>
  </conditionalFormatting>
  <conditionalFormatting sqref="H77">
    <cfRule type="dataBar" priority="381">
      <dataBar>
        <cfvo type="num" val="0"/>
        <cfvo type="num" val="1"/>
        <color theme="0" tint="-0.34998626667073579"/>
      </dataBar>
      <extLst>
        <ext xmlns:x14="http://schemas.microsoft.com/office/spreadsheetml/2009/9/main" uri="{B025F937-C7B1-47D3-B67F-A62EFF666E3E}">
          <x14:id>{D8A60EB2-02B6-EF48-8D98-AD0ABB51165F}</x14:id>
        </ext>
      </extLst>
    </cfRule>
  </conditionalFormatting>
  <conditionalFormatting sqref="K77:BN77">
    <cfRule type="expression" dxfId="129" priority="383">
      <formula>AND($E77&lt;=K$6,ROUNDDOWN(($F77-$E77+1)*$H77,0)+$E77-1&gt;=K$6)</formula>
    </cfRule>
    <cfRule type="expression" dxfId="128" priority="384">
      <formula>AND(NOT(ISBLANK($E77)),$E77&lt;=K$6,$F77&gt;=K$6)</formula>
    </cfRule>
  </conditionalFormatting>
  <conditionalFormatting sqref="K77:BN77">
    <cfRule type="expression" dxfId="127" priority="382">
      <formula>K$6=TODAY()</formula>
    </cfRule>
  </conditionalFormatting>
  <conditionalFormatting sqref="H112">
    <cfRule type="dataBar" priority="377">
      <dataBar>
        <cfvo type="num" val="0"/>
        <cfvo type="num" val="1"/>
        <color theme="0" tint="-0.34998626667073579"/>
      </dataBar>
      <extLst>
        <ext xmlns:x14="http://schemas.microsoft.com/office/spreadsheetml/2009/9/main" uri="{B025F937-C7B1-47D3-B67F-A62EFF666E3E}">
          <x14:id>{0DE22BC9-F65F-584C-B1D9-3B3C9529535C}</x14:id>
        </ext>
      </extLst>
    </cfRule>
  </conditionalFormatting>
  <conditionalFormatting sqref="K112:BN112">
    <cfRule type="expression" dxfId="126" priority="378">
      <formula>K$6=TODAY()</formula>
    </cfRule>
  </conditionalFormatting>
  <conditionalFormatting sqref="H104">
    <cfRule type="dataBar" priority="373">
      <dataBar>
        <cfvo type="num" val="0"/>
        <cfvo type="num" val="1"/>
        <color theme="0" tint="-0.34998626667073579"/>
      </dataBar>
      <extLst>
        <ext xmlns:x14="http://schemas.microsoft.com/office/spreadsheetml/2009/9/main" uri="{B025F937-C7B1-47D3-B67F-A62EFF666E3E}">
          <x14:id>{05817C9A-2EE0-1A42-BBF4-3C142644B67A}</x14:id>
        </ext>
      </extLst>
    </cfRule>
  </conditionalFormatting>
  <conditionalFormatting sqref="K104:BN104">
    <cfRule type="expression" dxfId="125" priority="374">
      <formula>K$6=TODAY()</formula>
    </cfRule>
  </conditionalFormatting>
  <conditionalFormatting sqref="H98">
    <cfRule type="dataBar" priority="369">
      <dataBar>
        <cfvo type="num" val="0"/>
        <cfvo type="num" val="1"/>
        <color theme="0" tint="-0.34998626667073579"/>
      </dataBar>
      <extLst>
        <ext xmlns:x14="http://schemas.microsoft.com/office/spreadsheetml/2009/9/main" uri="{B025F937-C7B1-47D3-B67F-A62EFF666E3E}">
          <x14:id>{C94D0ECA-40DE-2041-A4EC-A1365A382091}</x14:id>
        </ext>
      </extLst>
    </cfRule>
  </conditionalFormatting>
  <conditionalFormatting sqref="K98:BN98">
    <cfRule type="expression" dxfId="124" priority="370">
      <formula>K$6=TODAY()</formula>
    </cfRule>
  </conditionalFormatting>
  <conditionalFormatting sqref="H93">
    <cfRule type="dataBar" priority="365">
      <dataBar>
        <cfvo type="num" val="0"/>
        <cfvo type="num" val="1"/>
        <color theme="0" tint="-0.34998626667073579"/>
      </dataBar>
      <extLst>
        <ext xmlns:x14="http://schemas.microsoft.com/office/spreadsheetml/2009/9/main" uri="{B025F937-C7B1-47D3-B67F-A62EFF666E3E}">
          <x14:id>{47728E43-5D35-004F-9EFE-D1A983A63050}</x14:id>
        </ext>
      </extLst>
    </cfRule>
  </conditionalFormatting>
  <conditionalFormatting sqref="K93:BN93">
    <cfRule type="expression" dxfId="123" priority="366">
      <formula>K$6=TODAY()</formula>
    </cfRule>
  </conditionalFormatting>
  <conditionalFormatting sqref="H87">
    <cfRule type="dataBar" priority="173">
      <dataBar>
        <cfvo type="num" val="0"/>
        <cfvo type="num" val="1"/>
        <color theme="0" tint="-0.34998626667073579"/>
      </dataBar>
      <extLst>
        <ext xmlns:x14="http://schemas.microsoft.com/office/spreadsheetml/2009/9/main" uri="{B025F937-C7B1-47D3-B67F-A62EFF666E3E}">
          <x14:id>{75207985-8727-1A4F-8217-BF84BB6A3484}</x14:id>
        </ext>
      </extLst>
    </cfRule>
  </conditionalFormatting>
  <conditionalFormatting sqref="K87:BN87">
    <cfRule type="expression" dxfId="122" priority="175">
      <formula>AND($E87&lt;=K$6,ROUNDDOWN(($F87-$E87+1)*$H87,0)+$E87-1&gt;=K$6)</formula>
    </cfRule>
    <cfRule type="expression" dxfId="121" priority="176">
      <formula>AND(NOT(ISBLANK($E87)),$E87&lt;=K$6,$F87&gt;=K$6)</formula>
    </cfRule>
  </conditionalFormatting>
  <conditionalFormatting sqref="K87:BN87">
    <cfRule type="expression" dxfId="120" priority="174">
      <formula>K$6=TODAY()</formula>
    </cfRule>
  </conditionalFormatting>
  <conditionalFormatting sqref="H86">
    <cfRule type="dataBar" priority="169">
      <dataBar>
        <cfvo type="num" val="0"/>
        <cfvo type="num" val="1"/>
        <color theme="0" tint="-0.34998626667073579"/>
      </dataBar>
      <extLst>
        <ext xmlns:x14="http://schemas.microsoft.com/office/spreadsheetml/2009/9/main" uri="{B025F937-C7B1-47D3-B67F-A62EFF666E3E}">
          <x14:id>{2D9B2452-9668-E641-8E19-A0C6A63A62BF}</x14:id>
        </ext>
      </extLst>
    </cfRule>
  </conditionalFormatting>
  <conditionalFormatting sqref="K86:BN86">
    <cfRule type="expression" dxfId="119" priority="171">
      <formula>AND($E86&lt;=K$6,ROUNDDOWN(($F86-$E86+1)*$H86,0)+$E86-1&gt;=K$6)</formula>
    </cfRule>
    <cfRule type="expression" dxfId="118" priority="172">
      <formula>AND(NOT(ISBLANK($E86)),$E86&lt;=K$6,$F86&gt;=K$6)</formula>
    </cfRule>
  </conditionalFormatting>
  <conditionalFormatting sqref="K86:BN86">
    <cfRule type="expression" dxfId="117" priority="170">
      <formula>K$6=TODAY()</formula>
    </cfRule>
  </conditionalFormatting>
  <conditionalFormatting sqref="H85">
    <cfRule type="dataBar" priority="165">
      <dataBar>
        <cfvo type="num" val="0"/>
        <cfvo type="num" val="1"/>
        <color theme="0" tint="-0.34998626667073579"/>
      </dataBar>
      <extLst>
        <ext xmlns:x14="http://schemas.microsoft.com/office/spreadsheetml/2009/9/main" uri="{B025F937-C7B1-47D3-B67F-A62EFF666E3E}">
          <x14:id>{80445845-A449-3445-9058-9CEF52B34937}</x14:id>
        </ext>
      </extLst>
    </cfRule>
  </conditionalFormatting>
  <conditionalFormatting sqref="K85:BN85">
    <cfRule type="expression" dxfId="116" priority="167">
      <formula>AND($E85&lt;=K$6,ROUNDDOWN(($F85-$E85+1)*$H85,0)+$E85-1&gt;=K$6)</formula>
    </cfRule>
    <cfRule type="expression" dxfId="115" priority="168">
      <formula>AND(NOT(ISBLANK($E85)),$E85&lt;=K$6,$F85&gt;=K$6)</formula>
    </cfRule>
  </conditionalFormatting>
  <conditionalFormatting sqref="K85:BN85">
    <cfRule type="expression" dxfId="114" priority="166">
      <formula>K$6=TODAY()</formula>
    </cfRule>
  </conditionalFormatting>
  <conditionalFormatting sqref="H84">
    <cfRule type="dataBar" priority="161">
      <dataBar>
        <cfvo type="num" val="0"/>
        <cfvo type="num" val="1"/>
        <color theme="0" tint="-0.34998626667073579"/>
      </dataBar>
      <extLst>
        <ext xmlns:x14="http://schemas.microsoft.com/office/spreadsheetml/2009/9/main" uri="{B025F937-C7B1-47D3-B67F-A62EFF666E3E}">
          <x14:id>{C069B5A1-D614-1849-A64E-46146DF1C6D5}</x14:id>
        </ext>
      </extLst>
    </cfRule>
  </conditionalFormatting>
  <conditionalFormatting sqref="K84:BN84">
    <cfRule type="expression" dxfId="113" priority="163">
      <formula>AND($E84&lt;=K$6,ROUNDDOWN(($F84-$E84+1)*$H84,0)+$E84-1&gt;=K$6)</formula>
    </cfRule>
    <cfRule type="expression" dxfId="112" priority="164">
      <formula>AND(NOT(ISBLANK($E84)),$E84&lt;=K$6,$F84&gt;=K$6)</formula>
    </cfRule>
  </conditionalFormatting>
  <conditionalFormatting sqref="K84:BN84">
    <cfRule type="expression" dxfId="111" priority="162">
      <formula>K$6=TODAY()</formula>
    </cfRule>
  </conditionalFormatting>
  <conditionalFormatting sqref="H92">
    <cfRule type="dataBar" priority="157">
      <dataBar>
        <cfvo type="num" val="0"/>
        <cfvo type="num" val="1"/>
        <color theme="0" tint="-0.34998626667073579"/>
      </dataBar>
      <extLst>
        <ext xmlns:x14="http://schemas.microsoft.com/office/spreadsheetml/2009/9/main" uri="{B025F937-C7B1-47D3-B67F-A62EFF666E3E}">
          <x14:id>{9BD70EF4-8A35-BA45-9ED6-284B2061D09A}</x14:id>
        </ext>
      </extLst>
    </cfRule>
  </conditionalFormatting>
  <conditionalFormatting sqref="K92:BN92">
    <cfRule type="expression" dxfId="110" priority="159">
      <formula>AND($E92&lt;=K$6,ROUNDDOWN(($F92-$E92+1)*$H92,0)+$E92-1&gt;=K$6)</formula>
    </cfRule>
    <cfRule type="expression" dxfId="109" priority="160">
      <formula>AND(NOT(ISBLANK($E92)),$E92&lt;=K$6,$F92&gt;=K$6)</formula>
    </cfRule>
  </conditionalFormatting>
  <conditionalFormatting sqref="K92:BN92">
    <cfRule type="expression" dxfId="108" priority="158">
      <formula>K$6=TODAY()</formula>
    </cfRule>
  </conditionalFormatting>
  <conditionalFormatting sqref="H91">
    <cfRule type="dataBar" priority="153">
      <dataBar>
        <cfvo type="num" val="0"/>
        <cfvo type="num" val="1"/>
        <color theme="0" tint="-0.34998626667073579"/>
      </dataBar>
      <extLst>
        <ext xmlns:x14="http://schemas.microsoft.com/office/spreadsheetml/2009/9/main" uri="{B025F937-C7B1-47D3-B67F-A62EFF666E3E}">
          <x14:id>{C59FA879-A3F4-164E-802F-05CEBDF4689A}</x14:id>
        </ext>
      </extLst>
    </cfRule>
  </conditionalFormatting>
  <conditionalFormatting sqref="K91:BN91">
    <cfRule type="expression" dxfId="107" priority="155">
      <formula>AND($E91&lt;=K$6,ROUNDDOWN(($F91-$E91+1)*$H91,0)+$E91-1&gt;=K$6)</formula>
    </cfRule>
    <cfRule type="expression" dxfId="106" priority="156">
      <formula>AND(NOT(ISBLANK($E91)),$E91&lt;=K$6,$F91&gt;=K$6)</formula>
    </cfRule>
  </conditionalFormatting>
  <conditionalFormatting sqref="K91:BN91">
    <cfRule type="expression" dxfId="105" priority="154">
      <formula>K$6=TODAY()</formula>
    </cfRule>
  </conditionalFormatting>
  <conditionalFormatting sqref="H90">
    <cfRule type="dataBar" priority="149">
      <dataBar>
        <cfvo type="num" val="0"/>
        <cfvo type="num" val="1"/>
        <color theme="0" tint="-0.34998626667073579"/>
      </dataBar>
      <extLst>
        <ext xmlns:x14="http://schemas.microsoft.com/office/spreadsheetml/2009/9/main" uri="{B025F937-C7B1-47D3-B67F-A62EFF666E3E}">
          <x14:id>{0A314924-AAB7-1046-A43E-89096CB97D15}</x14:id>
        </ext>
      </extLst>
    </cfRule>
  </conditionalFormatting>
  <conditionalFormatting sqref="K90:BN90">
    <cfRule type="expression" dxfId="104" priority="151">
      <formula>AND($E90&lt;=K$6,ROUNDDOWN(($F90-$E90+1)*$H90,0)+$E90-1&gt;=K$6)</formula>
    </cfRule>
    <cfRule type="expression" dxfId="103" priority="152">
      <formula>AND(NOT(ISBLANK($E90)),$E90&lt;=K$6,$F90&gt;=K$6)</formula>
    </cfRule>
  </conditionalFormatting>
  <conditionalFormatting sqref="K90:BN90">
    <cfRule type="expression" dxfId="102" priority="150">
      <formula>K$6=TODAY()</formula>
    </cfRule>
  </conditionalFormatting>
  <conditionalFormatting sqref="H89">
    <cfRule type="dataBar" priority="145">
      <dataBar>
        <cfvo type="num" val="0"/>
        <cfvo type="num" val="1"/>
        <color theme="0" tint="-0.34998626667073579"/>
      </dataBar>
      <extLst>
        <ext xmlns:x14="http://schemas.microsoft.com/office/spreadsheetml/2009/9/main" uri="{B025F937-C7B1-47D3-B67F-A62EFF666E3E}">
          <x14:id>{0BCFEF7B-F80D-EF41-A157-DEDA2D38AA3C}</x14:id>
        </ext>
      </extLst>
    </cfRule>
  </conditionalFormatting>
  <conditionalFormatting sqref="K89:BN89">
    <cfRule type="expression" dxfId="101" priority="147">
      <formula>AND($E89&lt;=K$6,ROUNDDOWN(($F89-$E89+1)*$H89,0)+$E89-1&gt;=K$6)</formula>
    </cfRule>
    <cfRule type="expression" dxfId="100" priority="148">
      <formula>AND(NOT(ISBLANK($E89)),$E89&lt;=K$6,$F89&gt;=K$6)</formula>
    </cfRule>
  </conditionalFormatting>
  <conditionalFormatting sqref="K89:BN89">
    <cfRule type="expression" dxfId="99" priority="146">
      <formula>K$6=TODAY()</formula>
    </cfRule>
  </conditionalFormatting>
  <conditionalFormatting sqref="H97">
    <cfRule type="dataBar" priority="141">
      <dataBar>
        <cfvo type="num" val="0"/>
        <cfvo type="num" val="1"/>
        <color theme="0" tint="-0.34998626667073579"/>
      </dataBar>
      <extLst>
        <ext xmlns:x14="http://schemas.microsoft.com/office/spreadsheetml/2009/9/main" uri="{B025F937-C7B1-47D3-B67F-A62EFF666E3E}">
          <x14:id>{6D4FBB63-19AE-8F47-8008-7DCECF9DCEB6}</x14:id>
        </ext>
      </extLst>
    </cfRule>
  </conditionalFormatting>
  <conditionalFormatting sqref="K97:BN97">
    <cfRule type="expression" dxfId="98" priority="143">
      <formula>AND($E97&lt;=K$6,ROUNDDOWN(($F97-$E97+1)*$H97,0)+$E97-1&gt;=K$6)</formula>
    </cfRule>
    <cfRule type="expression" dxfId="97" priority="144">
      <formula>AND(NOT(ISBLANK($E97)),$E97&lt;=K$6,$F97&gt;=K$6)</formula>
    </cfRule>
  </conditionalFormatting>
  <conditionalFormatting sqref="K97:BN97">
    <cfRule type="expression" dxfId="96" priority="142">
      <formula>K$6=TODAY()</formula>
    </cfRule>
  </conditionalFormatting>
  <conditionalFormatting sqref="H96">
    <cfRule type="dataBar" priority="137">
      <dataBar>
        <cfvo type="num" val="0"/>
        <cfvo type="num" val="1"/>
        <color theme="0" tint="-0.34998626667073579"/>
      </dataBar>
      <extLst>
        <ext xmlns:x14="http://schemas.microsoft.com/office/spreadsheetml/2009/9/main" uri="{B025F937-C7B1-47D3-B67F-A62EFF666E3E}">
          <x14:id>{A91790AE-A0CE-9B4A-9B30-E6C51549959C}</x14:id>
        </ext>
      </extLst>
    </cfRule>
  </conditionalFormatting>
  <conditionalFormatting sqref="K96:BN96">
    <cfRule type="expression" dxfId="95" priority="139">
      <formula>AND($E96&lt;=K$6,ROUNDDOWN(($F96-$E96+1)*$H96,0)+$E96-1&gt;=K$6)</formula>
    </cfRule>
    <cfRule type="expression" dxfId="94" priority="140">
      <formula>AND(NOT(ISBLANK($E96)),$E96&lt;=K$6,$F96&gt;=K$6)</formula>
    </cfRule>
  </conditionalFormatting>
  <conditionalFormatting sqref="K96:BN96">
    <cfRule type="expression" dxfId="93" priority="138">
      <formula>K$6=TODAY()</formula>
    </cfRule>
  </conditionalFormatting>
  <conditionalFormatting sqref="H95">
    <cfRule type="dataBar" priority="133">
      <dataBar>
        <cfvo type="num" val="0"/>
        <cfvo type="num" val="1"/>
        <color theme="0" tint="-0.34998626667073579"/>
      </dataBar>
      <extLst>
        <ext xmlns:x14="http://schemas.microsoft.com/office/spreadsheetml/2009/9/main" uri="{B025F937-C7B1-47D3-B67F-A62EFF666E3E}">
          <x14:id>{03D206BC-A382-2044-A8D5-557F4C7F0BBE}</x14:id>
        </ext>
      </extLst>
    </cfRule>
  </conditionalFormatting>
  <conditionalFormatting sqref="K95:BN95">
    <cfRule type="expression" dxfId="92" priority="135">
      <formula>AND($E95&lt;=K$6,ROUNDDOWN(($F95-$E95+1)*$H95,0)+$E95-1&gt;=K$6)</formula>
    </cfRule>
    <cfRule type="expression" dxfId="91" priority="136">
      <formula>AND(NOT(ISBLANK($E95)),$E95&lt;=K$6,$F95&gt;=K$6)</formula>
    </cfRule>
  </conditionalFormatting>
  <conditionalFormatting sqref="K95:BN95">
    <cfRule type="expression" dxfId="90" priority="134">
      <formula>K$6=TODAY()</formula>
    </cfRule>
  </conditionalFormatting>
  <conditionalFormatting sqref="H94">
    <cfRule type="dataBar" priority="129">
      <dataBar>
        <cfvo type="num" val="0"/>
        <cfvo type="num" val="1"/>
        <color theme="0" tint="-0.34998626667073579"/>
      </dataBar>
      <extLst>
        <ext xmlns:x14="http://schemas.microsoft.com/office/spreadsheetml/2009/9/main" uri="{B025F937-C7B1-47D3-B67F-A62EFF666E3E}">
          <x14:id>{FEFB0B86-A368-5849-8D11-EDF69CA772FF}</x14:id>
        </ext>
      </extLst>
    </cfRule>
  </conditionalFormatting>
  <conditionalFormatting sqref="K94:BN94">
    <cfRule type="expression" dxfId="89" priority="131">
      <formula>AND($E94&lt;=K$6,ROUNDDOWN(($F94-$E94+1)*$H94,0)+$E94-1&gt;=K$6)</formula>
    </cfRule>
    <cfRule type="expression" dxfId="88" priority="132">
      <formula>AND(NOT(ISBLANK($E94)),$E94&lt;=K$6,$F94&gt;=K$6)</formula>
    </cfRule>
  </conditionalFormatting>
  <conditionalFormatting sqref="K94:BN94">
    <cfRule type="expression" dxfId="87" priority="130">
      <formula>K$6=TODAY()</formula>
    </cfRule>
  </conditionalFormatting>
  <conditionalFormatting sqref="H103">
    <cfRule type="dataBar" priority="125">
      <dataBar>
        <cfvo type="num" val="0"/>
        <cfvo type="num" val="1"/>
        <color theme="0" tint="-0.34998626667073579"/>
      </dataBar>
      <extLst>
        <ext xmlns:x14="http://schemas.microsoft.com/office/spreadsheetml/2009/9/main" uri="{B025F937-C7B1-47D3-B67F-A62EFF666E3E}">
          <x14:id>{BA8FA5EB-EF59-1541-968D-B2FD36400D94}</x14:id>
        </ext>
      </extLst>
    </cfRule>
  </conditionalFormatting>
  <conditionalFormatting sqref="K103:BN103">
    <cfRule type="expression" dxfId="86" priority="127">
      <formula>AND($E103&lt;=K$6,ROUNDDOWN(($F103-$E103+1)*$H103,0)+$E103-1&gt;=K$6)</formula>
    </cfRule>
    <cfRule type="expression" dxfId="85" priority="128">
      <formula>AND(NOT(ISBLANK($E103)),$E103&lt;=K$6,$F103&gt;=K$6)</formula>
    </cfRule>
  </conditionalFormatting>
  <conditionalFormatting sqref="K103:BN103">
    <cfRule type="expression" dxfId="84" priority="126">
      <formula>K$6=TODAY()</formula>
    </cfRule>
  </conditionalFormatting>
  <conditionalFormatting sqref="H101">
    <cfRule type="dataBar" priority="121">
      <dataBar>
        <cfvo type="num" val="0"/>
        <cfvo type="num" val="1"/>
        <color theme="0" tint="-0.34998626667073579"/>
      </dataBar>
      <extLst>
        <ext xmlns:x14="http://schemas.microsoft.com/office/spreadsheetml/2009/9/main" uri="{B025F937-C7B1-47D3-B67F-A62EFF666E3E}">
          <x14:id>{659D4C73-998D-5D49-BE95-F226D77177DE}</x14:id>
        </ext>
      </extLst>
    </cfRule>
  </conditionalFormatting>
  <conditionalFormatting sqref="K101:BN101">
    <cfRule type="expression" dxfId="83" priority="123">
      <formula>AND($E101&lt;=K$6,ROUNDDOWN(($F101-$E101+1)*$H101,0)+$E101-1&gt;=K$6)</formula>
    </cfRule>
    <cfRule type="expression" dxfId="82" priority="124">
      <formula>AND(NOT(ISBLANK($E101)),$E101&lt;=K$6,$F101&gt;=K$6)</formula>
    </cfRule>
  </conditionalFormatting>
  <conditionalFormatting sqref="K101:BN101">
    <cfRule type="expression" dxfId="81" priority="122">
      <formula>K$6=TODAY()</formula>
    </cfRule>
  </conditionalFormatting>
  <conditionalFormatting sqref="H100">
    <cfRule type="dataBar" priority="117">
      <dataBar>
        <cfvo type="num" val="0"/>
        <cfvo type="num" val="1"/>
        <color theme="0" tint="-0.34998626667073579"/>
      </dataBar>
      <extLst>
        <ext xmlns:x14="http://schemas.microsoft.com/office/spreadsheetml/2009/9/main" uri="{B025F937-C7B1-47D3-B67F-A62EFF666E3E}">
          <x14:id>{57D1C46E-9FA4-A243-8DB3-FF1908F0EC2A}</x14:id>
        </ext>
      </extLst>
    </cfRule>
  </conditionalFormatting>
  <conditionalFormatting sqref="K100:BN100">
    <cfRule type="expression" dxfId="80" priority="119">
      <formula>AND($E100&lt;=K$6,ROUNDDOWN(($F100-$E100+1)*$H100,0)+$E100-1&gt;=K$6)</formula>
    </cfRule>
    <cfRule type="expression" dxfId="79" priority="120">
      <formula>AND(NOT(ISBLANK($E100)),$E100&lt;=K$6,$F100&gt;=K$6)</formula>
    </cfRule>
  </conditionalFormatting>
  <conditionalFormatting sqref="K100:BN100">
    <cfRule type="expression" dxfId="78" priority="118">
      <formula>K$6=TODAY()</formula>
    </cfRule>
  </conditionalFormatting>
  <conditionalFormatting sqref="H99">
    <cfRule type="dataBar" priority="113">
      <dataBar>
        <cfvo type="num" val="0"/>
        <cfvo type="num" val="1"/>
        <color theme="0" tint="-0.34998626667073579"/>
      </dataBar>
      <extLst>
        <ext xmlns:x14="http://schemas.microsoft.com/office/spreadsheetml/2009/9/main" uri="{B025F937-C7B1-47D3-B67F-A62EFF666E3E}">
          <x14:id>{814F090C-B663-CA46-9A6D-F7EE8F9A63D2}</x14:id>
        </ext>
      </extLst>
    </cfRule>
  </conditionalFormatting>
  <conditionalFormatting sqref="K99:BN99">
    <cfRule type="expression" dxfId="77" priority="115">
      <formula>AND($E99&lt;=K$6,ROUNDDOWN(($F99-$E99+1)*$H99,0)+$E99-1&gt;=K$6)</formula>
    </cfRule>
    <cfRule type="expression" dxfId="76" priority="116">
      <formula>AND(NOT(ISBLANK($E99)),$E99&lt;=K$6,$F99&gt;=K$6)</formula>
    </cfRule>
  </conditionalFormatting>
  <conditionalFormatting sqref="K99:BN99">
    <cfRule type="expression" dxfId="75" priority="114">
      <formula>K$6=TODAY()</formula>
    </cfRule>
  </conditionalFormatting>
  <conditionalFormatting sqref="H102">
    <cfRule type="dataBar" priority="109">
      <dataBar>
        <cfvo type="num" val="0"/>
        <cfvo type="num" val="1"/>
        <color theme="0" tint="-0.34998626667073579"/>
      </dataBar>
      <extLst>
        <ext xmlns:x14="http://schemas.microsoft.com/office/spreadsheetml/2009/9/main" uri="{B025F937-C7B1-47D3-B67F-A62EFF666E3E}">
          <x14:id>{BB6B3D62-2CE0-834B-B6F4-22CE7F4BDE00}</x14:id>
        </ext>
      </extLst>
    </cfRule>
  </conditionalFormatting>
  <conditionalFormatting sqref="K102:BN102">
    <cfRule type="expression" dxfId="74" priority="111">
      <formula>AND($E102&lt;=K$6,ROUNDDOWN(($F102-$E102+1)*$H102,0)+$E102-1&gt;=K$6)</formula>
    </cfRule>
    <cfRule type="expression" dxfId="73" priority="112">
      <formula>AND(NOT(ISBLANK($E102)),$E102&lt;=K$6,$F102&gt;=K$6)</formula>
    </cfRule>
  </conditionalFormatting>
  <conditionalFormatting sqref="K102:BN102">
    <cfRule type="expression" dxfId="72" priority="110">
      <formula>K$6=TODAY()</formula>
    </cfRule>
  </conditionalFormatting>
  <conditionalFormatting sqref="H110">
    <cfRule type="dataBar" priority="105">
      <dataBar>
        <cfvo type="num" val="0"/>
        <cfvo type="num" val="1"/>
        <color theme="0" tint="-0.34998626667073579"/>
      </dataBar>
      <extLst>
        <ext xmlns:x14="http://schemas.microsoft.com/office/spreadsheetml/2009/9/main" uri="{B025F937-C7B1-47D3-B67F-A62EFF666E3E}">
          <x14:id>{B2E3C04B-27C2-9F4E-9FB8-B7123E5EC157}</x14:id>
        </ext>
      </extLst>
    </cfRule>
  </conditionalFormatting>
  <conditionalFormatting sqref="K110:BN110">
    <cfRule type="expression" dxfId="71" priority="106">
      <formula>K$6=TODAY()</formula>
    </cfRule>
  </conditionalFormatting>
  <conditionalFormatting sqref="H109">
    <cfRule type="dataBar" priority="101">
      <dataBar>
        <cfvo type="num" val="0"/>
        <cfvo type="num" val="1"/>
        <color theme="0" tint="-0.34998626667073579"/>
      </dataBar>
      <extLst>
        <ext xmlns:x14="http://schemas.microsoft.com/office/spreadsheetml/2009/9/main" uri="{B025F937-C7B1-47D3-B67F-A62EFF666E3E}">
          <x14:id>{2E15E02B-AFD6-8642-9BF5-7D59002DFFB6}</x14:id>
        </ext>
      </extLst>
    </cfRule>
  </conditionalFormatting>
  <conditionalFormatting sqref="K109:BN109">
    <cfRule type="expression" dxfId="70" priority="102">
      <formula>K$6=TODAY()</formula>
    </cfRule>
  </conditionalFormatting>
  <conditionalFormatting sqref="H105">
    <cfRule type="dataBar" priority="97">
      <dataBar>
        <cfvo type="num" val="0"/>
        <cfvo type="num" val="1"/>
        <color theme="0" tint="-0.34998626667073579"/>
      </dataBar>
      <extLst>
        <ext xmlns:x14="http://schemas.microsoft.com/office/spreadsheetml/2009/9/main" uri="{B025F937-C7B1-47D3-B67F-A62EFF666E3E}">
          <x14:id>{994F4E98-7434-1643-9DA2-06AC60919E14}</x14:id>
        </ext>
      </extLst>
    </cfRule>
  </conditionalFormatting>
  <conditionalFormatting sqref="K105:BN105">
    <cfRule type="expression" dxfId="69" priority="99">
      <formula>AND($E105&lt;=K$6,ROUNDDOWN(($F105-$E105+1)*$H105,0)+$E105-1&gt;=K$6)</formula>
    </cfRule>
    <cfRule type="expression" dxfId="68" priority="100">
      <formula>AND(NOT(ISBLANK($E105)),$E105&lt;=K$6,$F105&gt;=K$6)</formula>
    </cfRule>
  </conditionalFormatting>
  <conditionalFormatting sqref="K105:BN105">
    <cfRule type="expression" dxfId="67" priority="98">
      <formula>K$6=TODAY()</formula>
    </cfRule>
  </conditionalFormatting>
  <conditionalFormatting sqref="H111">
    <cfRule type="dataBar" priority="93">
      <dataBar>
        <cfvo type="num" val="0"/>
        <cfvo type="num" val="1"/>
        <color theme="0" tint="-0.34998626667073579"/>
      </dataBar>
      <extLst>
        <ext xmlns:x14="http://schemas.microsoft.com/office/spreadsheetml/2009/9/main" uri="{B025F937-C7B1-47D3-B67F-A62EFF666E3E}">
          <x14:id>{D0C49601-826A-1541-8C80-180B7EE3B731}</x14:id>
        </ext>
      </extLst>
    </cfRule>
  </conditionalFormatting>
  <conditionalFormatting sqref="K111:BN111">
    <cfRule type="expression" dxfId="66" priority="94">
      <formula>K$6=TODAY()</formula>
    </cfRule>
  </conditionalFormatting>
  <conditionalFormatting sqref="H108">
    <cfRule type="dataBar" priority="85">
      <dataBar>
        <cfvo type="num" val="0"/>
        <cfvo type="num" val="1"/>
        <color theme="0" tint="-0.34998626667073579"/>
      </dataBar>
      <extLst>
        <ext xmlns:x14="http://schemas.microsoft.com/office/spreadsheetml/2009/9/main" uri="{B025F937-C7B1-47D3-B67F-A62EFF666E3E}">
          <x14:id>{50F1504E-DA6D-0143-AA2E-6D7B86489C22}</x14:id>
        </ext>
      </extLst>
    </cfRule>
  </conditionalFormatting>
  <conditionalFormatting sqref="K108:BN108">
    <cfRule type="expression" dxfId="65" priority="87">
      <formula>AND($E108&lt;=K$6,ROUNDDOWN(($F108-$E108+1)*$H108,0)+$E108-1&gt;=K$6)</formula>
    </cfRule>
    <cfRule type="expression" dxfId="64" priority="88">
      <formula>AND(NOT(ISBLANK($E108)),$E108&lt;=K$6,$F108&gt;=K$6)</formula>
    </cfRule>
  </conditionalFormatting>
  <conditionalFormatting sqref="K108:BN108">
    <cfRule type="expression" dxfId="63" priority="86">
      <formula>K$6=TODAY()</formula>
    </cfRule>
  </conditionalFormatting>
  <conditionalFormatting sqref="H107">
    <cfRule type="dataBar" priority="81">
      <dataBar>
        <cfvo type="num" val="0"/>
        <cfvo type="num" val="1"/>
        <color theme="0" tint="-0.34998626667073579"/>
      </dataBar>
      <extLst>
        <ext xmlns:x14="http://schemas.microsoft.com/office/spreadsheetml/2009/9/main" uri="{B025F937-C7B1-47D3-B67F-A62EFF666E3E}">
          <x14:id>{AFB8A6B8-E805-4E4B-99BD-7F5ED90D6110}</x14:id>
        </ext>
      </extLst>
    </cfRule>
  </conditionalFormatting>
  <conditionalFormatting sqref="K107:BN107">
    <cfRule type="expression" dxfId="62" priority="83">
      <formula>AND($E107&lt;=K$6,ROUNDDOWN(($F107-$E107+1)*$H107,0)+$E107-1&gt;=K$6)</formula>
    </cfRule>
    <cfRule type="expression" dxfId="61" priority="84">
      <formula>AND(NOT(ISBLANK($E107)),$E107&lt;=K$6,$F107&gt;=K$6)</formula>
    </cfRule>
  </conditionalFormatting>
  <conditionalFormatting sqref="K107:BN107">
    <cfRule type="expression" dxfId="60" priority="82">
      <formula>K$6=TODAY()</formula>
    </cfRule>
  </conditionalFormatting>
  <conditionalFormatting sqref="H106">
    <cfRule type="dataBar" priority="77">
      <dataBar>
        <cfvo type="num" val="0"/>
        <cfvo type="num" val="1"/>
        <color theme="0" tint="-0.34998626667073579"/>
      </dataBar>
      <extLst>
        <ext xmlns:x14="http://schemas.microsoft.com/office/spreadsheetml/2009/9/main" uri="{B025F937-C7B1-47D3-B67F-A62EFF666E3E}">
          <x14:id>{EC572AF2-69C6-554B-BDAA-AD7067071631}</x14:id>
        </ext>
      </extLst>
    </cfRule>
  </conditionalFormatting>
  <conditionalFormatting sqref="K106:BN106">
    <cfRule type="expression" dxfId="59" priority="79">
      <formula>AND($E106&lt;=K$6,ROUNDDOWN(($F106-$E106+1)*$H106,0)+$E106-1&gt;=K$6)</formula>
    </cfRule>
    <cfRule type="expression" dxfId="58" priority="80">
      <formula>AND(NOT(ISBLANK($E106)),$E106&lt;=K$6,$F106&gt;=K$6)</formula>
    </cfRule>
  </conditionalFormatting>
  <conditionalFormatting sqref="K106:BN106">
    <cfRule type="expression" dxfId="57" priority="78">
      <formula>K$6=TODAY()</formula>
    </cfRule>
  </conditionalFormatting>
  <conditionalFormatting sqref="H118">
    <cfRule type="dataBar" priority="73">
      <dataBar>
        <cfvo type="num" val="0"/>
        <cfvo type="num" val="1"/>
        <color theme="0" tint="-0.34998626667073579"/>
      </dataBar>
      <extLst>
        <ext xmlns:x14="http://schemas.microsoft.com/office/spreadsheetml/2009/9/main" uri="{B025F937-C7B1-47D3-B67F-A62EFF666E3E}">
          <x14:id>{E8C8D38B-F9F4-D648-B9DE-B9E4826A6E6C}</x14:id>
        </ext>
      </extLst>
    </cfRule>
  </conditionalFormatting>
  <conditionalFormatting sqref="K118:BN118">
    <cfRule type="expression" dxfId="56" priority="75">
      <formula>AND($E118&lt;=K$6,ROUNDDOWN(($F118-$E118+1)*$H118,0)+$E118-1&gt;=K$6)</formula>
    </cfRule>
    <cfRule type="expression" dxfId="55" priority="76">
      <formula>AND(NOT(ISBLANK($E118)),$E118&lt;=K$6,$F118&gt;=K$6)</formula>
    </cfRule>
  </conditionalFormatting>
  <conditionalFormatting sqref="K118:BN118">
    <cfRule type="expression" dxfId="54" priority="74">
      <formula>K$6=TODAY()</formula>
    </cfRule>
  </conditionalFormatting>
  <conditionalFormatting sqref="H115">
    <cfRule type="dataBar" priority="69">
      <dataBar>
        <cfvo type="num" val="0"/>
        <cfvo type="num" val="1"/>
        <color theme="0" tint="-0.34998626667073579"/>
      </dataBar>
      <extLst>
        <ext xmlns:x14="http://schemas.microsoft.com/office/spreadsheetml/2009/9/main" uri="{B025F937-C7B1-47D3-B67F-A62EFF666E3E}">
          <x14:id>{0388AFBB-E4E6-7647-AEA2-FEFDB6EC98A4}</x14:id>
        </ext>
      </extLst>
    </cfRule>
  </conditionalFormatting>
  <conditionalFormatting sqref="K115:BN115">
    <cfRule type="expression" dxfId="53" priority="71">
      <formula>AND($E115&lt;=K$6,ROUNDDOWN(($F115-$E115+1)*$H115,0)+$E115-1&gt;=K$6)</formula>
    </cfRule>
    <cfRule type="expression" dxfId="52" priority="72">
      <formula>AND(NOT(ISBLANK($E115)),$E115&lt;=K$6,$F115&gt;=K$6)</formula>
    </cfRule>
  </conditionalFormatting>
  <conditionalFormatting sqref="K115:BN115">
    <cfRule type="expression" dxfId="51" priority="70">
      <formula>K$6=TODAY()</formula>
    </cfRule>
  </conditionalFormatting>
  <conditionalFormatting sqref="H114">
    <cfRule type="dataBar" priority="65">
      <dataBar>
        <cfvo type="num" val="0"/>
        <cfvo type="num" val="1"/>
        <color theme="0" tint="-0.34998626667073579"/>
      </dataBar>
      <extLst>
        <ext xmlns:x14="http://schemas.microsoft.com/office/spreadsheetml/2009/9/main" uri="{B025F937-C7B1-47D3-B67F-A62EFF666E3E}">
          <x14:id>{0C72B400-F006-754C-85AD-2800D8B7284E}</x14:id>
        </ext>
      </extLst>
    </cfRule>
  </conditionalFormatting>
  <conditionalFormatting sqref="K114:BN114">
    <cfRule type="expression" dxfId="50" priority="67">
      <formula>AND($E114&lt;=K$6,ROUNDDOWN(($F114-$E114+1)*$H114,0)+$E114-1&gt;=K$6)</formula>
    </cfRule>
    <cfRule type="expression" dxfId="49" priority="68">
      <formula>AND(NOT(ISBLANK($E114)),$E114&lt;=K$6,$F114&gt;=K$6)</formula>
    </cfRule>
  </conditionalFormatting>
  <conditionalFormatting sqref="K114:BN114">
    <cfRule type="expression" dxfId="48" priority="66">
      <formula>K$6=TODAY()</formula>
    </cfRule>
  </conditionalFormatting>
  <conditionalFormatting sqref="H113">
    <cfRule type="dataBar" priority="61">
      <dataBar>
        <cfvo type="num" val="0"/>
        <cfvo type="num" val="1"/>
        <color theme="0" tint="-0.34998626667073579"/>
      </dataBar>
      <extLst>
        <ext xmlns:x14="http://schemas.microsoft.com/office/spreadsheetml/2009/9/main" uri="{B025F937-C7B1-47D3-B67F-A62EFF666E3E}">
          <x14:id>{2B342B01-0C8B-CC42-A82A-586EB427F807}</x14:id>
        </ext>
      </extLst>
    </cfRule>
  </conditionalFormatting>
  <conditionalFormatting sqref="K113:BN113">
    <cfRule type="expression" dxfId="47" priority="63">
      <formula>AND($E113&lt;=K$6,ROUNDDOWN(($F113-$E113+1)*$H113,0)+$E113-1&gt;=K$6)</formula>
    </cfRule>
    <cfRule type="expression" dxfId="46" priority="64">
      <formula>AND(NOT(ISBLANK($E113)),$E113&lt;=K$6,$F113&gt;=K$6)</formula>
    </cfRule>
  </conditionalFormatting>
  <conditionalFormatting sqref="K113:BN113">
    <cfRule type="expression" dxfId="45" priority="62">
      <formula>K$6=TODAY()</formula>
    </cfRule>
  </conditionalFormatting>
  <conditionalFormatting sqref="H116">
    <cfRule type="dataBar" priority="57">
      <dataBar>
        <cfvo type="num" val="0"/>
        <cfvo type="num" val="1"/>
        <color theme="0" tint="-0.34998626667073579"/>
      </dataBar>
      <extLst>
        <ext xmlns:x14="http://schemas.microsoft.com/office/spreadsheetml/2009/9/main" uri="{B025F937-C7B1-47D3-B67F-A62EFF666E3E}">
          <x14:id>{7B98203E-C223-CA42-B4AB-AD54ED39593B}</x14:id>
        </ext>
      </extLst>
    </cfRule>
  </conditionalFormatting>
  <conditionalFormatting sqref="K116:BN116">
    <cfRule type="expression" dxfId="44" priority="59">
      <formula>AND($E116&lt;=K$6,ROUNDDOWN(($F116-$E116+1)*$H116,0)+$E116-1&gt;=K$6)</formula>
    </cfRule>
    <cfRule type="expression" dxfId="43" priority="60">
      <formula>AND(NOT(ISBLANK($E116)),$E116&lt;=K$6,$F116&gt;=K$6)</formula>
    </cfRule>
  </conditionalFormatting>
  <conditionalFormatting sqref="K116:BN116">
    <cfRule type="expression" dxfId="42" priority="58">
      <formula>K$6=TODAY()</formula>
    </cfRule>
  </conditionalFormatting>
  <conditionalFormatting sqref="H117">
    <cfRule type="dataBar" priority="53">
      <dataBar>
        <cfvo type="num" val="0"/>
        <cfvo type="num" val="1"/>
        <color theme="0" tint="-0.34998626667073579"/>
      </dataBar>
      <extLst>
        <ext xmlns:x14="http://schemas.microsoft.com/office/spreadsheetml/2009/9/main" uri="{B025F937-C7B1-47D3-B67F-A62EFF666E3E}">
          <x14:id>{02ADD8F7-414D-5541-A835-FBD70B55FBF8}</x14:id>
        </ext>
      </extLst>
    </cfRule>
  </conditionalFormatting>
  <conditionalFormatting sqref="K117:BN117">
    <cfRule type="expression" dxfId="41" priority="55">
      <formula>AND($E117&lt;=K$6,ROUNDDOWN(($F117-$E117+1)*$H117,0)+$E117-1&gt;=K$6)</formula>
    </cfRule>
    <cfRule type="expression" dxfId="40" priority="56">
      <formula>AND(NOT(ISBLANK($E117)),$E117&lt;=K$6,$F117&gt;=K$6)</formula>
    </cfRule>
  </conditionalFormatting>
  <conditionalFormatting sqref="K117:BN117">
    <cfRule type="expression" dxfId="39" priority="54">
      <formula>K$6=TODAY()</formula>
    </cfRule>
  </conditionalFormatting>
  <conditionalFormatting sqref="H128">
    <cfRule type="dataBar" priority="49">
      <dataBar>
        <cfvo type="num" val="0"/>
        <cfvo type="num" val="1"/>
        <color theme="0" tint="-0.34998626667073579"/>
      </dataBar>
      <extLst>
        <ext xmlns:x14="http://schemas.microsoft.com/office/spreadsheetml/2009/9/main" uri="{B025F937-C7B1-47D3-B67F-A62EFF666E3E}">
          <x14:id>{E9250A3B-8D3B-DA4D-9D37-9366BA911490}</x14:id>
        </ext>
      </extLst>
    </cfRule>
  </conditionalFormatting>
  <conditionalFormatting sqref="K128:BN128">
    <cfRule type="expression" dxfId="38" priority="51">
      <formula>AND($E128&lt;=K$6,ROUNDDOWN(($F128-$E128+1)*$H128,0)+$E128-1&gt;=K$6)</formula>
    </cfRule>
    <cfRule type="expression" dxfId="37" priority="52">
      <formula>AND(NOT(ISBLANK($E128)),$E128&lt;=K$6,$F128&gt;=K$6)</formula>
    </cfRule>
  </conditionalFormatting>
  <conditionalFormatting sqref="K128:BN128">
    <cfRule type="expression" dxfId="36" priority="50">
      <formula>K$6=TODAY()</formula>
    </cfRule>
  </conditionalFormatting>
  <conditionalFormatting sqref="H127">
    <cfRule type="dataBar" priority="45">
      <dataBar>
        <cfvo type="num" val="0"/>
        <cfvo type="num" val="1"/>
        <color theme="0" tint="-0.34998626667073579"/>
      </dataBar>
      <extLst>
        <ext xmlns:x14="http://schemas.microsoft.com/office/spreadsheetml/2009/9/main" uri="{B025F937-C7B1-47D3-B67F-A62EFF666E3E}">
          <x14:id>{0BF778F8-FC93-2C4A-844D-35E5D9DE59B7}</x14:id>
        </ext>
      </extLst>
    </cfRule>
  </conditionalFormatting>
  <conditionalFormatting sqref="K127:BN127">
    <cfRule type="expression" dxfId="35" priority="47">
      <formula>AND($E127&lt;=K$6,ROUNDDOWN(($F127-$E127+1)*$H127,0)+$E127-1&gt;=K$6)</formula>
    </cfRule>
    <cfRule type="expression" dxfId="34" priority="48">
      <formula>AND(NOT(ISBLANK($E127)),$E127&lt;=K$6,$F127&gt;=K$6)</formula>
    </cfRule>
  </conditionalFormatting>
  <conditionalFormatting sqref="K127:BN127">
    <cfRule type="expression" dxfId="33" priority="46">
      <formula>K$6=TODAY()</formula>
    </cfRule>
  </conditionalFormatting>
  <conditionalFormatting sqref="H120">
    <cfRule type="dataBar" priority="41">
      <dataBar>
        <cfvo type="num" val="0"/>
        <cfvo type="num" val="1"/>
        <color theme="0" tint="-0.34998626667073579"/>
      </dataBar>
      <extLst>
        <ext xmlns:x14="http://schemas.microsoft.com/office/spreadsheetml/2009/9/main" uri="{B025F937-C7B1-47D3-B67F-A62EFF666E3E}">
          <x14:id>{F2EAEA5B-D2D8-3A46-A883-6D93841F4A74}</x14:id>
        </ext>
      </extLst>
    </cfRule>
  </conditionalFormatting>
  <conditionalFormatting sqref="K120:BN120">
    <cfRule type="expression" dxfId="32" priority="43">
      <formula>AND($E120&lt;=K$6,ROUNDDOWN(($F120-$E120+1)*$H120,0)+$E120-1&gt;=K$6)</formula>
    </cfRule>
    <cfRule type="expression" dxfId="31" priority="44">
      <formula>AND(NOT(ISBLANK($E120)),$E120&lt;=K$6,$F120&gt;=K$6)</formula>
    </cfRule>
  </conditionalFormatting>
  <conditionalFormatting sqref="K120:BN120">
    <cfRule type="expression" dxfId="30" priority="42">
      <formula>K$6=TODAY()</formula>
    </cfRule>
  </conditionalFormatting>
  <conditionalFormatting sqref="H129">
    <cfRule type="dataBar" priority="37">
      <dataBar>
        <cfvo type="num" val="0"/>
        <cfvo type="num" val="1"/>
        <color theme="0" tint="-0.34998626667073579"/>
      </dataBar>
      <extLst>
        <ext xmlns:x14="http://schemas.microsoft.com/office/spreadsheetml/2009/9/main" uri="{B025F937-C7B1-47D3-B67F-A62EFF666E3E}">
          <x14:id>{CFC609E3-4CB8-2540-A372-B5B24CA650DE}</x14:id>
        </ext>
      </extLst>
    </cfRule>
  </conditionalFormatting>
  <conditionalFormatting sqref="K129:BN129">
    <cfRule type="expression" dxfId="29" priority="39">
      <formula>AND($E129&lt;=K$6,ROUNDDOWN(($F129-$E129+1)*$H129,0)+$E129-1&gt;=K$6)</formula>
    </cfRule>
    <cfRule type="expression" dxfId="28" priority="40">
      <formula>AND(NOT(ISBLANK($E129)),$E129&lt;=K$6,$F129&gt;=K$6)</formula>
    </cfRule>
  </conditionalFormatting>
  <conditionalFormatting sqref="K129:BN129">
    <cfRule type="expression" dxfId="27" priority="38">
      <formula>K$6=TODAY()</formula>
    </cfRule>
  </conditionalFormatting>
  <conditionalFormatting sqref="H130">
    <cfRule type="dataBar" priority="33">
      <dataBar>
        <cfvo type="num" val="0"/>
        <cfvo type="num" val="1"/>
        <color theme="0" tint="-0.34998626667073579"/>
      </dataBar>
      <extLst>
        <ext xmlns:x14="http://schemas.microsoft.com/office/spreadsheetml/2009/9/main" uri="{B025F937-C7B1-47D3-B67F-A62EFF666E3E}">
          <x14:id>{D1FA59E9-F21F-9A40-8650-4B8F18DCDFC6}</x14:id>
        </ext>
      </extLst>
    </cfRule>
  </conditionalFormatting>
  <conditionalFormatting sqref="K130:BN130">
    <cfRule type="expression" dxfId="26" priority="35">
      <formula>AND($E130&lt;=K$6,ROUNDDOWN(($F130-$E130+1)*$H130,0)+$E130-1&gt;=K$6)</formula>
    </cfRule>
    <cfRule type="expression" dxfId="25" priority="36">
      <formula>AND(NOT(ISBLANK($E130)),$E130&lt;=K$6,$F130&gt;=K$6)</formula>
    </cfRule>
  </conditionalFormatting>
  <conditionalFormatting sqref="K130:BN130">
    <cfRule type="expression" dxfId="24" priority="34">
      <formula>K$6=TODAY()</formula>
    </cfRule>
  </conditionalFormatting>
  <conditionalFormatting sqref="H126">
    <cfRule type="dataBar" priority="29">
      <dataBar>
        <cfvo type="num" val="0"/>
        <cfvo type="num" val="1"/>
        <color theme="0" tint="-0.34998626667073579"/>
      </dataBar>
      <extLst>
        <ext xmlns:x14="http://schemas.microsoft.com/office/spreadsheetml/2009/9/main" uri="{B025F937-C7B1-47D3-B67F-A62EFF666E3E}">
          <x14:id>{020A2E09-FE51-D840-A970-A0079AF109C6}</x14:id>
        </ext>
      </extLst>
    </cfRule>
  </conditionalFormatting>
  <conditionalFormatting sqref="K126:BN126">
    <cfRule type="expression" dxfId="23" priority="31">
      <formula>AND($E126&lt;=K$6,ROUNDDOWN(($F126-$E126+1)*$H126,0)+$E126-1&gt;=K$6)</formula>
    </cfRule>
    <cfRule type="expression" dxfId="22" priority="32">
      <formula>AND(NOT(ISBLANK($E126)),$E126&lt;=K$6,$F126&gt;=K$6)</formula>
    </cfRule>
  </conditionalFormatting>
  <conditionalFormatting sqref="K126:BN126">
    <cfRule type="expression" dxfId="21" priority="30">
      <formula>K$6=TODAY()</formula>
    </cfRule>
  </conditionalFormatting>
  <conditionalFormatting sqref="H125">
    <cfRule type="dataBar" priority="25">
      <dataBar>
        <cfvo type="num" val="0"/>
        <cfvo type="num" val="1"/>
        <color theme="0" tint="-0.34998626667073579"/>
      </dataBar>
      <extLst>
        <ext xmlns:x14="http://schemas.microsoft.com/office/spreadsheetml/2009/9/main" uri="{B025F937-C7B1-47D3-B67F-A62EFF666E3E}">
          <x14:id>{B6C25FC1-4BFB-D244-950B-DA683E98516B}</x14:id>
        </ext>
      </extLst>
    </cfRule>
  </conditionalFormatting>
  <conditionalFormatting sqref="K125:BN125">
    <cfRule type="expression" dxfId="20" priority="27">
      <formula>AND($E125&lt;=K$6,ROUNDDOWN(($F125-$E125+1)*$H125,0)+$E125-1&gt;=K$6)</formula>
    </cfRule>
    <cfRule type="expression" dxfId="19" priority="28">
      <formula>AND(NOT(ISBLANK($E125)),$E125&lt;=K$6,$F125&gt;=K$6)</formula>
    </cfRule>
  </conditionalFormatting>
  <conditionalFormatting sqref="K125:BN125">
    <cfRule type="expression" dxfId="18" priority="26">
      <formula>K$6=TODAY()</formula>
    </cfRule>
  </conditionalFormatting>
  <conditionalFormatting sqref="H124">
    <cfRule type="dataBar" priority="21">
      <dataBar>
        <cfvo type="num" val="0"/>
        <cfvo type="num" val="1"/>
        <color theme="0" tint="-0.34998626667073579"/>
      </dataBar>
      <extLst>
        <ext xmlns:x14="http://schemas.microsoft.com/office/spreadsheetml/2009/9/main" uri="{B025F937-C7B1-47D3-B67F-A62EFF666E3E}">
          <x14:id>{DCB7A50A-DA96-D94A-A4BC-9E93E7CFBFC7}</x14:id>
        </ext>
      </extLst>
    </cfRule>
  </conditionalFormatting>
  <conditionalFormatting sqref="K124:BN124">
    <cfRule type="expression" dxfId="17" priority="23">
      <formula>AND($E124&lt;=K$6,ROUNDDOWN(($F124-$E124+1)*$H124,0)+$E124-1&gt;=K$6)</formula>
    </cfRule>
    <cfRule type="expression" dxfId="16" priority="24">
      <formula>AND(NOT(ISBLANK($E124)),$E124&lt;=K$6,$F124&gt;=K$6)</formula>
    </cfRule>
  </conditionalFormatting>
  <conditionalFormatting sqref="K124:BN124">
    <cfRule type="expression" dxfId="15" priority="22">
      <formula>K$6=TODAY()</formula>
    </cfRule>
  </conditionalFormatting>
  <conditionalFormatting sqref="H123">
    <cfRule type="dataBar" priority="17">
      <dataBar>
        <cfvo type="num" val="0"/>
        <cfvo type="num" val="1"/>
        <color theme="0" tint="-0.34998626667073579"/>
      </dataBar>
      <extLst>
        <ext xmlns:x14="http://schemas.microsoft.com/office/spreadsheetml/2009/9/main" uri="{B025F937-C7B1-47D3-B67F-A62EFF666E3E}">
          <x14:id>{E2F0BBC7-F418-1645-B386-9E69477D63D7}</x14:id>
        </ext>
      </extLst>
    </cfRule>
  </conditionalFormatting>
  <conditionalFormatting sqref="K123:BN123">
    <cfRule type="expression" dxfId="14" priority="19">
      <formula>AND($E123&lt;=K$6,ROUNDDOWN(($F123-$E123+1)*$H123,0)+$E123-1&gt;=K$6)</formula>
    </cfRule>
    <cfRule type="expression" dxfId="13" priority="20">
      <formula>AND(NOT(ISBLANK($E123)),$E123&lt;=K$6,$F123&gt;=K$6)</formula>
    </cfRule>
  </conditionalFormatting>
  <conditionalFormatting sqref="K123:BN123">
    <cfRule type="expression" dxfId="12" priority="18">
      <formula>K$6=TODAY()</formula>
    </cfRule>
  </conditionalFormatting>
  <conditionalFormatting sqref="H122">
    <cfRule type="dataBar" priority="13">
      <dataBar>
        <cfvo type="num" val="0"/>
        <cfvo type="num" val="1"/>
        <color theme="0" tint="-0.34998626667073579"/>
      </dataBar>
      <extLst>
        <ext xmlns:x14="http://schemas.microsoft.com/office/spreadsheetml/2009/9/main" uri="{B025F937-C7B1-47D3-B67F-A62EFF666E3E}">
          <x14:id>{F3F0B412-6B84-A742-87A5-5383865E9E76}</x14:id>
        </ext>
      </extLst>
    </cfRule>
  </conditionalFormatting>
  <conditionalFormatting sqref="K122:BN122">
    <cfRule type="expression" dxfId="11" priority="15">
      <formula>AND($E122&lt;=K$6,ROUNDDOWN(($F122-$E122+1)*$H122,0)+$E122-1&gt;=K$6)</formula>
    </cfRule>
    <cfRule type="expression" dxfId="10" priority="16">
      <formula>AND(NOT(ISBLANK($E122)),$E122&lt;=K$6,$F122&gt;=K$6)</formula>
    </cfRule>
  </conditionalFormatting>
  <conditionalFormatting sqref="K122:BN122">
    <cfRule type="expression" dxfId="9" priority="14">
      <formula>K$6=TODAY()</formula>
    </cfRule>
  </conditionalFormatting>
  <conditionalFormatting sqref="H121">
    <cfRule type="dataBar" priority="9">
      <dataBar>
        <cfvo type="num" val="0"/>
        <cfvo type="num" val="1"/>
        <color theme="0" tint="-0.34998626667073579"/>
      </dataBar>
      <extLst>
        <ext xmlns:x14="http://schemas.microsoft.com/office/spreadsheetml/2009/9/main" uri="{B025F937-C7B1-47D3-B67F-A62EFF666E3E}">
          <x14:id>{98C2B7C5-88E6-FE4D-B466-1EC609B27C02}</x14:id>
        </ext>
      </extLst>
    </cfRule>
  </conditionalFormatting>
  <conditionalFormatting sqref="K121:BN121">
    <cfRule type="expression" dxfId="8" priority="11">
      <formula>AND($E121&lt;=K$6,ROUNDDOWN(($F121-$E121+1)*$H121,0)+$E121-1&gt;=K$6)</formula>
    </cfRule>
    <cfRule type="expression" dxfId="7" priority="12">
      <formula>AND(NOT(ISBLANK($E121)),$E121&lt;=K$6,$F121&gt;=K$6)</formula>
    </cfRule>
  </conditionalFormatting>
  <conditionalFormatting sqref="K121:BN121">
    <cfRule type="expression" dxfId="6" priority="10">
      <formula>K$6=TODAY()</formula>
    </cfRule>
  </conditionalFormatting>
  <conditionalFormatting sqref="H133">
    <cfRule type="dataBar" priority="5">
      <dataBar>
        <cfvo type="num" val="0"/>
        <cfvo type="num" val="1"/>
        <color theme="0" tint="-0.34998626667073579"/>
      </dataBar>
      <extLst>
        <ext xmlns:x14="http://schemas.microsoft.com/office/spreadsheetml/2009/9/main" uri="{B025F937-C7B1-47D3-B67F-A62EFF666E3E}">
          <x14:id>{364AC8C8-7BF5-344B-BB78-820C330FD56C}</x14:id>
        </ext>
      </extLst>
    </cfRule>
  </conditionalFormatting>
  <conditionalFormatting sqref="K133:BN133">
    <cfRule type="expression" dxfId="5" priority="7">
      <formula>AND($E133&lt;=K$6,ROUNDDOWN(($F133-$E133+1)*$H133,0)+$E133-1&gt;=K$6)</formula>
    </cfRule>
    <cfRule type="expression" dxfId="4" priority="8">
      <formula>AND(NOT(ISBLANK($E133)),$E133&lt;=K$6,$F133&gt;=K$6)</formula>
    </cfRule>
  </conditionalFormatting>
  <conditionalFormatting sqref="K133:BN133">
    <cfRule type="expression" dxfId="3" priority="6">
      <formula>K$6=TODAY()</formula>
    </cfRule>
  </conditionalFormatting>
  <conditionalFormatting sqref="H132">
    <cfRule type="dataBar" priority="1">
      <dataBar>
        <cfvo type="num" val="0"/>
        <cfvo type="num" val="1"/>
        <color theme="0" tint="-0.34998626667073579"/>
      </dataBar>
      <extLst>
        <ext xmlns:x14="http://schemas.microsoft.com/office/spreadsheetml/2009/9/main" uri="{B025F937-C7B1-47D3-B67F-A62EFF666E3E}">
          <x14:id>{B556C4A2-FC54-134E-A0DC-DBFF7A093EA5}</x14:id>
        </ext>
      </extLst>
    </cfRule>
  </conditionalFormatting>
  <conditionalFormatting sqref="K132:BN132">
    <cfRule type="expression" dxfId="2" priority="3">
      <formula>AND($E132&lt;=K$6,ROUNDDOWN(($F132-$E132+1)*$H132,0)+$E132-1&gt;=K$6)</formula>
    </cfRule>
    <cfRule type="expression" dxfId="1" priority="4">
      <formula>AND(NOT(ISBLANK($E132)),$E132&lt;=K$6,$F132&gt;=K$6)</formula>
    </cfRule>
  </conditionalFormatting>
  <conditionalFormatting sqref="K132:BN132">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55" fitToHeight="0" orientation="landscape" r:id="rId1"/>
  <headerFooter alignWithMargins="0"/>
  <ignoredErrors>
    <ignoredError sqref="A138:B138 B137 E10 E20 E24 E137:H138 G10:H10 G20:H20 G24:H24 G139 G140:G141 G142 G25" unlockedFormula="1"/>
    <ignoredError sqref="A24 A20 A10 A16 A54 A56 A64 A69 A74 A76 A88 A93 A131 A119 A112 A104 A9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Fallback/>
        </mc:AlternateContent>
      </controls>
    </mc:Choice>
    <mc:Fallback/>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H8:H11 H16:H18 H136:H142 H30 H20:H28 H13</xm:sqref>
        </x14:conditionalFormatting>
        <x14:conditionalFormatting xmlns:xm="http://schemas.microsoft.com/office/excel/2006/main">
          <x14:cfRule type="dataBar" id="{C1E55C9C-328E-7F42-B324-A31B3CE69B6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31AA526-2D8A-4E44-A36A-A6E8A815DF0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6F9E808-E518-004B-8F3F-F9C4A5184E11}">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0177765-3EC5-9140-882D-8D70C69CF8D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40BBC8F-7EC0-0642-8746-9249EB8859F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DCE5909F-1F84-B443-A941-98EE3155C9AB}">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D0208E98-1C87-F945-B7BA-D5E81A0157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F79A7199-BB91-4A40-BF69-CC8C783C7011}">
            <x14:dataBar minLength="0" maxLength="100" gradient="0">
              <x14:cfvo type="num">
                <xm:f>0</xm:f>
              </x14:cfvo>
              <x14:cfvo type="num">
                <xm:f>1</xm:f>
              </x14:cfvo>
              <x14:negativeFillColor rgb="FFFF0000"/>
              <x14:axisColor rgb="FF000000"/>
            </x14:dataBar>
          </x14:cfRule>
          <xm:sqref>H135</xm:sqref>
        </x14:conditionalFormatting>
        <x14:conditionalFormatting xmlns:xm="http://schemas.microsoft.com/office/excel/2006/main">
          <x14:cfRule type="dataBar" id="{F222E3D4-7513-264C-968B-0292F382CD5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26828FD-A928-6E46-95F8-D74ACD1E33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30B0F02-39AB-BD42-BB2A-405EFC6279DF}">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C2DB213-53A8-4946-B60A-C01681F15068}">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D8388F22-1F90-F24E-9C6B-625491BBF15E}">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CDA81EE-B6E8-9342-8A31-FAA578F3FBD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6CC7F112-D4C4-2647-8F58-25080F8D0653}">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51803FA7-1B88-B64E-915D-B792FB43FF62}">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A44EC134-680C-6943-A530-937463E3A665}">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6900B624-12B9-8C44-99D7-233CE13C760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4F8D3DF-6F10-DE48-8073-38A8F97D520C}">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9709D54-8704-CF48-BD8A-3E5B6C55A911}">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B72F9582-8103-A840-9EC3-CEB5270C8B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E00C115-AB44-B84E-A467-603C2B73AEC4}">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F31070D4-D4DA-C640-87F5-2362BD3F88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D8C7FF9-E83B-DA4C-B96F-187FC4004B6E}">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EC734CD8-B493-2444-A426-183D6898AB8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43E317B-FDC6-884D-80FD-6FE886865D02}">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55EA0FDE-0D3E-4745-A36E-0B1D4AFCA0B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6197F1EF-B118-6948-9F03-A07AD16BA4B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2B782CE-B4EE-3248-8062-C7B6136695B8}">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B20BAABC-5D33-C841-9D14-5FFD8FE222EB}">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D3271B6-B451-8B40-8A00-8FC357E3FBC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EEA9B63F-7FAE-E843-9C9B-383F4A83458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5DBF916-A8A9-7242-A073-3F7A0C031371}">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892E8868-478E-5D49-B9E6-1D987C0BEC52}">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F0001EAE-A348-374E-B4FF-F2EF90A886A7}">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461E562-5FD8-DA4A-96D3-8D62012F23CC}">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3341AD5-A9C0-8C4C-9660-AABB50FC5903}">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4E682BF2-C32E-1F48-8563-FE867213340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6303DE5C-0625-734E-AA23-40A33BD4C47E}">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F97BC70F-D553-B54D-957F-13D55D53D419}">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2DDD3C4E-133F-AC49-8DE6-A405AE85BB5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0F2BADBA-FA87-2743-BAA3-5CA3C34E9D99}">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DEC8A02F-80BB-FF4A-8656-257DA44E514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10ED5D5-A724-334B-944C-5D03D18E3B6F}">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4BE3C20B-7E8A-0340-A82D-76ED7D1338B6}">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6A660D63-3B7F-A749-B18A-47D5F4FD4BD3}">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06AA0FD3-EBB4-C646-9DA4-4C52010BF18E}">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EA0F6348-41A2-2C4E-AF86-40C164BC7828}">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8A8856B-52A6-514C-B303-65920B23BA6E}">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D1A71D1C-EF1B-8540-A82B-798D6780A3B4}">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4EFD492-64FC-2544-A02A-FE01AD7362CF}">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95840BDE-59C1-FD4A-A584-9E1DB3AD1B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5B0425BC-6340-504C-83BE-295A4685487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85AD64-F37C-5248-8CB9-22DA1A3EEE4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300AA6F-2993-A74B-BA55-46E9906C9DE2}">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73DBEB4-2BD3-2F49-A236-F7336A1E284C}">
            <x14:dataBar minLength="0" maxLength="100" gradient="0">
              <x14:cfvo type="num">
                <xm:f>0</xm:f>
              </x14:cfvo>
              <x14:cfvo type="num">
                <xm:f>1</xm:f>
              </x14:cfvo>
              <x14:negativeFillColor rgb="FFFF0000"/>
              <x14:axisColor rgb="FF000000"/>
            </x14:dataBar>
          </x14:cfRule>
          <xm:sqref>H72</xm:sqref>
        </x14:conditionalFormatting>
        <x14:conditionalFormatting xmlns:xm="http://schemas.microsoft.com/office/excel/2006/main">
          <x14:cfRule type="dataBar" id="{57A02519-29A6-F043-89E8-30540F415F1B}">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B4E02C5B-852D-F94C-A358-499FACBFBF3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0800067-27A8-624A-A32D-F41A0347D70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7221EE2B-9C4C-2E4B-A8CC-D051784200DC}">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C977D32E-1333-E944-B297-4320CF62B676}">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A4E93A7C-92B1-E44B-A9D9-0BF9BAB28FB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7E5B829A-AF1B-1D4E-A878-39322CC8B4A2}">
            <x14:dataBar minLength="0" maxLength="100" gradient="0">
              <x14:cfvo type="num">
                <xm:f>0</xm:f>
              </x14:cfvo>
              <x14:cfvo type="num">
                <xm:f>1</xm:f>
              </x14:cfvo>
              <x14:negativeFillColor rgb="FFFF0000"/>
              <x14:axisColor rgb="FF000000"/>
            </x14:dataBar>
          </x14:cfRule>
          <xm:sqref>H83</xm:sqref>
        </x14:conditionalFormatting>
        <x14:conditionalFormatting xmlns:xm="http://schemas.microsoft.com/office/excel/2006/main">
          <x14:cfRule type="dataBar" id="{2489ADE1-C607-FC47-881B-98731E14CB2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9345BD0-263C-2047-92D0-113B12DF442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C884D338-4792-DD4D-B432-8B35C4A6B5DC}">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9FCD9BA-182D-134B-B038-98C97CA65FD5}">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B7B3C5EC-8DE9-D24E-B7B7-C4641C25057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D8A60EB2-02B6-EF48-8D98-AD0ABB51165F}">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DE22BC9-F65F-584C-B1D9-3B3C9529535C}">
            <x14:dataBar minLength="0" maxLength="100" gradient="0">
              <x14:cfvo type="num">
                <xm:f>0</xm:f>
              </x14:cfvo>
              <x14:cfvo type="num">
                <xm:f>1</xm:f>
              </x14:cfvo>
              <x14:negativeFillColor rgb="FFFF0000"/>
              <x14:axisColor rgb="FF000000"/>
            </x14:dataBar>
          </x14:cfRule>
          <xm:sqref>H112</xm:sqref>
        </x14:conditionalFormatting>
        <x14:conditionalFormatting xmlns:xm="http://schemas.microsoft.com/office/excel/2006/main">
          <x14:cfRule type="dataBar" id="{05817C9A-2EE0-1A42-BBF4-3C142644B67A}">
            <x14:dataBar minLength="0" maxLength="100" gradient="0">
              <x14:cfvo type="num">
                <xm:f>0</xm:f>
              </x14:cfvo>
              <x14:cfvo type="num">
                <xm:f>1</xm:f>
              </x14:cfvo>
              <x14:negativeFillColor rgb="FFFF0000"/>
              <x14:axisColor rgb="FF000000"/>
            </x14:dataBar>
          </x14:cfRule>
          <xm:sqref>H104</xm:sqref>
        </x14:conditionalFormatting>
        <x14:conditionalFormatting xmlns:xm="http://schemas.microsoft.com/office/excel/2006/main">
          <x14:cfRule type="dataBar" id="{C94D0ECA-40DE-2041-A4EC-A1365A38209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7728E43-5D35-004F-9EFE-D1A983A6305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75207985-8727-1A4F-8217-BF84BB6A3484}">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D9B2452-9668-E641-8E19-A0C6A63A62B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80445845-A449-3445-9058-9CEF52B34937}">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C069B5A1-D614-1849-A64E-46146DF1C6D5}">
            <x14:dataBar minLength="0" maxLength="100" gradient="0">
              <x14:cfvo type="num">
                <xm:f>0</xm:f>
              </x14:cfvo>
              <x14:cfvo type="num">
                <xm:f>1</xm:f>
              </x14:cfvo>
              <x14:negativeFillColor rgb="FFFF0000"/>
              <x14:axisColor rgb="FF000000"/>
            </x14:dataBar>
          </x14:cfRule>
          <xm:sqref>H84</xm:sqref>
        </x14:conditionalFormatting>
        <x14:conditionalFormatting xmlns:xm="http://schemas.microsoft.com/office/excel/2006/main">
          <x14:cfRule type="dataBar" id="{9BD70EF4-8A35-BA45-9ED6-284B2061D09A}">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59FA879-A3F4-164E-802F-05CEBDF4689A}">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A314924-AAB7-1046-A43E-89096CB97D15}">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0BCFEF7B-F80D-EF41-A157-DEDA2D38AA3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D4FBB63-19AE-8F47-8008-7DCECF9DCEB6}">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91790AE-A0CE-9B4A-9B30-E6C51549959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03D206BC-A382-2044-A8D5-557F4C7F0BBE}">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FEFB0B86-A368-5849-8D11-EDF69CA772F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A8FA5EB-EF59-1541-968D-B2FD36400D94}">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59D4C73-998D-5D49-BE95-F226D77177DE}">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57D1C46E-9FA4-A243-8DB3-FF1908F0EC2A}">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814F090C-B663-CA46-9A6D-F7EE8F9A63D2}">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B6B3D62-2CE0-834B-B6F4-22CE7F4BDE00}">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2E3C04B-27C2-9F4E-9FB8-B7123E5EC15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15E02B-AFD6-8642-9BF5-7D59002DFFB6}">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4F4E98-7434-1643-9DA2-06AC60919E14}">
            <x14:dataBar minLength="0" maxLength="100" gradient="0">
              <x14:cfvo type="num">
                <xm:f>0</xm:f>
              </x14:cfvo>
              <x14:cfvo type="num">
                <xm:f>1</xm:f>
              </x14:cfvo>
              <x14:negativeFillColor rgb="FFFF0000"/>
              <x14:axisColor rgb="FF000000"/>
            </x14:dataBar>
          </x14:cfRule>
          <xm:sqref>H105</xm:sqref>
        </x14:conditionalFormatting>
        <x14:conditionalFormatting xmlns:xm="http://schemas.microsoft.com/office/excel/2006/main">
          <x14:cfRule type="dataBar" id="{D0C49601-826A-1541-8C80-180B7EE3B73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50F1504E-DA6D-0143-AA2E-6D7B86489C2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AFB8A6B8-E805-4E4B-99BD-7F5ED90D611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EC572AF2-69C6-554B-BDAA-AD7067071631}">
            <x14:dataBar minLength="0" maxLength="100" gradient="0">
              <x14:cfvo type="num">
                <xm:f>0</xm:f>
              </x14:cfvo>
              <x14:cfvo type="num">
                <xm:f>1</xm:f>
              </x14:cfvo>
              <x14:negativeFillColor rgb="FFFF0000"/>
              <x14:axisColor rgb="FF000000"/>
            </x14:dataBar>
          </x14:cfRule>
          <xm:sqref>H106</xm:sqref>
        </x14:conditionalFormatting>
        <x14:conditionalFormatting xmlns:xm="http://schemas.microsoft.com/office/excel/2006/main">
          <x14:cfRule type="dataBar" id="{E8C8D38B-F9F4-D648-B9DE-B9E4826A6E6C}">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388AFBB-E4E6-7647-AEA2-FEFDB6EC98A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0C72B400-F006-754C-85AD-2800D8B7284E}">
            <x14:dataBar minLength="0" maxLength="100" gradient="0">
              <x14:cfvo type="num">
                <xm:f>0</xm:f>
              </x14:cfvo>
              <x14:cfvo type="num">
                <xm:f>1</xm:f>
              </x14:cfvo>
              <x14:negativeFillColor rgb="FFFF0000"/>
              <x14:axisColor rgb="FF000000"/>
            </x14:dataBar>
          </x14:cfRule>
          <xm:sqref>H114</xm:sqref>
        </x14:conditionalFormatting>
        <x14:conditionalFormatting xmlns:xm="http://schemas.microsoft.com/office/excel/2006/main">
          <x14:cfRule type="dataBar" id="{2B342B01-0C8B-CC42-A82A-586EB427F807}">
            <x14:dataBar minLength="0" maxLength="100" gradient="0">
              <x14:cfvo type="num">
                <xm:f>0</xm:f>
              </x14:cfvo>
              <x14:cfvo type="num">
                <xm:f>1</xm:f>
              </x14:cfvo>
              <x14:negativeFillColor rgb="FFFF0000"/>
              <x14:axisColor rgb="FF000000"/>
            </x14:dataBar>
          </x14:cfRule>
          <xm:sqref>H113</xm:sqref>
        </x14:conditionalFormatting>
        <x14:conditionalFormatting xmlns:xm="http://schemas.microsoft.com/office/excel/2006/main">
          <x14:cfRule type="dataBar" id="{7B98203E-C223-CA42-B4AB-AD54ED3959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2ADD8F7-414D-5541-A835-FBD70B55FB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250A3B-8D3B-DA4D-9D37-9366BA911490}">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0BF778F8-FC93-2C4A-844D-35E5D9DE59B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F2EAEA5B-D2D8-3A46-A883-6D93841F4A7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FC609E3-4CB8-2540-A372-B5B24CA650DE}">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1FA59E9-F21F-9A40-8650-4B8F18DCDFC6}">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20A2E09-FE51-D840-A970-A0079AF109C6}">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6C25FC1-4BFB-D244-950B-DA683E98516B}">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DCB7A50A-DA96-D94A-A4BC-9E93E7CFBFC7}">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E2F0BBC7-F418-1645-B386-9E69477D63D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3F0B412-6B84-A742-87A5-5383865E9E7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8C2B7C5-88E6-FE4D-B466-1EC609B27C0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364AC8C8-7BF5-344B-BB78-820C330FD56C}">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556C4A2-FC54-134E-A0DC-DBFF7A093EA5}">
            <x14:dataBar minLength="0" maxLength="100" gradient="0">
              <x14:cfvo type="num">
                <xm:f>0</xm:f>
              </x14:cfvo>
              <x14:cfvo type="num">
                <xm:f>1</xm:f>
              </x14:cfvo>
              <x14:negativeFillColor rgb="FFFF0000"/>
              <x14:axisColor rgb="FF000000"/>
            </x14:dataBar>
          </x14:cfRule>
          <xm:sqref>H132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46"/>
  <sheetViews>
    <sheetView showGridLines="0" topLeftCell="A13" workbookViewId="0">
      <selection activeCell="BB10" sqref="BB10"/>
    </sheetView>
  </sheetViews>
  <sheetFormatPr baseColWidth="10" defaultColWidth="8.83203125" defaultRowHeight="13" x14ac:dyDescent="0.15"/>
  <cols>
    <col min="1" max="1" width="5.5" style="16" customWidth="1"/>
    <col min="2" max="2" width="37.6640625" style="16" customWidth="1"/>
    <col min="3" max="3" width="55.1640625" style="16" customWidth="1"/>
  </cols>
  <sheetData>
    <row r="1" spans="1:3" ht="30" customHeight="1" x14ac:dyDescent="0.15">
      <c r="A1" s="35" t="s">
        <v>21</v>
      </c>
    </row>
    <row r="4" spans="1:3" x14ac:dyDescent="0.15">
      <c r="C4" s="23" t="s">
        <v>29</v>
      </c>
    </row>
    <row r="5" spans="1:3" x14ac:dyDescent="0.15">
      <c r="C5" s="20" t="s">
        <v>30</v>
      </c>
    </row>
    <row r="6" spans="1:3" x14ac:dyDescent="0.15">
      <c r="C6" s="20"/>
    </row>
    <row r="7" spans="1:3" ht="18" x14ac:dyDescent="0.2">
      <c r="C7" s="24" t="s">
        <v>50</v>
      </c>
    </row>
    <row r="8" spans="1:3" x14ac:dyDescent="0.15">
      <c r="C8" s="25" t="s">
        <v>48</v>
      </c>
    </row>
    <row r="10" spans="1:3" x14ac:dyDescent="0.15">
      <c r="C10" s="20" t="s">
        <v>47</v>
      </c>
    </row>
    <row r="11" spans="1:3" x14ac:dyDescent="0.15">
      <c r="C11" s="20" t="s">
        <v>46</v>
      </c>
    </row>
    <row r="13" spans="1:3" ht="18" x14ac:dyDescent="0.2">
      <c r="C13" s="24" t="s">
        <v>45</v>
      </c>
    </row>
    <row r="16" spans="1:3" ht="16" x14ac:dyDescent="0.2">
      <c r="A16" s="27" t="s">
        <v>23</v>
      </c>
    </row>
    <row r="17" spans="2:2" s="16" customFormat="1" x14ac:dyDescent="0.15"/>
    <row r="18" spans="2:2" ht="14" x14ac:dyDescent="0.15">
      <c r="B18" s="26" t="s">
        <v>34</v>
      </c>
    </row>
    <row r="19" spans="2:2" x14ac:dyDescent="0.15">
      <c r="B19" s="20" t="s">
        <v>40</v>
      </c>
    </row>
    <row r="20" spans="2:2" x14ac:dyDescent="0.15">
      <c r="B20" s="20" t="s">
        <v>41</v>
      </c>
    </row>
    <row r="22" spans="2:2" s="16" customFormat="1" ht="14" x14ac:dyDescent="0.15">
      <c r="B22" s="26" t="s">
        <v>42</v>
      </c>
    </row>
    <row r="23" spans="2:2" s="16" customFormat="1" x14ac:dyDescent="0.15">
      <c r="B23" s="20" t="s">
        <v>43</v>
      </c>
    </row>
    <row r="24" spans="2:2" s="16" customFormat="1" x14ac:dyDescent="0.15">
      <c r="B24" s="20" t="s">
        <v>44</v>
      </c>
    </row>
    <row r="26" spans="2:2" s="16" customFormat="1" ht="14" x14ac:dyDescent="0.15">
      <c r="B26" s="26" t="s">
        <v>31</v>
      </c>
    </row>
    <row r="27" spans="2:2" s="16" customFormat="1" x14ac:dyDescent="0.15">
      <c r="B27" s="20" t="s">
        <v>35</v>
      </c>
    </row>
    <row r="28" spans="2:2" s="16" customFormat="1" x14ac:dyDescent="0.15">
      <c r="B28" s="20" t="s">
        <v>36</v>
      </c>
    </row>
    <row r="29" spans="2:2" x14ac:dyDescent="0.15">
      <c r="B29" s="20" t="s">
        <v>38</v>
      </c>
    </row>
    <row r="30" spans="2:2" x14ac:dyDescent="0.15">
      <c r="B30" s="16" t="s">
        <v>24</v>
      </c>
    </row>
    <row r="31" spans="2:2" x14ac:dyDescent="0.15">
      <c r="B31" s="16" t="s">
        <v>25</v>
      </c>
    </row>
    <row r="32" spans="2:2" x14ac:dyDescent="0.15">
      <c r="B32" s="16" t="s">
        <v>26</v>
      </c>
    </row>
    <row r="34" spans="2:2" ht="14" x14ac:dyDescent="0.15">
      <c r="B34" s="26" t="s">
        <v>27</v>
      </c>
    </row>
    <row r="35" spans="2:2" x14ac:dyDescent="0.15">
      <c r="B35" s="20" t="s">
        <v>126</v>
      </c>
    </row>
    <row r="36" spans="2:2" x14ac:dyDescent="0.15">
      <c r="B36" s="20" t="s">
        <v>127</v>
      </c>
    </row>
    <row r="37" spans="2:2" x14ac:dyDescent="0.15">
      <c r="B37" s="20" t="s">
        <v>128</v>
      </c>
    </row>
    <row r="39" spans="2:2" ht="14" x14ac:dyDescent="0.15">
      <c r="B39" s="26" t="s">
        <v>28</v>
      </c>
    </row>
    <row r="40" spans="2:2" x14ac:dyDescent="0.15">
      <c r="B40" s="20" t="s">
        <v>39</v>
      </c>
    </row>
    <row r="42" spans="2:2" s="16" customFormat="1" ht="14" x14ac:dyDescent="0.15">
      <c r="B42" s="26" t="s">
        <v>32</v>
      </c>
    </row>
    <row r="43" spans="2:2" s="16" customFormat="1" x14ac:dyDescent="0.15">
      <c r="B43" s="20" t="s">
        <v>129</v>
      </c>
    </row>
    <row r="44" spans="2:2" s="16" customFormat="1" x14ac:dyDescent="0.15">
      <c r="B44" s="20" t="s">
        <v>33</v>
      </c>
    </row>
    <row r="45" spans="2:2" s="16" customFormat="1" x14ac:dyDescent="0.15"/>
    <row r="46" spans="2:2" ht="18" x14ac:dyDescent="0.2">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94"/>
  <sheetViews>
    <sheetView showGridLines="0" topLeftCell="A57" workbookViewId="0">
      <selection activeCell="B61" sqref="B61"/>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40" t="s">
        <v>121</v>
      </c>
      <c r="B1" s="41"/>
      <c r="C1" s="42"/>
    </row>
    <row r="2" spans="1:3" ht="14" x14ac:dyDescent="0.15">
      <c r="A2" s="132" t="s">
        <v>48</v>
      </c>
      <c r="B2" s="9"/>
      <c r="C2" s="8"/>
    </row>
    <row r="3" spans="1:3" s="20" customFormat="1" x14ac:dyDescent="0.15">
      <c r="A3" s="8"/>
      <c r="B3" s="9"/>
      <c r="C3" s="8"/>
    </row>
    <row r="4" spans="1:3" s="8" customFormat="1" ht="18" x14ac:dyDescent="0.2">
      <c r="A4" s="127" t="s">
        <v>88</v>
      </c>
      <c r="B4" s="39"/>
    </row>
    <row r="5" spans="1:3" s="8" customFormat="1" ht="42" x14ac:dyDescent="0.15">
      <c r="B5" s="133" t="s">
        <v>77</v>
      </c>
    </row>
    <row r="7" spans="1:3" ht="28" x14ac:dyDescent="0.15">
      <c r="B7" s="133" t="s">
        <v>89</v>
      </c>
    </row>
    <row r="9" spans="1:3" ht="14" x14ac:dyDescent="0.15">
      <c r="B9" s="132" t="s">
        <v>60</v>
      </c>
    </row>
    <row r="11" spans="1:3" ht="28" x14ac:dyDescent="0.15">
      <c r="B11" s="131" t="s">
        <v>61</v>
      </c>
    </row>
    <row r="12" spans="1:3" s="20" customFormat="1" x14ac:dyDescent="0.15"/>
    <row r="13" spans="1:3" ht="18" x14ac:dyDescent="0.2">
      <c r="A13" s="182" t="s">
        <v>4</v>
      </c>
      <c r="B13" s="182"/>
    </row>
    <row r="14" spans="1:3" s="20" customFormat="1" x14ac:dyDescent="0.15"/>
    <row r="15" spans="1:3" s="128" customFormat="1" ht="18" x14ac:dyDescent="0.15">
      <c r="A15" s="136"/>
      <c r="B15" s="134" t="s">
        <v>80</v>
      </c>
    </row>
    <row r="16" spans="1:3" s="128" customFormat="1" ht="18" x14ac:dyDescent="0.15">
      <c r="A16" s="136"/>
      <c r="B16" s="135" t="s">
        <v>78</v>
      </c>
      <c r="C16" s="130" t="s">
        <v>3</v>
      </c>
    </row>
    <row r="17" spans="1:3" ht="18" x14ac:dyDescent="0.2">
      <c r="A17" s="137"/>
      <c r="B17" s="135" t="s">
        <v>82</v>
      </c>
    </row>
    <row r="18" spans="1:3" s="20" customFormat="1" ht="18" x14ac:dyDescent="0.2">
      <c r="A18" s="137"/>
      <c r="B18" s="135" t="s">
        <v>90</v>
      </c>
    </row>
    <row r="19" spans="1:3" s="42" customFormat="1" ht="18" x14ac:dyDescent="0.2">
      <c r="A19" s="140"/>
      <c r="B19" s="135" t="s">
        <v>91</v>
      </c>
    </row>
    <row r="20" spans="1:3" s="128" customFormat="1" ht="18" x14ac:dyDescent="0.15">
      <c r="A20" s="136"/>
      <c r="B20" s="134" t="s">
        <v>79</v>
      </c>
      <c r="C20" s="129" t="s">
        <v>2</v>
      </c>
    </row>
    <row r="21" spans="1:3" ht="18" x14ac:dyDescent="0.2">
      <c r="A21" s="137"/>
      <c r="B21" s="135" t="s">
        <v>81</v>
      </c>
    </row>
    <row r="22" spans="1:3" s="8" customFormat="1" ht="18" x14ac:dyDescent="0.2">
      <c r="A22" s="138"/>
      <c r="B22" s="139" t="s">
        <v>83</v>
      </c>
    </row>
    <row r="23" spans="1:3" s="8" customFormat="1" ht="18" x14ac:dyDescent="0.2">
      <c r="A23" s="138"/>
      <c r="B23" s="10"/>
    </row>
    <row r="24" spans="1:3" s="8" customFormat="1" ht="18" x14ac:dyDescent="0.2">
      <c r="A24" s="182" t="s">
        <v>84</v>
      </c>
      <c r="B24" s="182"/>
    </row>
    <row r="25" spans="1:3" s="8" customFormat="1" ht="42" x14ac:dyDescent="0.2">
      <c r="A25" s="138"/>
      <c r="B25" s="135" t="s">
        <v>92</v>
      </c>
    </row>
    <row r="26" spans="1:3" s="8" customFormat="1" ht="18" x14ac:dyDescent="0.2">
      <c r="A26" s="138"/>
      <c r="B26" s="135"/>
    </row>
    <row r="27" spans="1:3" s="8" customFormat="1" ht="18" x14ac:dyDescent="0.2">
      <c r="A27" s="138"/>
      <c r="B27" s="156" t="s">
        <v>96</v>
      </c>
    </row>
    <row r="28" spans="1:3" s="8" customFormat="1" ht="18" x14ac:dyDescent="0.2">
      <c r="A28" s="138"/>
      <c r="B28" s="135" t="s">
        <v>85</v>
      </c>
    </row>
    <row r="29" spans="1:3" s="8" customFormat="1" ht="28" x14ac:dyDescent="0.2">
      <c r="A29" s="138"/>
      <c r="B29" s="135" t="s">
        <v>87</v>
      </c>
    </row>
    <row r="30" spans="1:3" s="8" customFormat="1" ht="18" x14ac:dyDescent="0.2">
      <c r="A30" s="138"/>
      <c r="B30" s="135"/>
    </row>
    <row r="31" spans="1:3" s="8" customFormat="1" ht="18" x14ac:dyDescent="0.2">
      <c r="A31" s="138"/>
      <c r="B31" s="156" t="s">
        <v>93</v>
      </c>
    </row>
    <row r="32" spans="1:3" s="8" customFormat="1" ht="18" x14ac:dyDescent="0.2">
      <c r="A32" s="138"/>
      <c r="B32" s="135" t="s">
        <v>86</v>
      </c>
    </row>
    <row r="33" spans="1:2" s="8" customFormat="1" ht="18" x14ac:dyDescent="0.2">
      <c r="A33" s="138"/>
      <c r="B33" s="135" t="s">
        <v>94</v>
      </c>
    </row>
    <row r="34" spans="1:2" s="8" customFormat="1" ht="18" x14ac:dyDescent="0.2">
      <c r="A34" s="138"/>
      <c r="B34" s="10"/>
    </row>
    <row r="35" spans="1:2" s="8" customFormat="1" ht="28" x14ac:dyDescent="0.2">
      <c r="A35" s="138"/>
      <c r="B35" s="135" t="s">
        <v>131</v>
      </c>
    </row>
    <row r="36" spans="1:2" s="8" customFormat="1" ht="18" x14ac:dyDescent="0.2">
      <c r="A36" s="138"/>
      <c r="B36" s="141" t="s">
        <v>95</v>
      </c>
    </row>
    <row r="37" spans="1:2" s="8" customFormat="1" ht="18" x14ac:dyDescent="0.2">
      <c r="A37" s="138"/>
      <c r="B37" s="10"/>
    </row>
    <row r="38" spans="1:2" ht="18" x14ac:dyDescent="0.2">
      <c r="A38" s="182" t="s">
        <v>9</v>
      </c>
      <c r="B38" s="182"/>
    </row>
    <row r="39" spans="1:2" ht="28" x14ac:dyDescent="0.15">
      <c r="B39" s="135" t="s">
        <v>98</v>
      </c>
    </row>
    <row r="40" spans="1:2" s="20" customFormat="1" x14ac:dyDescent="0.15"/>
    <row r="41" spans="1:2" s="20" customFormat="1" ht="14" x14ac:dyDescent="0.15">
      <c r="B41" s="135" t="s">
        <v>99</v>
      </c>
    </row>
    <row r="42" spans="1:2" s="20" customFormat="1" x14ac:dyDescent="0.15"/>
    <row r="43" spans="1:2" s="20" customFormat="1" ht="28" x14ac:dyDescent="0.15">
      <c r="B43" s="135" t="s">
        <v>97</v>
      </c>
    </row>
    <row r="44" spans="1:2" s="20" customFormat="1" x14ac:dyDescent="0.15"/>
    <row r="45" spans="1:2" ht="28" x14ac:dyDescent="0.15">
      <c r="B45" s="135" t="s">
        <v>100</v>
      </c>
    </row>
    <row r="46" spans="1:2" x14ac:dyDescent="0.15">
      <c r="B46" s="21"/>
    </row>
    <row r="47" spans="1:2" ht="28" x14ac:dyDescent="0.15">
      <c r="B47" s="135" t="s">
        <v>101</v>
      </c>
    </row>
    <row r="48" spans="1:2" x14ac:dyDescent="0.15">
      <c r="B48" s="11"/>
    </row>
    <row r="49" spans="1:2" ht="18" x14ac:dyDescent="0.2">
      <c r="A49" s="182" t="s">
        <v>7</v>
      </c>
      <c r="B49" s="182"/>
    </row>
    <row r="50" spans="1:2" ht="28" x14ac:dyDescent="0.15">
      <c r="B50" s="135" t="s">
        <v>132</v>
      </c>
    </row>
    <row r="51" spans="1:2" x14ac:dyDescent="0.15">
      <c r="B51" s="11"/>
    </row>
    <row r="52" spans="1:2" ht="14" x14ac:dyDescent="0.15">
      <c r="A52" s="142" t="s">
        <v>10</v>
      </c>
      <c r="B52" s="135" t="s">
        <v>11</v>
      </c>
    </row>
    <row r="53" spans="1:2" ht="14" x14ac:dyDescent="0.15">
      <c r="A53" s="142" t="s">
        <v>12</v>
      </c>
      <c r="B53" s="135" t="s">
        <v>13</v>
      </c>
    </row>
    <row r="54" spans="1:2" ht="14" x14ac:dyDescent="0.15">
      <c r="A54" s="142" t="s">
        <v>14</v>
      </c>
      <c r="B54" s="135" t="s">
        <v>15</v>
      </c>
    </row>
    <row r="55" spans="1:2" ht="28" x14ac:dyDescent="0.15">
      <c r="A55" s="131"/>
      <c r="B55" s="135" t="s">
        <v>102</v>
      </c>
    </row>
    <row r="56" spans="1:2" ht="14" x14ac:dyDescent="0.15">
      <c r="A56" s="131"/>
      <c r="B56" s="135" t="s">
        <v>103</v>
      </c>
    </row>
    <row r="57" spans="1:2" ht="14" x14ac:dyDescent="0.15">
      <c r="A57" s="142" t="s">
        <v>16</v>
      </c>
      <c r="B57" s="135" t="s">
        <v>17</v>
      </c>
    </row>
    <row r="58" spans="1:2" ht="14" x14ac:dyDescent="0.15">
      <c r="A58" s="131"/>
      <c r="B58" s="135" t="s">
        <v>104</v>
      </c>
    </row>
    <row r="59" spans="1:2" ht="14" x14ac:dyDescent="0.15">
      <c r="A59" s="131"/>
      <c r="B59" s="135" t="s">
        <v>105</v>
      </c>
    </row>
    <row r="60" spans="1:2" ht="14" x14ac:dyDescent="0.15">
      <c r="A60" s="142" t="s">
        <v>18</v>
      </c>
      <c r="B60" s="135" t="s">
        <v>19</v>
      </c>
    </row>
    <row r="61" spans="1:2" ht="28" x14ac:dyDescent="0.15">
      <c r="A61" s="131"/>
      <c r="B61" s="135" t="s">
        <v>106</v>
      </c>
    </row>
    <row r="62" spans="1:2" ht="14" x14ac:dyDescent="0.15">
      <c r="A62" s="142" t="s">
        <v>107</v>
      </c>
      <c r="B62" s="135" t="s">
        <v>108</v>
      </c>
    </row>
    <row r="63" spans="1:2" ht="14" x14ac:dyDescent="0.15">
      <c r="A63" s="143"/>
      <c r="B63" s="135" t="s">
        <v>109</v>
      </c>
    </row>
    <row r="64" spans="1:2" s="20" customFormat="1" x14ac:dyDescent="0.15">
      <c r="B64" s="12"/>
    </row>
    <row r="65" spans="1:2" s="20" customFormat="1" ht="18" x14ac:dyDescent="0.2">
      <c r="A65" s="182" t="s">
        <v>8</v>
      </c>
      <c r="B65" s="182"/>
    </row>
    <row r="66" spans="1:2" s="20" customFormat="1" ht="42" x14ac:dyDescent="0.15">
      <c r="B66" s="135" t="s">
        <v>110</v>
      </c>
    </row>
    <row r="67" spans="1:2" s="20" customFormat="1" x14ac:dyDescent="0.15">
      <c r="B67" s="13"/>
    </row>
    <row r="68" spans="1:2" s="8" customFormat="1" ht="18" x14ac:dyDescent="0.2">
      <c r="A68" s="182" t="s">
        <v>5</v>
      </c>
      <c r="B68" s="182"/>
    </row>
    <row r="69" spans="1:2" s="20" customFormat="1" ht="14" x14ac:dyDescent="0.15">
      <c r="A69" s="150" t="s">
        <v>6</v>
      </c>
      <c r="B69" s="151" t="s">
        <v>111</v>
      </c>
    </row>
    <row r="70" spans="1:2" s="8" customFormat="1" ht="28" x14ac:dyDescent="0.15">
      <c r="A70" s="144"/>
      <c r="B70" s="149" t="s">
        <v>113</v>
      </c>
    </row>
    <row r="71" spans="1:2" s="8" customFormat="1" ht="14" x14ac:dyDescent="0.15">
      <c r="A71" s="144"/>
      <c r="B71" s="145"/>
    </row>
    <row r="72" spans="1:2" s="20" customFormat="1" ht="14" x14ac:dyDescent="0.15">
      <c r="A72" s="150" t="s">
        <v>6</v>
      </c>
      <c r="B72" s="151" t="s">
        <v>130</v>
      </c>
    </row>
    <row r="73" spans="1:2" s="8" customFormat="1" ht="28" x14ac:dyDescent="0.15">
      <c r="A73" s="144"/>
      <c r="B73" s="149" t="s">
        <v>134</v>
      </c>
    </row>
    <row r="74" spans="1:2" s="8" customFormat="1" ht="14" x14ac:dyDescent="0.15">
      <c r="A74" s="144"/>
      <c r="B74" s="145"/>
    </row>
    <row r="75" spans="1:2" ht="14" x14ac:dyDescent="0.15">
      <c r="A75" s="150" t="s">
        <v>6</v>
      </c>
      <c r="B75" s="153" t="s">
        <v>116</v>
      </c>
    </row>
    <row r="76" spans="1:2" s="8" customFormat="1" ht="28" x14ac:dyDescent="0.15">
      <c r="A76" s="144"/>
      <c r="B76" s="133" t="s">
        <v>133</v>
      </c>
    </row>
    <row r="77" spans="1:2" ht="14" x14ac:dyDescent="0.15">
      <c r="A77" s="143"/>
      <c r="B77" s="143"/>
    </row>
    <row r="78" spans="1:2" s="20" customFormat="1" ht="14" x14ac:dyDescent="0.15">
      <c r="A78" s="150" t="s">
        <v>6</v>
      </c>
      <c r="B78" s="153" t="s">
        <v>122</v>
      </c>
    </row>
    <row r="79" spans="1:2" s="8" customFormat="1" ht="28" x14ac:dyDescent="0.15">
      <c r="A79" s="144"/>
      <c r="B79" s="133" t="s">
        <v>117</v>
      </c>
    </row>
    <row r="80" spans="1:2" s="20" customFormat="1" ht="14" x14ac:dyDescent="0.15">
      <c r="A80" s="143"/>
      <c r="B80" s="143"/>
    </row>
    <row r="81" spans="1:2" ht="14" x14ac:dyDescent="0.15">
      <c r="A81" s="150" t="s">
        <v>6</v>
      </c>
      <c r="B81" s="153" t="s">
        <v>123</v>
      </c>
    </row>
    <row r="82" spans="1:2" s="8" customFormat="1" ht="14" x14ac:dyDescent="0.15">
      <c r="A82" s="144"/>
      <c r="B82" s="148" t="s">
        <v>118</v>
      </c>
    </row>
    <row r="83" spans="1:2" s="8" customFormat="1" ht="14" x14ac:dyDescent="0.15">
      <c r="A83" s="144"/>
      <c r="B83" s="148" t="s">
        <v>119</v>
      </c>
    </row>
    <row r="84" spans="1:2" s="8" customFormat="1" ht="14" x14ac:dyDescent="0.15">
      <c r="A84" s="144"/>
      <c r="B84" s="148" t="s">
        <v>120</v>
      </c>
    </row>
    <row r="85" spans="1:2" ht="14" x14ac:dyDescent="0.15">
      <c r="A85" s="143"/>
      <c r="B85" s="147"/>
    </row>
    <row r="86" spans="1:2" ht="14" x14ac:dyDescent="0.15">
      <c r="A86" s="150" t="s">
        <v>6</v>
      </c>
      <c r="B86" s="153" t="s">
        <v>124</v>
      </c>
    </row>
    <row r="87" spans="1:2" s="8" customFormat="1" ht="42" x14ac:dyDescent="0.15">
      <c r="A87" s="144"/>
      <c r="B87" s="133" t="s">
        <v>112</v>
      </c>
    </row>
    <row r="88" spans="1:2" s="8" customFormat="1" ht="14" x14ac:dyDescent="0.15">
      <c r="A88" s="144"/>
      <c r="B88" s="146" t="s">
        <v>114</v>
      </c>
    </row>
    <row r="89" spans="1:2" s="8" customFormat="1" ht="42" x14ac:dyDescent="0.15">
      <c r="A89" s="144"/>
      <c r="B89" s="152" t="s">
        <v>115</v>
      </c>
    </row>
    <row r="90" spans="1:2" ht="14" x14ac:dyDescent="0.15">
      <c r="A90" s="143"/>
      <c r="B90" s="143"/>
    </row>
    <row r="91" spans="1:2" ht="14" x14ac:dyDescent="0.15">
      <c r="A91" s="150" t="s">
        <v>6</v>
      </c>
      <c r="B91" s="155" t="s">
        <v>125</v>
      </c>
    </row>
    <row r="92" spans="1:2" ht="28" x14ac:dyDescent="0.15">
      <c r="A92" s="131"/>
      <c r="B92" s="148" t="s">
        <v>20</v>
      </c>
    </row>
    <row r="94" spans="1:2" x14ac:dyDescent="0.15">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BB10" sqref="BB10"/>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40" t="s">
        <v>51</v>
      </c>
      <c r="B1" s="40"/>
      <c r="C1" s="45"/>
      <c r="D1" s="45"/>
    </row>
    <row r="2" spans="1:4" ht="16" x14ac:dyDescent="0.2">
      <c r="A2" s="42"/>
      <c r="B2" s="46"/>
      <c r="C2" s="45"/>
      <c r="D2" s="45"/>
    </row>
    <row r="3" spans="1:4" ht="16" x14ac:dyDescent="0.2">
      <c r="A3" s="43"/>
      <c r="B3" s="36" t="s">
        <v>52</v>
      </c>
      <c r="C3" s="44"/>
    </row>
    <row r="4" spans="1:4" ht="14" x14ac:dyDescent="0.15">
      <c r="A4" s="14"/>
      <c r="B4" s="38" t="s">
        <v>48</v>
      </c>
      <c r="C4" s="15"/>
    </row>
    <row r="5" spans="1:4" ht="16" x14ac:dyDescent="0.2">
      <c r="A5" s="14"/>
      <c r="B5" s="17"/>
      <c r="C5" s="15"/>
    </row>
    <row r="6" spans="1:4" ht="16" x14ac:dyDescent="0.2">
      <c r="A6" s="14"/>
      <c r="B6" s="18" t="s">
        <v>53</v>
      </c>
      <c r="C6" s="15"/>
    </row>
    <row r="7" spans="1:4" ht="16" x14ac:dyDescent="0.2">
      <c r="A7" s="14"/>
      <c r="B7" s="17"/>
      <c r="C7" s="15"/>
    </row>
    <row r="8" spans="1:4" ht="32" x14ac:dyDescent="0.2">
      <c r="A8" s="14"/>
      <c r="B8" s="17" t="s">
        <v>54</v>
      </c>
      <c r="C8" s="15"/>
    </row>
    <row r="9" spans="1:4" ht="16" x14ac:dyDescent="0.2">
      <c r="A9" s="14"/>
      <c r="B9" s="17"/>
      <c r="C9" s="15"/>
    </row>
    <row r="10" spans="1:4" ht="48" x14ac:dyDescent="0.2">
      <c r="A10" s="14"/>
      <c r="B10" s="17" t="s">
        <v>55</v>
      </c>
      <c r="C10" s="15"/>
    </row>
    <row r="11" spans="1:4" ht="16" x14ac:dyDescent="0.2">
      <c r="A11" s="14"/>
      <c r="B11" s="17"/>
      <c r="C11" s="15"/>
    </row>
    <row r="12" spans="1:4" ht="32" x14ac:dyDescent="0.2">
      <c r="A12" s="14"/>
      <c r="B12" s="17" t="s">
        <v>56</v>
      </c>
      <c r="C12" s="15"/>
    </row>
    <row r="13" spans="1:4" ht="16" x14ac:dyDescent="0.2">
      <c r="A13" s="14"/>
      <c r="B13" s="17"/>
      <c r="C13" s="15"/>
    </row>
    <row r="14" spans="1:4" ht="48" x14ac:dyDescent="0.2">
      <c r="A14" s="14"/>
      <c r="B14" s="17" t="s">
        <v>57</v>
      </c>
      <c r="C14" s="15"/>
    </row>
    <row r="15" spans="1:4" ht="16" x14ac:dyDescent="0.2">
      <c r="A15" s="14"/>
      <c r="B15" s="17"/>
      <c r="C15" s="15"/>
    </row>
    <row r="16" spans="1:4" ht="32" x14ac:dyDescent="0.2">
      <c r="A16" s="14"/>
      <c r="B16" s="17" t="s">
        <v>58</v>
      </c>
      <c r="C16" s="15"/>
    </row>
    <row r="17" spans="1:3" ht="16" x14ac:dyDescent="0.2">
      <c r="A17" s="14"/>
      <c r="B17" s="17"/>
      <c r="C17" s="15"/>
    </row>
    <row r="18" spans="1:3" ht="16" x14ac:dyDescent="0.2">
      <c r="A18" s="14"/>
      <c r="B18" s="18" t="s">
        <v>59</v>
      </c>
      <c r="C18" s="15"/>
    </row>
    <row r="19" spans="1:3" ht="16" x14ac:dyDescent="0.2">
      <c r="A19" s="14"/>
      <c r="B19" s="37" t="s">
        <v>49</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Jonathan Tang</cp:lastModifiedBy>
  <cp:lastPrinted>2018-02-12T20:25:38Z</cp:lastPrinted>
  <dcterms:created xsi:type="dcterms:W3CDTF">2010-06-09T16:05:03Z</dcterms:created>
  <dcterms:modified xsi:type="dcterms:W3CDTF">2019-03-22T22:25:04Z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