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pivotCacheDefinition+xml" PartName="/xl/pivotCache/pivotCacheDefinition1.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pivotTable+xml" PartName="/xl/pivotTables/pivotTable1.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drawingml.chart+xml" PartName="/xl/charts/chart1.xml"/>
  <Override ContentType="application/vnd.openxmlformats-officedocument.drawingml.chart+xml" PartName="/xl/charts/chart3.xml"/>
  <Override ContentType="application/vnd.openxmlformats-officedocument.drawingml.chart+xml" PartName="/xl/charts/chart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ummary Statistics" sheetId="1" r:id="rId4"/>
    <sheet state="visible" name="Dynamic P&amp;L Statement Dashboard" sheetId="2" r:id="rId5"/>
    <sheet state="visible" name="Financial Forecast Model" sheetId="3" r:id="rId6"/>
    <sheet state="visible" name="Dataset" sheetId="4" r:id="rId7"/>
    <sheet state="visible" name="Pivot Table 3" sheetId="5" r:id="rId8"/>
    <sheet state="hidden" name="Sheet2" sheetId="6" r:id="rId9"/>
    <sheet state="hidden" name="Sheet4" sheetId="7" r:id="rId10"/>
  </sheets>
  <definedNames>
    <definedName name="ticker_symbol">Dataset!$B$2:$B$1711</definedName>
    <definedName name="operating_margin">Dataset!$P$2:$P$1711</definedName>
    <definedName name="Years">Dataset!$C$2:$C$1711</definedName>
    <definedName name="company_list">Sheet2!$B$2:$B$431</definedName>
    <definedName name="cogs">Dataset!$F$2:$F$1711</definedName>
    <definedName name="rd">Dataset!$H$2:$H$1711</definedName>
    <definedName name="gross_margin">Dataset!$M$2:$M$1711</definedName>
    <definedName name="total_revenue">Dataset!$E$2:$E$1711</definedName>
    <definedName name="others">Dataset!$I$2:$I$1711</definedName>
    <definedName name="sga">Dataset!$G$2:$G$1711</definedName>
    <definedName name="cases">'Financial Forecast Model'!$B$34:$B$36</definedName>
    <definedName name="gics_sector">Dataset!$J$2:$J$1711</definedName>
    <definedName hidden="1" localSheetId="3" name="_xlnm._FilterDatabase">Dataset!$A$1:$P$1711</definedName>
  </definedNames>
  <calcPr/>
  <pivotCaches>
    <pivotCache cacheId="0" r:id="rId11"/>
  </pivotCaches>
</workbook>
</file>

<file path=xl/sharedStrings.xml><?xml version="1.0" encoding="utf-8"?>
<sst xmlns="http://schemas.openxmlformats.org/spreadsheetml/2006/main" count="18463" uniqueCount="614">
  <si>
    <t>Total Yearly Earnings By Sector from 2012 to 2015</t>
  </si>
  <si>
    <t>Summary Statistics</t>
  </si>
  <si>
    <t>Year on Year Rate of Growth</t>
  </si>
  <si>
    <t>Sectors</t>
  </si>
  <si>
    <t>Grand Total</t>
  </si>
  <si>
    <t>Mean</t>
  </si>
  <si>
    <t>Median</t>
  </si>
  <si>
    <t>Range</t>
  </si>
  <si>
    <t>Standard Deviation</t>
  </si>
  <si>
    <t>Consumer Discretionary</t>
  </si>
  <si>
    <t>Consumer Staples</t>
  </si>
  <si>
    <t>Energy</t>
  </si>
  <si>
    <t>Financials</t>
  </si>
  <si>
    <t>Health Care</t>
  </si>
  <si>
    <t>Industrials</t>
  </si>
  <si>
    <t>Information Technology</t>
  </si>
  <si>
    <t>Materials</t>
  </si>
  <si>
    <t>Real Estate</t>
  </si>
  <si>
    <t>Telecommunications Services</t>
  </si>
  <si>
    <t>Utilities</t>
  </si>
  <si>
    <r>
      <rPr>
        <rFont val="Arial"/>
        <b/>
        <color theme="1"/>
        <sz val="15.0"/>
      </rPr>
      <t xml:space="preserve">Which sectors indicate stability and profitability for potential investors seeking to invest their money?
</t>
    </r>
    <r>
      <rPr>
        <rFont val="Arial"/>
        <color theme="1"/>
        <sz val="15.0"/>
      </rPr>
      <t>1. It is clear that the real estate sector among all sectors brought in the least amount of revenue (~$262 billion) for the various years under consideration. However, the real estate sector experienced consistent year on year growth which does indicate stability in the sector for potential investors.
2. The consumer discretionary, consumer staples and energy sectors brought in the most revenues in 2013, 2014 and 2015 with the exception of 2012.
3. We also see that for most of the sectors, the distribution is negatively skewed (median is greater than the mean) with the exception of the financial, real estate and telecommunications sectors where the distribution is positively skewed. For investors, this provides good insight into the sectors that may remain profitable.
4. It is interesting to see that the energy sector took a hit in 2014 as compared to other sectors, while other sectors relatively experienced year on year growth in the particular period.
5. From our analysis of central tendency, the range for the energy sector at approximately $480billion is clearly higher than the real estate sector at approximately $27billion. This indicates that companies in the energy sector have more variability in the total revenues received over the period under consideration.
6. Additionally, the standard deviation ($582,163,793,232) for companies under the consumer staples sector is higher than the standard deviation ($16,379,461,337) for companies under the telecommunications services. This attests to the higher variability in the total revenues for companies in the consumer staples sector as compared to the telecommunications services sector.</t>
    </r>
  </si>
  <si>
    <t>Ticker Symbol</t>
  </si>
  <si>
    <t>AMZN</t>
  </si>
  <si>
    <t>Income Statement</t>
  </si>
  <si>
    <t>Historical</t>
  </si>
  <si>
    <t>Year 1</t>
  </si>
  <si>
    <t>Year 2</t>
  </si>
  <si>
    <t>Year 3</t>
  </si>
  <si>
    <t>Year 4</t>
  </si>
  <si>
    <t>Total Revenue</t>
  </si>
  <si>
    <t>Cost of Goods Sold</t>
  </si>
  <si>
    <t>Gross Profit</t>
  </si>
  <si>
    <t>Gross Margin</t>
  </si>
  <si>
    <t>Sales, General and Admin</t>
  </si>
  <si>
    <t>Research &amp; Development</t>
  </si>
  <si>
    <t>Other Operating Items</t>
  </si>
  <si>
    <t>Total Operating Expenses</t>
  </si>
  <si>
    <t>Operating Income</t>
  </si>
  <si>
    <t>Operating Margin</t>
  </si>
  <si>
    <t>ADS</t>
  </si>
  <si>
    <t>Forecast</t>
  </si>
  <si>
    <t>Year 5</t>
  </si>
  <si>
    <t>Year 6</t>
  </si>
  <si>
    <t>Operating Statistics</t>
  </si>
  <si>
    <t>Assumptions</t>
  </si>
  <si>
    <t>Revenue Growth (%)</t>
  </si>
  <si>
    <t>Scenario</t>
  </si>
  <si>
    <t>Strong case</t>
  </si>
  <si>
    <t>Operating Scenarios - Sensitivity Analysis</t>
  </si>
  <si>
    <t>Base case</t>
  </si>
  <si>
    <t>Weak case</t>
  </si>
  <si>
    <t>Years</t>
  </si>
  <si>
    <t>Period Ending</t>
  </si>
  <si>
    <t>Sales, General and Admin.</t>
  </si>
  <si>
    <t>Research and Development</t>
  </si>
  <si>
    <t>GICS Sector</t>
  </si>
  <si>
    <t>GICS Sub Industry</t>
  </si>
  <si>
    <t>Total Operating Income</t>
  </si>
  <si>
    <t>AAL</t>
  </si>
  <si>
    <t>$-</t>
  </si>
  <si>
    <t>Airlines</t>
  </si>
  <si>
    <t>AAP</t>
  </si>
  <si>
    <t>Automotive Retail</t>
  </si>
  <si>
    <t>AAPL</t>
  </si>
  <si>
    <t>Computer Hardware</t>
  </si>
  <si>
    <t>ABBV</t>
  </si>
  <si>
    <t>Pharmaceuticals</t>
  </si>
  <si>
    <t>ABC</t>
  </si>
  <si>
    <t>Health Care Distributors</t>
  </si>
  <si>
    <t>ABT</t>
  </si>
  <si>
    <t>Health Care Equipment</t>
  </si>
  <si>
    <t>ADBE</t>
  </si>
  <si>
    <t>Application Software</t>
  </si>
  <si>
    <t>ADI</t>
  </si>
  <si>
    <t>Semiconductors</t>
  </si>
  <si>
    <t>ADM</t>
  </si>
  <si>
    <t>Agricultural Products</t>
  </si>
  <si>
    <t>Data Processing &amp; Outsourced Services</t>
  </si>
  <si>
    <t>ADSK</t>
  </si>
  <si>
    <t>AEE</t>
  </si>
  <si>
    <t>MultiUtilities</t>
  </si>
  <si>
    <t>AEP</t>
  </si>
  <si>
    <t>Electric Utilities</t>
  </si>
  <si>
    <t>AFL</t>
  </si>
  <si>
    <t>Life &amp; Health Insurance</t>
  </si>
  <si>
    <t>AIG</t>
  </si>
  <si>
    <t>Property &amp; Casualty Insurance</t>
  </si>
  <si>
    <t>AIV</t>
  </si>
  <si>
    <t>REITs</t>
  </si>
  <si>
    <t>AIZ</t>
  </si>
  <si>
    <t>Multi-line Insurance</t>
  </si>
  <si>
    <t>AKAM</t>
  </si>
  <si>
    <t>Internet Software &amp; Services</t>
  </si>
  <si>
    <t>ALB</t>
  </si>
  <si>
    <t>Specialty Chemicals</t>
  </si>
  <si>
    <t>ALK</t>
  </si>
  <si>
    <t>ALL</t>
  </si>
  <si>
    <t>ALLE</t>
  </si>
  <si>
    <t>Building Products</t>
  </si>
  <si>
    <t>ALXN</t>
  </si>
  <si>
    <t>Biotechnology</t>
  </si>
  <si>
    <t>AMAT</t>
  </si>
  <si>
    <t>Semiconductor Equipment</t>
  </si>
  <si>
    <t>AME</t>
  </si>
  <si>
    <t>Electrical Components &amp; Equipment</t>
  </si>
  <si>
    <t>AMGN</t>
  </si>
  <si>
    <t>AMP</t>
  </si>
  <si>
    <t>Asset Management &amp; Custody Banks</t>
  </si>
  <si>
    <t>AMT</t>
  </si>
  <si>
    <t>Specialized REITs</t>
  </si>
  <si>
    <t>Internet &amp; Direct Marketing Retail</t>
  </si>
  <si>
    <t>AN</t>
  </si>
  <si>
    <t>Specialty Stores</t>
  </si>
  <si>
    <t>ANTM</t>
  </si>
  <si>
    <t>Managed Health Care</t>
  </si>
  <si>
    <t>APA</t>
  </si>
  <si>
    <t>Oil &amp; Gas Exploration &amp; Production</t>
  </si>
  <si>
    <t>APC</t>
  </si>
  <si>
    <t>APD</t>
  </si>
  <si>
    <t>Industrial Gases</t>
  </si>
  <si>
    <t>APH</t>
  </si>
  <si>
    <t>Electronic Components</t>
  </si>
  <si>
    <t>ARNC</t>
  </si>
  <si>
    <t>Aerospace &amp; Defense</t>
  </si>
  <si>
    <t>ATVI</t>
  </si>
  <si>
    <t>Home Entertainment Software</t>
  </si>
  <si>
    <t>AVGO</t>
  </si>
  <si>
    <t>AVY</t>
  </si>
  <si>
    <t>Paper Packaging</t>
  </si>
  <si>
    <t>AWK</t>
  </si>
  <si>
    <t>Water Utilities</t>
  </si>
  <si>
    <t>AXP</t>
  </si>
  <si>
    <t>Consumer Finance</t>
  </si>
  <si>
    <t>AYI</t>
  </si>
  <si>
    <t>AZO</t>
  </si>
  <si>
    <t>BA</t>
  </si>
  <si>
    <t>BAC</t>
  </si>
  <si>
    <t>Banks</t>
  </si>
  <si>
    <t>BAX</t>
  </si>
  <si>
    <t>BBBY</t>
  </si>
  <si>
    <t>BBT</t>
  </si>
  <si>
    <t>BBY</t>
  </si>
  <si>
    <t>Computer &amp; Electronics Retail</t>
  </si>
  <si>
    <t>BCR</t>
  </si>
  <si>
    <t>BDX</t>
  </si>
  <si>
    <t>BHI</t>
  </si>
  <si>
    <t>Oil &amp; Gas Equipment &amp; Services</t>
  </si>
  <si>
    <t>BIIB</t>
  </si>
  <si>
    <t>BLL</t>
  </si>
  <si>
    <t>Metal &amp; Glass Containers</t>
  </si>
  <si>
    <t>BMY</t>
  </si>
  <si>
    <t>BSX</t>
  </si>
  <si>
    <t>BWA</t>
  </si>
  <si>
    <t>Auto Parts &amp; Equipment</t>
  </si>
  <si>
    <t>BXP</t>
  </si>
  <si>
    <t>CAG</t>
  </si>
  <si>
    <t>Packaged Foods &amp; Meats</t>
  </si>
  <si>
    <t>CAH</t>
  </si>
  <si>
    <t>CAT</t>
  </si>
  <si>
    <t>Construction &amp; Farm Machinery &amp; Heavy Trucks</t>
  </si>
  <si>
    <t>CB</t>
  </si>
  <si>
    <t>CBG</t>
  </si>
  <si>
    <t>Real Estate Services</t>
  </si>
  <si>
    <t>CCI</t>
  </si>
  <si>
    <t>CCL</t>
  </si>
  <si>
    <t>Hotels, Resorts &amp; Cruise Lines</t>
  </si>
  <si>
    <t>CELG</t>
  </si>
  <si>
    <t>CERN</t>
  </si>
  <si>
    <t>Health Care Technology</t>
  </si>
  <si>
    <t>CF</t>
  </si>
  <si>
    <t>Fertilizers &amp; Agricultural Chemicals</t>
  </si>
  <si>
    <t>CFG</t>
  </si>
  <si>
    <t>Regional Banks</t>
  </si>
  <si>
    <t>CHD</t>
  </si>
  <si>
    <t>Household Products</t>
  </si>
  <si>
    <t>CHK</t>
  </si>
  <si>
    <t>Integrated Oil &amp; Gas</t>
  </si>
  <si>
    <t>CHRW</t>
  </si>
  <si>
    <t>Air Freight &amp; Logistics</t>
  </si>
  <si>
    <t>CHTR</t>
  </si>
  <si>
    <t>Cable &amp; Satellite</t>
  </si>
  <si>
    <t>CI</t>
  </si>
  <si>
    <t>CINF</t>
  </si>
  <si>
    <t>CL</t>
  </si>
  <si>
    <t>CLX</t>
  </si>
  <si>
    <t>CMA</t>
  </si>
  <si>
    <t>CMG</t>
  </si>
  <si>
    <t>Restaurants</t>
  </si>
  <si>
    <t>CMI</t>
  </si>
  <si>
    <t>Industrial Machinery</t>
  </si>
  <si>
    <t>CMS</t>
  </si>
  <si>
    <t>CNC</t>
  </si>
  <si>
    <t>CNP</t>
  </si>
  <si>
    <t>COF</t>
  </si>
  <si>
    <t>COG</t>
  </si>
  <si>
    <t>COL</t>
  </si>
  <si>
    <t>Industrial Conglomerates</t>
  </si>
  <si>
    <t>COO</t>
  </si>
  <si>
    <t>Health Care Supplies</t>
  </si>
  <si>
    <t>COST</t>
  </si>
  <si>
    <t>Hypermarkets &amp; Super Centers</t>
  </si>
  <si>
    <t>COTY</t>
  </si>
  <si>
    <t>Personal Products</t>
  </si>
  <si>
    <t>CPB</t>
  </si>
  <si>
    <t>CRM</t>
  </si>
  <si>
    <t>CSCO</t>
  </si>
  <si>
    <t>Networking Equipment</t>
  </si>
  <si>
    <t>CSRA</t>
  </si>
  <si>
    <t>IT Consulting &amp; Other Services</t>
  </si>
  <si>
    <t>CSX</t>
  </si>
  <si>
    <t>Railroads</t>
  </si>
  <si>
    <t>CTAS</t>
  </si>
  <si>
    <t>Diversified Support Services</t>
  </si>
  <si>
    <t>CTL</t>
  </si>
  <si>
    <t>Integrated Telecommunications Services</t>
  </si>
  <si>
    <t>CTSH</t>
  </si>
  <si>
    <t>CTXS</t>
  </si>
  <si>
    <t>CVS</t>
  </si>
  <si>
    <t>Drug Retail</t>
  </si>
  <si>
    <t>CVX</t>
  </si>
  <si>
    <t>CXO</t>
  </si>
  <si>
    <t>D</t>
  </si>
  <si>
    <t>DAL</t>
  </si>
  <si>
    <t>DD</t>
  </si>
  <si>
    <t>Diversified Chemicals</t>
  </si>
  <si>
    <t>DE</t>
  </si>
  <si>
    <t>DFS</t>
  </si>
  <si>
    <t>DG</t>
  </si>
  <si>
    <t>General Merchandise Stores</t>
  </si>
  <si>
    <t>DGX</t>
  </si>
  <si>
    <t>Health Care Facilities</t>
  </si>
  <si>
    <t>DHI</t>
  </si>
  <si>
    <t>Homebuilding</t>
  </si>
  <si>
    <t>DHR</t>
  </si>
  <si>
    <t>DIS</t>
  </si>
  <si>
    <t>Broadcasting &amp; Cable TV</t>
  </si>
  <si>
    <t>DISCA</t>
  </si>
  <si>
    <t>DISCK</t>
  </si>
  <si>
    <t>DLPH</t>
  </si>
  <si>
    <t>DLR</t>
  </si>
  <si>
    <t>DLTR</t>
  </si>
  <si>
    <t>DNB</t>
  </si>
  <si>
    <t>Research &amp; Consulting Services</t>
  </si>
  <si>
    <t>DOV</t>
  </si>
  <si>
    <t>DPS</t>
  </si>
  <si>
    <t>Soft Drinks</t>
  </si>
  <si>
    <t>DRI</t>
  </si>
  <si>
    <t>DUK</t>
  </si>
  <si>
    <t>DVA</t>
  </si>
  <si>
    <t>DVN</t>
  </si>
  <si>
    <t>EA</t>
  </si>
  <si>
    <t>EBAY</t>
  </si>
  <si>
    <t>ECL</t>
  </si>
  <si>
    <t>ED</t>
  </si>
  <si>
    <t>EFX</t>
  </si>
  <si>
    <t>EIX</t>
  </si>
  <si>
    <t>EL</t>
  </si>
  <si>
    <t>EMN</t>
  </si>
  <si>
    <t>EMR</t>
  </si>
  <si>
    <t>EOG</t>
  </si>
  <si>
    <t>EQIX</t>
  </si>
  <si>
    <t>EQR</t>
  </si>
  <si>
    <t>EQT</t>
  </si>
  <si>
    <t>ES</t>
  </si>
  <si>
    <t>ESS</t>
  </si>
  <si>
    <t>Residential REITs</t>
  </si>
  <si>
    <t>ETFC</t>
  </si>
  <si>
    <t>Investment Banking &amp; Brokerage</t>
  </si>
  <si>
    <t>ETN</t>
  </si>
  <si>
    <t>ETR</t>
  </si>
  <si>
    <t>EW</t>
  </si>
  <si>
    <t>EXC</t>
  </si>
  <si>
    <t>EXPD</t>
  </si>
  <si>
    <t>EXPE</t>
  </si>
  <si>
    <t>EXR</t>
  </si>
  <si>
    <t>F</t>
  </si>
  <si>
    <t>Automobile Manufacturers</t>
  </si>
  <si>
    <t>FAST</t>
  </si>
  <si>
    <t>FB</t>
  </si>
  <si>
    <t>FBHS</t>
  </si>
  <si>
    <t>FCX</t>
  </si>
  <si>
    <t>Copper</t>
  </si>
  <si>
    <t>FDX</t>
  </si>
  <si>
    <t>FE</t>
  </si>
  <si>
    <t>FFIV</t>
  </si>
  <si>
    <t>FIS</t>
  </si>
  <si>
    <t>FISV</t>
  </si>
  <si>
    <t>FL</t>
  </si>
  <si>
    <t>Apparel Retail</t>
  </si>
  <si>
    <t>FLIR</t>
  </si>
  <si>
    <t>Electronic Equipment &amp; Instruments</t>
  </si>
  <si>
    <t>FLR</t>
  </si>
  <si>
    <t>Diversified Commercial Services</t>
  </si>
  <si>
    <t>FLS</t>
  </si>
  <si>
    <t>FMC</t>
  </si>
  <si>
    <t>FRT</t>
  </si>
  <si>
    <t>Retail REITs</t>
  </si>
  <si>
    <t>FSLR</t>
  </si>
  <si>
    <t>FTR</t>
  </si>
  <si>
    <t>GD</t>
  </si>
  <si>
    <t>GGP</t>
  </si>
  <si>
    <t>GILD</t>
  </si>
  <si>
    <t>GIS</t>
  </si>
  <si>
    <t>GLW</t>
  </si>
  <si>
    <t>GM</t>
  </si>
  <si>
    <t>GPC</t>
  </si>
  <si>
    <t>GPN</t>
  </si>
  <si>
    <t>GPS</t>
  </si>
  <si>
    <t>GRMN</t>
  </si>
  <si>
    <t>Consumer Electronics</t>
  </si>
  <si>
    <t>GT</t>
  </si>
  <si>
    <t>Tires &amp; Rubber</t>
  </si>
  <si>
    <t>GWW</t>
  </si>
  <si>
    <t>Industrial Materials</t>
  </si>
  <si>
    <t>HAL</t>
  </si>
  <si>
    <t>HAR</t>
  </si>
  <si>
    <t>HAS</t>
  </si>
  <si>
    <t>Leisure Products</t>
  </si>
  <si>
    <t>HBAN</t>
  </si>
  <si>
    <t>HBI</t>
  </si>
  <si>
    <t>Apparel, Accessories &amp; Luxury Goods</t>
  </si>
  <si>
    <t>HCA</t>
  </si>
  <si>
    <t>HCN</t>
  </si>
  <si>
    <t>HCP</t>
  </si>
  <si>
    <t>HD</t>
  </si>
  <si>
    <t>Home Improvement Retail</t>
  </si>
  <si>
    <t>HES</t>
  </si>
  <si>
    <t>HIG</t>
  </si>
  <si>
    <t>HOG</t>
  </si>
  <si>
    <t>Motorcycle Manufacturers</t>
  </si>
  <si>
    <t>HOLX</t>
  </si>
  <si>
    <t>HON</t>
  </si>
  <si>
    <t>HP</t>
  </si>
  <si>
    <t>Oil &amp; Gas Drilling</t>
  </si>
  <si>
    <t>HPE</t>
  </si>
  <si>
    <t>Technology Hardware, Storage &amp; Peripherals</t>
  </si>
  <si>
    <t>HPQ</t>
  </si>
  <si>
    <t>HRB</t>
  </si>
  <si>
    <t>HRL</t>
  </si>
  <si>
    <t>HRS</t>
  </si>
  <si>
    <t>Telecommunications Equipment</t>
  </si>
  <si>
    <t>HSIC</t>
  </si>
  <si>
    <t>HST</t>
  </si>
  <si>
    <t>HSY</t>
  </si>
  <si>
    <t>HUM</t>
  </si>
  <si>
    <t>IBM</t>
  </si>
  <si>
    <t>IDXX</t>
  </si>
  <si>
    <t>IFF</t>
  </si>
  <si>
    <t>ILMN</t>
  </si>
  <si>
    <t>Life Sciences Tools &amp; Services</t>
  </si>
  <si>
    <t>INTC</t>
  </si>
  <si>
    <t>INTU</t>
  </si>
  <si>
    <t>IP</t>
  </si>
  <si>
    <t>IPG</t>
  </si>
  <si>
    <t>Advertising</t>
  </si>
  <si>
    <t>IRM</t>
  </si>
  <si>
    <t>ISRG</t>
  </si>
  <si>
    <t>ITW</t>
  </si>
  <si>
    <t>IVZ</t>
  </si>
  <si>
    <t>JBHT</t>
  </si>
  <si>
    <t>Trucking</t>
  </si>
  <si>
    <t>JEC</t>
  </si>
  <si>
    <t>JNPR</t>
  </si>
  <si>
    <t>JPM</t>
  </si>
  <si>
    <t>JWN</t>
  </si>
  <si>
    <t>Department Stores</t>
  </si>
  <si>
    <t>K</t>
  </si>
  <si>
    <t>KEY</t>
  </si>
  <si>
    <t>KIM</t>
  </si>
  <si>
    <t>KLAC</t>
  </si>
  <si>
    <t>KMB</t>
  </si>
  <si>
    <t>KMI</t>
  </si>
  <si>
    <t>Oil &amp; Gas Refining &amp; Marketing &amp; Transportation</t>
  </si>
  <si>
    <t>KMX</t>
  </si>
  <si>
    <t>KO</t>
  </si>
  <si>
    <t>KORS</t>
  </si>
  <si>
    <t>KR</t>
  </si>
  <si>
    <t>Food Retail</t>
  </si>
  <si>
    <t>KSS</t>
  </si>
  <si>
    <t>KSU</t>
  </si>
  <si>
    <t>LB</t>
  </si>
  <si>
    <t>LEG</t>
  </si>
  <si>
    <t>LEN</t>
  </si>
  <si>
    <t>LH</t>
  </si>
  <si>
    <t>LKQ</t>
  </si>
  <si>
    <t>Distributors</t>
  </si>
  <si>
    <t>LLL</t>
  </si>
  <si>
    <t>LLTC</t>
  </si>
  <si>
    <t>LLY</t>
  </si>
  <si>
    <t>LMT</t>
  </si>
  <si>
    <t>LNT</t>
  </si>
  <si>
    <t>LOW</t>
  </si>
  <si>
    <t>LRCX</t>
  </si>
  <si>
    <t>LUK</t>
  </si>
  <si>
    <t>Multi-Sector Holdings</t>
  </si>
  <si>
    <t>LUV</t>
  </si>
  <si>
    <t>LVLT</t>
  </si>
  <si>
    <t>Alternative Carriers</t>
  </si>
  <si>
    <t>LYB</t>
  </si>
  <si>
    <t>M</t>
  </si>
  <si>
    <t>MA</t>
  </si>
  <si>
    <t>MAA</t>
  </si>
  <si>
    <t>MAC</t>
  </si>
  <si>
    <t>MAR</t>
  </si>
  <si>
    <t>MAS</t>
  </si>
  <si>
    <t>MAT</t>
  </si>
  <si>
    <t>MCD</t>
  </si>
  <si>
    <t>MCHP</t>
  </si>
  <si>
    <t>MCK</t>
  </si>
  <si>
    <t>MCO</t>
  </si>
  <si>
    <t>Diversified Financial Services</t>
  </si>
  <si>
    <t>MDLZ</t>
  </si>
  <si>
    <t>MET</t>
  </si>
  <si>
    <t>MHK</t>
  </si>
  <si>
    <t>Home Furnishings</t>
  </si>
  <si>
    <t>MJN</t>
  </si>
  <si>
    <t>MKC</t>
  </si>
  <si>
    <t>MLM</t>
  </si>
  <si>
    <t>Construction Materials</t>
  </si>
  <si>
    <t>MMC</t>
  </si>
  <si>
    <t>Insurance Brokers</t>
  </si>
  <si>
    <t>MMM</t>
  </si>
  <si>
    <t>MNST</t>
  </si>
  <si>
    <t>MO</t>
  </si>
  <si>
    <t>Tobacco</t>
  </si>
  <si>
    <t>MON</t>
  </si>
  <si>
    <t>MOS</t>
  </si>
  <si>
    <t>MPC</t>
  </si>
  <si>
    <t>MRK</t>
  </si>
  <si>
    <t>MRO</t>
  </si>
  <si>
    <t>MSFT</t>
  </si>
  <si>
    <t>Systems Software</t>
  </si>
  <si>
    <t>MTB</t>
  </si>
  <si>
    <t>MTD</t>
  </si>
  <si>
    <t>MU</t>
  </si>
  <si>
    <t>MUR</t>
  </si>
  <si>
    <t>MYL</t>
  </si>
  <si>
    <t>NBL</t>
  </si>
  <si>
    <t>NDAQ</t>
  </si>
  <si>
    <t>NEE</t>
  </si>
  <si>
    <t>NEM</t>
  </si>
  <si>
    <t>Gold</t>
  </si>
  <si>
    <t>NFLX</t>
  </si>
  <si>
    <t>NFX</t>
  </si>
  <si>
    <t>NKE</t>
  </si>
  <si>
    <t>NLSN</t>
  </si>
  <si>
    <t>NOV</t>
  </si>
  <si>
    <t>NSC</t>
  </si>
  <si>
    <t>NTAP</t>
  </si>
  <si>
    <t>NUE</t>
  </si>
  <si>
    <t>Steel</t>
  </si>
  <si>
    <t>NVDA</t>
  </si>
  <si>
    <t>NWL</t>
  </si>
  <si>
    <t>Housewares &amp; Specialties</t>
  </si>
  <si>
    <t>O</t>
  </si>
  <si>
    <t>OKE</t>
  </si>
  <si>
    <t>OMC</t>
  </si>
  <si>
    <t>ORLY</t>
  </si>
  <si>
    <t>OXY</t>
  </si>
  <si>
    <t>PBCT</t>
  </si>
  <si>
    <t>Thrifts &amp; Mortgage Finance</t>
  </si>
  <si>
    <t>PBI</t>
  </si>
  <si>
    <t>Technology, Hardware, Software and Supplies</t>
  </si>
  <si>
    <t>PCAR</t>
  </si>
  <si>
    <t>PCG</t>
  </si>
  <si>
    <t>PCLN</t>
  </si>
  <si>
    <t>PDCO</t>
  </si>
  <si>
    <t>PEG</t>
  </si>
  <si>
    <t>PEP</t>
  </si>
  <si>
    <t>PFE</t>
  </si>
  <si>
    <t>PFG</t>
  </si>
  <si>
    <t>PG</t>
  </si>
  <si>
    <t>PGR</t>
  </si>
  <si>
    <t>PH</t>
  </si>
  <si>
    <t>PHM</t>
  </si>
  <si>
    <t>PKI</t>
  </si>
  <si>
    <t>PM</t>
  </si>
  <si>
    <t>PNC</t>
  </si>
  <si>
    <t>PNR</t>
  </si>
  <si>
    <t>PNW</t>
  </si>
  <si>
    <t>PPG</t>
  </si>
  <si>
    <t>PPL</t>
  </si>
  <si>
    <t>PRU</t>
  </si>
  <si>
    <t>PSX</t>
  </si>
  <si>
    <t>PVH</t>
  </si>
  <si>
    <t>PWR</t>
  </si>
  <si>
    <t>PX</t>
  </si>
  <si>
    <t>QCOM</t>
  </si>
  <si>
    <t>QRVO</t>
  </si>
  <si>
    <t>R</t>
  </si>
  <si>
    <t>RCL</t>
  </si>
  <si>
    <t>REGN</t>
  </si>
  <si>
    <t>RHI</t>
  </si>
  <si>
    <t>Human Resource &amp; Employment Services</t>
  </si>
  <si>
    <t>RHT</t>
  </si>
  <si>
    <t>RL</t>
  </si>
  <si>
    <t>ROK</t>
  </si>
  <si>
    <t>ROP</t>
  </si>
  <si>
    <t>ROST</t>
  </si>
  <si>
    <t>RRC</t>
  </si>
  <si>
    <t>RSG</t>
  </si>
  <si>
    <t>SBUX</t>
  </si>
  <si>
    <t>SCG</t>
  </si>
  <si>
    <t>SE</t>
  </si>
  <si>
    <t>SEE</t>
  </si>
  <si>
    <t>SHW</t>
  </si>
  <si>
    <t>SIG</t>
  </si>
  <si>
    <t>SJM</t>
  </si>
  <si>
    <t>SLG</t>
  </si>
  <si>
    <t>Office REITs</t>
  </si>
  <si>
    <t>SNA</t>
  </si>
  <si>
    <t>Household Appliances</t>
  </si>
  <si>
    <t>SNI</t>
  </si>
  <si>
    <t>SO</t>
  </si>
  <si>
    <t>SPG</t>
  </si>
  <si>
    <t>SPLS</t>
  </si>
  <si>
    <t>SRCL</t>
  </si>
  <si>
    <t>SRE</t>
  </si>
  <si>
    <t>STI</t>
  </si>
  <si>
    <t>STX</t>
  </si>
  <si>
    <t>Computer Storage &amp; Peripherals</t>
  </si>
  <si>
    <t>STZ</t>
  </si>
  <si>
    <t>Distillers &amp; Vintners</t>
  </si>
  <si>
    <t>SWK</t>
  </si>
  <si>
    <t>SWKS</t>
  </si>
  <si>
    <t>SWN</t>
  </si>
  <si>
    <t>SYF</t>
  </si>
  <si>
    <t>SYK</t>
  </si>
  <si>
    <t>SYMC</t>
  </si>
  <si>
    <t>SYY</t>
  </si>
  <si>
    <t>Food Distributors</t>
  </si>
  <si>
    <t>T</t>
  </si>
  <si>
    <t>TAP</t>
  </si>
  <si>
    <t>Brewers</t>
  </si>
  <si>
    <t>TDC</t>
  </si>
  <si>
    <t>TDG</t>
  </si>
  <si>
    <t>TEL</t>
  </si>
  <si>
    <t>Electronic Manufacturing Services</t>
  </si>
  <si>
    <t>TGNA</t>
  </si>
  <si>
    <t>Publishing</t>
  </si>
  <si>
    <t>TGT</t>
  </si>
  <si>
    <t>TIF</t>
  </si>
  <si>
    <t>TJX</t>
  </si>
  <si>
    <t>TMK</t>
  </si>
  <si>
    <t>TMO</t>
  </si>
  <si>
    <t>TRIP</t>
  </si>
  <si>
    <t>TRV</t>
  </si>
  <si>
    <t>TSCO</t>
  </si>
  <si>
    <t>Specialty Retail</t>
  </si>
  <si>
    <t>TSN</t>
  </si>
  <si>
    <t>TSO</t>
  </si>
  <si>
    <t>TSS</t>
  </si>
  <si>
    <t>TXN</t>
  </si>
  <si>
    <t>TXT</t>
  </si>
  <si>
    <t>UA</t>
  </si>
  <si>
    <t>UAA</t>
  </si>
  <si>
    <t>UAL</t>
  </si>
  <si>
    <t>UDR</t>
  </si>
  <si>
    <t>ULTA</t>
  </si>
  <si>
    <t>UNH</t>
  </si>
  <si>
    <t>UNM</t>
  </si>
  <si>
    <t>UNP</t>
  </si>
  <si>
    <t>UPS</t>
  </si>
  <si>
    <t>URBN</t>
  </si>
  <si>
    <t>USB</t>
  </si>
  <si>
    <t>UTX</t>
  </si>
  <si>
    <t>V</t>
  </si>
  <si>
    <t>VAR</t>
  </si>
  <si>
    <t>VFC</t>
  </si>
  <si>
    <t>VIAB</t>
  </si>
  <si>
    <t>VLO</t>
  </si>
  <si>
    <t>VMC</t>
  </si>
  <si>
    <t>VNO</t>
  </si>
  <si>
    <t>VRSK</t>
  </si>
  <si>
    <t>VRSN</t>
  </si>
  <si>
    <t>VRTX</t>
  </si>
  <si>
    <t>VTR</t>
  </si>
  <si>
    <t>VZ</t>
  </si>
  <si>
    <t>WAT</t>
  </si>
  <si>
    <t>WDC</t>
  </si>
  <si>
    <t>WEC</t>
  </si>
  <si>
    <t>WFC</t>
  </si>
  <si>
    <t>WFM</t>
  </si>
  <si>
    <t>WHR</t>
  </si>
  <si>
    <t>WM</t>
  </si>
  <si>
    <t>Environmental Services</t>
  </si>
  <si>
    <t>WMB</t>
  </si>
  <si>
    <t>WMT</t>
  </si>
  <si>
    <t>WRK</t>
  </si>
  <si>
    <t>WU</t>
  </si>
  <si>
    <t>WY</t>
  </si>
  <si>
    <t>WYN</t>
  </si>
  <si>
    <t>WYNN</t>
  </si>
  <si>
    <t>Casinos &amp; Gaming</t>
  </si>
  <si>
    <t>XEC</t>
  </si>
  <si>
    <t>XEL</t>
  </si>
  <si>
    <t>XL</t>
  </si>
  <si>
    <t>XLNX</t>
  </si>
  <si>
    <t>XOM</t>
  </si>
  <si>
    <t>XRAY</t>
  </si>
  <si>
    <t>XRX</t>
  </si>
  <si>
    <t>XYL</t>
  </si>
  <si>
    <t>YHOO</t>
  </si>
  <si>
    <t>YUM</t>
  </si>
  <si>
    <t>ZBH</t>
  </si>
  <si>
    <t>ZION</t>
  </si>
  <si>
    <t>ZTS</t>
  </si>
  <si>
    <t>AVERAGE of Total Revenue</t>
  </si>
  <si>
    <t>Ticker Symbols</t>
  </si>
  <si>
    <t>Revenue</t>
  </si>
  <si>
    <t>COGS</t>
  </si>
  <si>
    <t xml:space="preserve"> </t>
  </si>
  <si>
    <t>Other operating expenses</t>
  </si>
  <si>
    <t>Research &amp; development</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</si>
</sst>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quot;$&quot;#,##0"/>
    <numFmt numFmtId="165" formatCode="0.0%"/>
    <numFmt numFmtId="166" formatCode="m/d/yyyy"/>
    <numFmt numFmtId="167" formatCode="mm/dd/yyyy"/>
  </numFmts>
  <fonts count="28">
    <font>
      <sz val="10.0"/>
      <color rgb="FF000000"/>
      <name val="Arial"/>
    </font>
    <font>
      <b/>
      <sz val="11.0"/>
      <color rgb="FFFFFFFF"/>
      <name val="Calibri"/>
    </font>
    <font>
      <color theme="1"/>
      <name val="Arial"/>
    </font>
    <font>
      <b/>
      <color rgb="FFFFFFFF"/>
      <name val="Calibri"/>
    </font>
    <font>
      <sz val="11.0"/>
      <color rgb="FF000000"/>
      <name val="Calibri"/>
    </font>
    <font>
      <b/>
      <color rgb="FFFFFFFF"/>
    </font>
    <font>
      <sz val="15.0"/>
      <color theme="1"/>
      <name val="Arial"/>
    </font>
    <font>
      <b/>
      <sz val="10.0"/>
      <color rgb="FFFFFFFF"/>
      <name val="Arial"/>
    </font>
    <font>
      <b/>
      <sz val="10.0"/>
      <color rgb="FF000000"/>
      <name val="Arial"/>
    </font>
    <font>
      <sz val="10.0"/>
      <color theme="1"/>
      <name val="Arial"/>
    </font>
    <font>
      <sz val="10.0"/>
      <color rgb="FFFFFFFF"/>
      <name val="Arial"/>
    </font>
    <font>
      <sz val="11.0"/>
      <color theme="1"/>
      <name val="Calibri"/>
    </font>
    <font/>
    <font>
      <b/>
      <sz val="11.0"/>
      <color rgb="FF000000"/>
      <name val="Calibri"/>
    </font>
    <font>
      <b/>
      <sz val="10.0"/>
      <color theme="1"/>
      <name val="Arial"/>
    </font>
    <font>
      <i/>
      <sz val="10.0"/>
      <color theme="1"/>
      <name val="Arial"/>
    </font>
    <font>
      <b/>
      <i/>
      <sz val="10.0"/>
      <color theme="1"/>
      <name val="Arial"/>
    </font>
    <font>
      <b/>
      <i/>
      <sz val="10.0"/>
      <color rgb="FF000000"/>
      <name val="Arial"/>
    </font>
    <font>
      <b/>
      <sz val="10.0"/>
      <color rgb="FF4A86E8"/>
      <name val="Arial"/>
    </font>
    <font>
      <b/>
      <i/>
      <sz val="10.0"/>
      <color rgb="FF4A86E8"/>
      <name val="Arial"/>
    </font>
    <font>
      <b/>
      <color rgb="FFFFFFFF"/>
      <name val="Arial"/>
    </font>
    <font>
      <color rgb="FFFFFFFF"/>
      <name val="Arial"/>
    </font>
    <font>
      <b/>
      <color theme="1"/>
      <name val="Arial"/>
    </font>
    <font>
      <color rgb="FF4A86E8"/>
      <name val="Arial"/>
    </font>
    <font>
      <b/>
      <color rgb="FF000000"/>
      <name val="Arial"/>
    </font>
    <font>
      <color rgb="FF000000"/>
      <name val="Arial"/>
    </font>
    <font>
      <b/>
      <sz val="8.0"/>
      <color rgb="FF000000"/>
      <name val="&quot;Helvetica Neue&quot;"/>
    </font>
    <font>
      <sz val="8.0"/>
      <color rgb="FF000000"/>
      <name val="&quot;Helvetica Neue&quot;"/>
    </font>
  </fonts>
  <fills count="9">
    <fill>
      <patternFill patternType="none"/>
    </fill>
    <fill>
      <patternFill patternType="lightGray"/>
    </fill>
    <fill>
      <patternFill patternType="solid">
        <fgColor rgb="FF4A86E8"/>
        <bgColor rgb="FF4A86E8"/>
      </patternFill>
    </fill>
    <fill>
      <patternFill patternType="solid">
        <fgColor theme="6"/>
        <bgColor theme="6"/>
      </patternFill>
    </fill>
    <fill>
      <patternFill patternType="solid">
        <fgColor rgb="FFC9DAF8"/>
        <bgColor rgb="FFC9DAF8"/>
      </patternFill>
    </fill>
    <fill>
      <patternFill patternType="solid">
        <fgColor rgb="FFFFFFFF"/>
        <bgColor rgb="FFFFFFFF"/>
      </patternFill>
    </fill>
    <fill>
      <patternFill patternType="solid">
        <fgColor rgb="FFD4D4D4"/>
        <bgColor rgb="FFD4D4D4"/>
      </patternFill>
    </fill>
    <fill>
      <patternFill patternType="solid">
        <fgColor rgb="FFF6B26B"/>
        <bgColor rgb="FFF6B26B"/>
      </patternFill>
    </fill>
    <fill>
      <patternFill patternType="solid">
        <fgColor rgb="FFB0B3B2"/>
        <bgColor rgb="FFB0B3B2"/>
      </patternFill>
    </fill>
  </fills>
  <borders count="13">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43">
    <xf borderId="0" fillId="0" fontId="0" numFmtId="0" xfId="0" applyAlignment="1" applyFont="1">
      <alignment readingOrder="0" shrinkToFit="0" vertical="bottom" wrapText="0"/>
    </xf>
    <xf borderId="0" fillId="2" fontId="1" numFmtId="0" xfId="0" applyAlignment="1" applyFill="1" applyFont="1">
      <alignment horizontal="center" readingOrder="0" shrinkToFit="0" wrapText="0"/>
    </xf>
    <xf borderId="0" fillId="2" fontId="2" numFmtId="0" xfId="0" applyFont="1"/>
    <xf borderId="0" fillId="2" fontId="1" numFmtId="0" xfId="0" applyAlignment="1" applyFont="1">
      <alignment horizontal="center" readingOrder="0" shrinkToFit="0" vertical="bottom" wrapText="0"/>
    </xf>
    <xf borderId="0" fillId="2" fontId="3" numFmtId="0" xfId="0" applyAlignment="1" applyFont="1">
      <alignment horizontal="center" readingOrder="0" shrinkToFit="0" vertical="bottom" wrapText="0"/>
    </xf>
    <xf borderId="0" fillId="0" fontId="3" numFmtId="0" xfId="0" applyAlignment="1" applyFont="1">
      <alignment horizontal="center" readingOrder="0" shrinkToFit="0" vertical="bottom" wrapText="0"/>
    </xf>
    <xf borderId="0" fillId="0" fontId="2" numFmtId="0" xfId="0" applyFont="1"/>
    <xf borderId="0" fillId="0" fontId="2" numFmtId="164" xfId="0" applyFont="1" applyNumberFormat="1"/>
    <xf borderId="0" fillId="0" fontId="4" numFmtId="164" xfId="0" applyAlignment="1" applyFont="1" applyNumberFormat="1">
      <alignment readingOrder="0" shrinkToFit="0" vertical="bottom" wrapText="0"/>
    </xf>
    <xf borderId="0" fillId="0" fontId="2" numFmtId="2" xfId="0" applyFont="1" applyNumberFormat="1"/>
    <xf borderId="0" fillId="2" fontId="1" numFmtId="0" xfId="0" applyAlignment="1" applyFont="1">
      <alignment horizontal="left" readingOrder="0" shrinkToFit="0" vertical="bottom" wrapText="0"/>
    </xf>
    <xf borderId="0" fillId="2" fontId="5" numFmtId="164" xfId="0" applyFont="1" applyNumberFormat="1"/>
    <xf borderId="0" fillId="2" fontId="1" numFmtId="164" xfId="0" applyAlignment="1" applyFont="1" applyNumberFormat="1">
      <alignment readingOrder="0" shrinkToFit="0" vertical="bottom" wrapText="0"/>
    </xf>
    <xf borderId="0" fillId="0" fontId="6" numFmtId="0" xfId="0" applyAlignment="1" applyFont="1">
      <alignment horizontal="left" readingOrder="0" shrinkToFit="0" vertical="top" wrapText="1"/>
    </xf>
    <xf borderId="0" fillId="2" fontId="7" numFmtId="0" xfId="0" applyAlignment="1" applyFont="1">
      <alignment readingOrder="0"/>
    </xf>
    <xf borderId="0" fillId="3" fontId="8" numFmtId="0" xfId="0" applyAlignment="1" applyFill="1" applyFont="1">
      <alignment readingOrder="0"/>
    </xf>
    <xf borderId="0" fillId="0" fontId="9" numFmtId="0" xfId="0" applyFont="1"/>
    <xf borderId="1" fillId="2" fontId="7" numFmtId="0" xfId="0" applyAlignment="1" applyBorder="1" applyFont="1">
      <alignment shrinkToFit="0" vertical="bottom" wrapText="0"/>
    </xf>
    <xf borderId="2" fillId="2" fontId="10" numFmtId="0" xfId="0" applyAlignment="1" applyBorder="1" applyFont="1">
      <alignment vertical="bottom"/>
    </xf>
    <xf borderId="3" fillId="2" fontId="10" numFmtId="0" xfId="0" applyAlignment="1" applyBorder="1" applyFont="1">
      <alignment vertical="bottom"/>
    </xf>
    <xf borderId="0" fillId="0" fontId="11" numFmtId="0" xfId="0" applyAlignment="1" applyFont="1">
      <alignment vertical="bottom"/>
    </xf>
    <xf borderId="4" fillId="0" fontId="9" numFmtId="0" xfId="0" applyAlignment="1" applyBorder="1" applyFont="1">
      <alignment vertical="bottom"/>
    </xf>
    <xf borderId="0" fillId="0" fontId="9" numFmtId="0" xfId="0" applyAlignment="1" applyFont="1">
      <alignment vertical="bottom"/>
    </xf>
    <xf borderId="0" fillId="0" fontId="8" numFmtId="0" xfId="0" applyAlignment="1" applyFont="1">
      <alignment horizontal="center" vertical="bottom"/>
    </xf>
    <xf borderId="5" fillId="0" fontId="12" numFmtId="0" xfId="0" applyBorder="1" applyFont="1"/>
    <xf borderId="0" fillId="0" fontId="13" numFmtId="0" xfId="0" applyAlignment="1" applyFont="1">
      <alignment horizontal="center" vertical="bottom"/>
    </xf>
    <xf borderId="0" fillId="4" fontId="8" numFmtId="0" xfId="0" applyAlignment="1" applyFill="1" applyFont="1">
      <alignment horizontal="center" vertical="bottom"/>
    </xf>
    <xf borderId="5" fillId="4" fontId="8" numFmtId="0" xfId="0" applyAlignment="1" applyBorder="1" applyFont="1">
      <alignment horizontal="center" vertical="bottom"/>
    </xf>
    <xf borderId="4" fillId="0" fontId="14" numFmtId="0" xfId="0" applyAlignment="1" applyBorder="1" applyFont="1">
      <alignment readingOrder="0"/>
    </xf>
    <xf borderId="0" fillId="0" fontId="9" numFmtId="164" xfId="0" applyFont="1" applyNumberFormat="1"/>
    <xf borderId="5" fillId="0" fontId="9" numFmtId="164" xfId="0" applyBorder="1" applyFont="1" applyNumberFormat="1"/>
    <xf borderId="4" fillId="0" fontId="15" numFmtId="0" xfId="0" applyAlignment="1" applyBorder="1" applyFont="1">
      <alignment readingOrder="0"/>
    </xf>
    <xf borderId="0" fillId="5" fontId="0" numFmtId="164" xfId="0" applyFill="1" applyFont="1" applyNumberFormat="1"/>
    <xf borderId="5" fillId="5" fontId="0" numFmtId="164" xfId="0" applyBorder="1" applyFont="1" applyNumberFormat="1"/>
    <xf borderId="0" fillId="5" fontId="8" numFmtId="164" xfId="0" applyFont="1" applyNumberFormat="1"/>
    <xf borderId="5" fillId="5" fontId="8" numFmtId="164" xfId="0" applyBorder="1" applyFont="1" applyNumberFormat="1"/>
    <xf borderId="4" fillId="0" fontId="16" numFmtId="0" xfId="0" applyAlignment="1" applyBorder="1" applyFont="1">
      <alignment readingOrder="0"/>
    </xf>
    <xf borderId="0" fillId="0" fontId="16" numFmtId="0" xfId="0" applyFont="1"/>
    <xf borderId="0" fillId="5" fontId="17" numFmtId="2" xfId="0" applyFont="1" applyNumberFormat="1"/>
    <xf borderId="5" fillId="5" fontId="17" numFmtId="2" xfId="0" applyBorder="1" applyFont="1" applyNumberFormat="1"/>
    <xf borderId="0" fillId="5" fontId="0" numFmtId="0" xfId="0" applyFont="1"/>
    <xf borderId="5" fillId="5" fontId="0" numFmtId="0" xfId="0" applyBorder="1" applyFont="1"/>
    <xf borderId="4" fillId="2" fontId="7" numFmtId="0" xfId="0" applyAlignment="1" applyBorder="1" applyFont="1">
      <alignment readingOrder="0"/>
    </xf>
    <xf borderId="0" fillId="2" fontId="10" numFmtId="0" xfId="0" applyFont="1"/>
    <xf borderId="0" fillId="2" fontId="7" numFmtId="164" xfId="0" applyFont="1" applyNumberFormat="1"/>
    <xf borderId="5" fillId="2" fontId="7" numFmtId="164" xfId="0" applyBorder="1" applyFont="1" applyNumberFormat="1"/>
    <xf borderId="6" fillId="0" fontId="15" numFmtId="0" xfId="0" applyAlignment="1" applyBorder="1" applyFont="1">
      <alignment readingOrder="0"/>
    </xf>
    <xf borderId="7" fillId="0" fontId="9" numFmtId="0" xfId="0" applyBorder="1" applyFont="1"/>
    <xf borderId="7" fillId="0" fontId="9" numFmtId="2" xfId="0" applyBorder="1" applyFont="1" applyNumberFormat="1"/>
    <xf borderId="8" fillId="0" fontId="9" numFmtId="2" xfId="0" applyBorder="1" applyFont="1" applyNumberFormat="1"/>
    <xf borderId="2" fillId="0" fontId="12" numFmtId="0" xfId="0" applyBorder="1" applyFont="1"/>
    <xf borderId="3" fillId="0" fontId="12" numFmtId="0" xfId="0" applyBorder="1" applyFont="1"/>
    <xf borderId="9" fillId="0" fontId="8" numFmtId="0" xfId="0" applyAlignment="1" applyBorder="1" applyFont="1">
      <alignment horizontal="center" vertical="bottom"/>
    </xf>
    <xf borderId="10" fillId="0" fontId="12" numFmtId="0" xfId="0" applyBorder="1" applyFont="1"/>
    <xf borderId="11" fillId="0" fontId="12" numFmtId="0" xfId="0" applyBorder="1" applyFont="1"/>
    <xf borderId="9" fillId="0" fontId="14" numFmtId="0" xfId="0" applyAlignment="1" applyBorder="1" applyFont="1">
      <alignment horizontal="center" readingOrder="0"/>
    </xf>
    <xf borderId="12" fillId="4" fontId="8" numFmtId="0" xfId="0" applyAlignment="1" applyBorder="1" applyFont="1">
      <alignment horizontal="center" vertical="bottom"/>
    </xf>
    <xf borderId="4" fillId="0" fontId="9" numFmtId="0" xfId="0" applyAlignment="1" applyBorder="1" applyFont="1">
      <alignment readingOrder="0"/>
    </xf>
    <xf borderId="5" fillId="0" fontId="9" numFmtId="0" xfId="0" applyBorder="1" applyFont="1"/>
    <xf borderId="6" fillId="2" fontId="7" numFmtId="0" xfId="0" applyAlignment="1" applyBorder="1" applyFont="1">
      <alignment readingOrder="0"/>
    </xf>
    <xf borderId="7" fillId="2" fontId="10" numFmtId="0" xfId="0" applyBorder="1" applyFont="1"/>
    <xf borderId="7" fillId="2" fontId="7" numFmtId="164" xfId="0" applyBorder="1" applyFont="1" applyNumberFormat="1"/>
    <xf borderId="8" fillId="2" fontId="7" numFmtId="164" xfId="0" applyBorder="1" applyFont="1" applyNumberFormat="1"/>
    <xf borderId="1" fillId="2" fontId="7" numFmtId="0" xfId="0" applyAlignment="1" applyBorder="1" applyFont="1">
      <alignment readingOrder="0" shrinkToFit="0" vertical="bottom" wrapText="0"/>
    </xf>
    <xf borderId="2" fillId="2" fontId="7" numFmtId="0" xfId="0" applyAlignment="1" applyBorder="1" applyFont="1">
      <alignment shrinkToFit="0" vertical="bottom" wrapText="0"/>
    </xf>
    <xf borderId="2" fillId="2" fontId="10" numFmtId="0" xfId="0" applyAlignment="1" applyBorder="1" applyFont="1">
      <alignment shrinkToFit="0" vertical="bottom" wrapText="0"/>
    </xf>
    <xf borderId="3" fillId="2" fontId="10" numFmtId="0" xfId="0" applyAlignment="1" applyBorder="1" applyFont="1">
      <alignment shrinkToFit="0" vertical="bottom" wrapText="0"/>
    </xf>
    <xf borderId="4" fillId="0" fontId="8" numFmtId="0" xfId="0" applyAlignment="1" applyBorder="1" applyFont="1">
      <alignment shrinkToFit="0" vertical="bottom" wrapText="0"/>
    </xf>
    <xf borderId="0" fillId="0" fontId="8" numFmtId="0" xfId="0" applyAlignment="1" applyFont="1">
      <alignment shrinkToFit="0" vertical="bottom" wrapText="0"/>
    </xf>
    <xf borderId="9" fillId="0" fontId="8" numFmtId="0" xfId="0" applyAlignment="1" applyBorder="1" applyFont="1">
      <alignment horizontal="center" readingOrder="0" shrinkToFit="0" vertical="bottom" wrapText="0"/>
    </xf>
    <xf borderId="4" fillId="0" fontId="8" numFmtId="0" xfId="0" applyAlignment="1" applyBorder="1" applyFont="1">
      <alignment readingOrder="0" shrinkToFit="0" vertical="bottom" wrapText="0"/>
    </xf>
    <xf borderId="0" fillId="0" fontId="0" numFmtId="9" xfId="0" applyAlignment="1" applyFont="1" applyNumberFormat="1">
      <alignment horizontal="right" readingOrder="0" shrinkToFit="0" vertical="bottom" wrapText="0"/>
    </xf>
    <xf borderId="0" fillId="0" fontId="18" numFmtId="9" xfId="0" applyAlignment="1" applyFont="1" applyNumberFormat="1">
      <alignment horizontal="right" readingOrder="0" shrinkToFit="0" vertical="bottom" wrapText="0"/>
    </xf>
    <xf borderId="5" fillId="0" fontId="18" numFmtId="9" xfId="0" applyAlignment="1" applyBorder="1" applyFont="1" applyNumberFormat="1">
      <alignment horizontal="right" readingOrder="0" shrinkToFit="0" vertical="bottom" wrapText="0"/>
    </xf>
    <xf borderId="0" fillId="0" fontId="0" numFmtId="0" xfId="0" applyAlignment="1" applyFont="1">
      <alignment shrinkToFit="0" vertical="bottom" wrapText="0"/>
    </xf>
    <xf borderId="0" fillId="0" fontId="0" numFmtId="2" xfId="0" applyAlignment="1" applyFont="1" applyNumberFormat="1">
      <alignment horizontal="right" readingOrder="0" shrinkToFit="0" vertical="bottom" wrapText="0"/>
    </xf>
    <xf borderId="0" fillId="0" fontId="18" numFmtId="2" xfId="0" applyAlignment="1" applyFont="1" applyNumberFormat="1">
      <alignment horizontal="right" readingOrder="0" shrinkToFit="0" vertical="bottom" wrapText="0"/>
    </xf>
    <xf borderId="5" fillId="0" fontId="18" numFmtId="2" xfId="0" applyAlignment="1" applyBorder="1" applyFont="1" applyNumberFormat="1">
      <alignment horizontal="right" readingOrder="0" shrinkToFit="0" vertical="bottom" wrapText="0"/>
    </xf>
    <xf borderId="6" fillId="0" fontId="8" numFmtId="0" xfId="0" applyAlignment="1" applyBorder="1" applyFont="1">
      <alignment readingOrder="0" shrinkToFit="0" vertical="bottom" wrapText="0"/>
    </xf>
    <xf borderId="7" fillId="0" fontId="0" numFmtId="0" xfId="0" applyAlignment="1" applyBorder="1" applyFont="1">
      <alignment shrinkToFit="0" vertical="bottom" wrapText="0"/>
    </xf>
    <xf borderId="7" fillId="5" fontId="0" numFmtId="2" xfId="0" applyBorder="1" applyFont="1" applyNumberFormat="1"/>
    <xf borderId="7" fillId="5" fontId="18" numFmtId="2" xfId="0" applyBorder="1" applyFont="1" applyNumberFormat="1"/>
    <xf borderId="8" fillId="0" fontId="18" numFmtId="2" xfId="0" applyAlignment="1" applyBorder="1" applyFont="1" applyNumberFormat="1">
      <alignment horizontal="right" readingOrder="0" shrinkToFit="0" vertical="bottom" wrapText="0"/>
    </xf>
    <xf borderId="1" fillId="0" fontId="0" numFmtId="0" xfId="0" applyAlignment="1" applyBorder="1" applyFont="1">
      <alignment vertical="bottom"/>
    </xf>
    <xf borderId="2" fillId="3" fontId="8" numFmtId="0" xfId="0" applyAlignment="1" applyBorder="1" applyFont="1">
      <alignment readingOrder="0" vertical="bottom"/>
    </xf>
    <xf borderId="2" fillId="0" fontId="0" numFmtId="0" xfId="0" applyAlignment="1" applyBorder="1" applyFont="1">
      <alignment vertical="bottom"/>
    </xf>
    <xf borderId="3" fillId="0" fontId="0" numFmtId="0" xfId="0" applyAlignment="1" applyBorder="1" applyFont="1">
      <alignment vertical="bottom"/>
    </xf>
    <xf borderId="4" fillId="0" fontId="0" numFmtId="0" xfId="0" applyAlignment="1" applyBorder="1" applyFont="1">
      <alignment vertical="bottom"/>
    </xf>
    <xf borderId="0" fillId="0" fontId="0" numFmtId="0" xfId="0" applyAlignment="1" applyFont="1">
      <alignment vertical="bottom"/>
    </xf>
    <xf borderId="5" fillId="0" fontId="0" numFmtId="0" xfId="0" applyAlignment="1" applyBorder="1" applyFont="1">
      <alignment vertical="bottom"/>
    </xf>
    <xf borderId="2" fillId="0" fontId="10" numFmtId="0" xfId="0" applyAlignment="1" applyBorder="1" applyFont="1">
      <alignment vertical="bottom"/>
    </xf>
    <xf borderId="3" fillId="0" fontId="10" numFmtId="0" xfId="0" applyAlignment="1" applyBorder="1" applyFont="1">
      <alignment vertical="bottom"/>
    </xf>
    <xf borderId="4" fillId="2" fontId="7" numFmtId="0" xfId="0" applyAlignment="1" applyBorder="1" applyFont="1">
      <alignment readingOrder="0" shrinkToFit="0" vertical="bottom" wrapText="0"/>
    </xf>
    <xf borderId="0" fillId="2" fontId="7" numFmtId="0" xfId="0" applyAlignment="1" applyFont="1">
      <alignment vertical="bottom"/>
    </xf>
    <xf borderId="0" fillId="2" fontId="7" numFmtId="165" xfId="0" applyAlignment="1" applyFont="1" applyNumberFormat="1">
      <alignment horizontal="center" vertical="bottom"/>
    </xf>
    <xf borderId="5" fillId="2" fontId="7" numFmtId="165" xfId="0" applyAlignment="1" applyBorder="1" applyFont="1" applyNumberFormat="1">
      <alignment horizontal="center" vertical="bottom"/>
    </xf>
    <xf borderId="4" fillId="0" fontId="0" numFmtId="0" xfId="0" applyAlignment="1" applyBorder="1" applyFont="1">
      <alignment shrinkToFit="0" vertical="bottom" wrapText="0"/>
    </xf>
    <xf borderId="0" fillId="0" fontId="0" numFmtId="0" xfId="0" applyAlignment="1" applyFont="1">
      <alignment horizontal="right" vertical="bottom"/>
    </xf>
    <xf borderId="0" fillId="0" fontId="19" numFmtId="165" xfId="0" applyAlignment="1" applyFont="1" applyNumberFormat="1">
      <alignment horizontal="right" vertical="bottom"/>
    </xf>
    <xf borderId="5" fillId="0" fontId="19" numFmtId="165" xfId="0" applyAlignment="1" applyBorder="1" applyFont="1" applyNumberFormat="1">
      <alignment horizontal="right" vertical="bottom"/>
    </xf>
    <xf borderId="4" fillId="2" fontId="7" numFmtId="0" xfId="0" applyAlignment="1" applyBorder="1" applyFont="1">
      <alignment shrinkToFit="0" vertical="bottom" wrapText="0"/>
    </xf>
    <xf borderId="0" fillId="0" fontId="8" numFmtId="0" xfId="0" applyAlignment="1" applyFont="1">
      <alignment vertical="bottom"/>
    </xf>
    <xf borderId="0" fillId="0" fontId="18" numFmtId="165" xfId="0" applyAlignment="1" applyFont="1" applyNumberFormat="1">
      <alignment vertical="bottom"/>
    </xf>
    <xf borderId="5" fillId="0" fontId="18" numFmtId="165" xfId="0" applyAlignment="1" applyBorder="1" applyFont="1" applyNumberFormat="1">
      <alignment vertical="bottom"/>
    </xf>
    <xf borderId="0" fillId="0" fontId="19" numFmtId="2" xfId="0" applyAlignment="1" applyFont="1" applyNumberFormat="1">
      <alignment horizontal="right" vertical="bottom"/>
    </xf>
    <xf borderId="5" fillId="0" fontId="19" numFmtId="2" xfId="0" applyAlignment="1" applyBorder="1" applyFont="1" applyNumberFormat="1">
      <alignment horizontal="right" vertical="bottom"/>
    </xf>
    <xf borderId="0" fillId="0" fontId="9" numFmtId="2" xfId="0" applyAlignment="1" applyFont="1" applyNumberFormat="1">
      <alignment vertical="bottom"/>
    </xf>
    <xf borderId="6" fillId="0" fontId="0" numFmtId="0" xfId="0" applyAlignment="1" applyBorder="1" applyFont="1">
      <alignment shrinkToFit="0" vertical="bottom" wrapText="0"/>
    </xf>
    <xf borderId="7" fillId="0" fontId="0" numFmtId="0" xfId="0" applyAlignment="1" applyBorder="1" applyFont="1">
      <alignment vertical="bottom"/>
    </xf>
    <xf borderId="7" fillId="0" fontId="0" numFmtId="0" xfId="0" applyAlignment="1" applyBorder="1" applyFont="1">
      <alignment horizontal="right" vertical="bottom"/>
    </xf>
    <xf borderId="7" fillId="0" fontId="19" numFmtId="2" xfId="0" applyAlignment="1" applyBorder="1" applyFont="1" applyNumberFormat="1">
      <alignment horizontal="right" vertical="bottom"/>
    </xf>
    <xf borderId="8" fillId="0" fontId="19" numFmtId="2" xfId="0" applyAlignment="1" applyBorder="1" applyFont="1" applyNumberFormat="1">
      <alignment horizontal="right" vertical="bottom"/>
    </xf>
    <xf borderId="12" fillId="2" fontId="7" numFmtId="0" xfId="0" applyAlignment="1" applyBorder="1" applyFont="1">
      <alignment vertical="top"/>
    </xf>
    <xf borderId="12" fillId="2" fontId="7" numFmtId="0" xfId="0" applyAlignment="1" applyBorder="1" applyFont="1">
      <alignment readingOrder="0" vertical="top"/>
    </xf>
    <xf borderId="0" fillId="0" fontId="14" numFmtId="0" xfId="0" applyFont="1"/>
    <xf borderId="12" fillId="6" fontId="8" numFmtId="0" xfId="0" applyAlignment="1" applyBorder="1" applyFill="1" applyFont="1">
      <alignment readingOrder="0" vertical="top"/>
    </xf>
    <xf borderId="12" fillId="0" fontId="0" numFmtId="0" xfId="0" applyAlignment="1" applyBorder="1" applyFont="1">
      <alignment readingOrder="0" vertical="top"/>
    </xf>
    <xf borderId="12" fillId="0" fontId="0" numFmtId="164" xfId="0" applyAlignment="1" applyBorder="1" applyFont="1" applyNumberFormat="1">
      <alignment readingOrder="0" vertical="top"/>
    </xf>
    <xf borderId="12" fillId="0" fontId="0" numFmtId="166" xfId="0" applyAlignment="1" applyBorder="1" applyFont="1" applyNumberFormat="1">
      <alignment readingOrder="0" vertical="top"/>
    </xf>
    <xf borderId="12" fillId="0" fontId="9" numFmtId="164" xfId="0" applyAlignment="1" applyBorder="1" applyFont="1" applyNumberFormat="1">
      <alignment readingOrder="0" vertical="top"/>
    </xf>
    <xf borderId="0" fillId="0" fontId="9" numFmtId="2" xfId="0" applyFont="1" applyNumberFormat="1"/>
    <xf borderId="12" fillId="0" fontId="9" numFmtId="0" xfId="0" applyAlignment="1" applyBorder="1" applyFont="1">
      <alignment readingOrder="0" vertical="top"/>
    </xf>
    <xf borderId="12" fillId="0" fontId="0" numFmtId="167" xfId="0" applyAlignment="1" applyBorder="1" applyFont="1" applyNumberFormat="1">
      <alignment readingOrder="0" vertical="top"/>
    </xf>
    <xf borderId="0" fillId="0" fontId="2" numFmtId="166" xfId="0" applyFont="1" applyNumberFormat="1"/>
    <xf borderId="0" fillId="2" fontId="20" numFmtId="0" xfId="0" applyAlignment="1" applyFont="1">
      <alignment readingOrder="0"/>
    </xf>
    <xf borderId="0" fillId="0" fontId="2" numFmtId="0" xfId="0" applyAlignment="1" applyFont="1">
      <alignment readingOrder="0"/>
    </xf>
    <xf borderId="0" fillId="2" fontId="21" numFmtId="0" xfId="0" applyFont="1"/>
    <xf borderId="0" fillId="0" fontId="22" numFmtId="0" xfId="0" applyAlignment="1" applyFont="1">
      <alignment readingOrder="0"/>
    </xf>
    <xf borderId="0" fillId="0" fontId="2" numFmtId="164" xfId="0" applyAlignment="1" applyFont="1" applyNumberFormat="1">
      <alignment readingOrder="0"/>
    </xf>
    <xf borderId="0" fillId="0" fontId="23" numFmtId="164" xfId="0" applyFont="1" applyNumberFormat="1"/>
    <xf borderId="0" fillId="7" fontId="24" numFmtId="0" xfId="0" applyAlignment="1" applyFill="1" applyFont="1">
      <alignment readingOrder="0"/>
    </xf>
    <xf borderId="0" fillId="7" fontId="25" numFmtId="0" xfId="0" applyFont="1"/>
    <xf borderId="0" fillId="7" fontId="25" numFmtId="164" xfId="0" applyFont="1" applyNumberFormat="1"/>
    <xf borderId="12" fillId="8" fontId="12" numFmtId="0" xfId="0" applyAlignment="1" applyBorder="1" applyFill="1" applyFont="1">
      <alignment vertical="top"/>
    </xf>
    <xf borderId="12" fillId="8" fontId="26" numFmtId="0" xfId="0" applyAlignment="1" applyBorder="1" applyFont="1">
      <alignment readingOrder="0" vertical="top"/>
    </xf>
    <xf borderId="12" fillId="8" fontId="2" numFmtId="0" xfId="0" applyAlignment="1" applyBorder="1" applyFont="1">
      <alignment readingOrder="0" vertical="top"/>
    </xf>
    <xf borderId="12" fillId="6" fontId="26" numFmtId="0" xfId="0" applyAlignment="1" applyBorder="1" applyFont="1">
      <alignment readingOrder="0" vertical="top"/>
    </xf>
    <xf borderId="12" fillId="0" fontId="27" numFmtId="0" xfId="0" applyAlignment="1" applyBorder="1" applyFont="1">
      <alignment readingOrder="0" vertical="top"/>
    </xf>
    <xf borderId="12" fillId="0" fontId="27" numFmtId="164" xfId="0" applyAlignment="1" applyBorder="1" applyFont="1" applyNumberFormat="1">
      <alignment readingOrder="0" vertical="top"/>
    </xf>
    <xf borderId="12" fillId="0" fontId="27" numFmtId="166" xfId="0" applyAlignment="1" applyBorder="1" applyFont="1" applyNumberFormat="1">
      <alignment readingOrder="0" vertical="top"/>
    </xf>
    <xf borderId="12" fillId="0" fontId="2" numFmtId="164" xfId="0" applyAlignment="1" applyBorder="1" applyFont="1" applyNumberFormat="1">
      <alignment readingOrder="0" vertical="top"/>
    </xf>
    <xf borderId="12" fillId="0" fontId="2" numFmtId="0" xfId="0" applyAlignment="1" applyBorder="1" applyFont="1">
      <alignment readingOrder="0" vertical="top"/>
    </xf>
    <xf borderId="12" fillId="0" fontId="27" numFmtId="167" xfId="0" applyAlignment="1" applyBorder="1" applyFont="1" applyNumberFormat="1">
      <alignment readingOrder="0" vertical="top"/>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1" Type="http://schemas.openxmlformats.org/officeDocument/2006/relationships/pivotCacheDefinition" Target="pivotCache/pivotCacheDefinition1.xml"/><Relationship Id="rId10" Type="http://schemas.openxmlformats.org/officeDocument/2006/relationships/worksheet" Target="worksheets/sheet7.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charts/chart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Yearly Earnings By Sector from 2012 to 2015</a:t>
            </a:r>
          </a:p>
        </c:rich>
      </c:tx>
      <c:overlay val="0"/>
    </c:title>
    <c:plotArea>
      <c:layout/>
      <c:barChart>
        <c:barDir val="col"/>
        <c:ser>
          <c:idx val="0"/>
          <c:order val="0"/>
          <c:tx>
            <c:strRef>
              <c:f>'Summary Statistics'!$B$2</c:f>
            </c:strRef>
          </c:tx>
          <c:spPr>
            <a:solidFill>
              <a:schemeClr val="accent1"/>
            </a:solidFill>
            <a:ln cmpd="sng">
              <a:solidFill>
                <a:srgbClr val="000000"/>
              </a:solidFill>
            </a:ln>
          </c:spPr>
          <c:cat>
            <c:strRef>
              <c:f>'Summary Statistics'!$A$3:$A$13</c:f>
            </c:strRef>
          </c:cat>
          <c:val>
            <c:numRef>
              <c:f>'Summary Statistics'!$B$3:$B$13</c:f>
              <c:numCache/>
            </c:numRef>
          </c:val>
        </c:ser>
        <c:ser>
          <c:idx val="1"/>
          <c:order val="1"/>
          <c:tx>
            <c:strRef>
              <c:f>'Summary Statistics'!$C$2</c:f>
            </c:strRef>
          </c:tx>
          <c:spPr>
            <a:solidFill>
              <a:schemeClr val="accent2"/>
            </a:solidFill>
            <a:ln cmpd="sng">
              <a:solidFill>
                <a:srgbClr val="000000"/>
              </a:solidFill>
            </a:ln>
          </c:spPr>
          <c:cat>
            <c:strRef>
              <c:f>'Summary Statistics'!$A$3:$A$13</c:f>
            </c:strRef>
          </c:cat>
          <c:val>
            <c:numRef>
              <c:f>'Summary Statistics'!$C$3:$C$13</c:f>
              <c:numCache/>
            </c:numRef>
          </c:val>
        </c:ser>
        <c:ser>
          <c:idx val="2"/>
          <c:order val="2"/>
          <c:tx>
            <c:strRef>
              <c:f>'Summary Statistics'!$D$2</c:f>
            </c:strRef>
          </c:tx>
          <c:spPr>
            <a:solidFill>
              <a:schemeClr val="accent3"/>
            </a:solidFill>
            <a:ln cmpd="sng">
              <a:solidFill>
                <a:srgbClr val="000000"/>
              </a:solidFill>
            </a:ln>
          </c:spPr>
          <c:cat>
            <c:strRef>
              <c:f>'Summary Statistics'!$A$3:$A$13</c:f>
            </c:strRef>
          </c:cat>
          <c:val>
            <c:numRef>
              <c:f>'Summary Statistics'!$D$3:$D$13</c:f>
              <c:numCache/>
            </c:numRef>
          </c:val>
        </c:ser>
        <c:ser>
          <c:idx val="3"/>
          <c:order val="3"/>
          <c:tx>
            <c:strRef>
              <c:f>'Summary Statistics'!$E$2</c:f>
            </c:strRef>
          </c:tx>
          <c:spPr>
            <a:solidFill>
              <a:schemeClr val="accent4"/>
            </a:solidFill>
            <a:ln cmpd="sng">
              <a:solidFill>
                <a:srgbClr val="000000"/>
              </a:solidFill>
            </a:ln>
          </c:spPr>
          <c:cat>
            <c:strRef>
              <c:f>'Summary Statistics'!$A$3:$A$13</c:f>
            </c:strRef>
          </c:cat>
          <c:val>
            <c:numRef>
              <c:f>'Summary Statistics'!$E$3:$E$13</c:f>
              <c:numCache/>
            </c:numRef>
          </c:val>
        </c:ser>
        <c:axId val="1813010358"/>
        <c:axId val="219652608"/>
      </c:barChart>
      <c:catAx>
        <c:axId val="1813010358"/>
        <c:scaling>
          <c:orientation val="minMax"/>
        </c:scaling>
        <c:delete val="0"/>
        <c:axPos val="b"/>
        <c:title>
          <c:tx>
            <c:rich>
              <a:bodyPr/>
              <a:lstStyle/>
              <a:p>
                <a:pPr lvl="0">
                  <a:defRPr b="0">
                    <a:solidFill>
                      <a:srgbClr val="000000"/>
                    </a:solidFill>
                    <a:latin typeface="+mn-lt"/>
                  </a:defRPr>
                </a:pPr>
                <a:r>
                  <a:rPr b="0">
                    <a:solidFill>
                      <a:srgbClr val="000000"/>
                    </a:solidFill>
                    <a:latin typeface="+mn-lt"/>
                  </a:rPr>
                  <a:t>Sectors</a:t>
                </a:r>
              </a:p>
            </c:rich>
          </c:tx>
          <c:overlay val="0"/>
        </c:title>
        <c:numFmt formatCode="General" sourceLinked="1"/>
        <c:majorTickMark val="none"/>
        <c:minorTickMark val="none"/>
        <c:spPr/>
        <c:txPr>
          <a:bodyPr/>
          <a:lstStyle/>
          <a:p>
            <a:pPr lvl="0">
              <a:defRPr b="0">
                <a:solidFill>
                  <a:srgbClr val="000000"/>
                </a:solidFill>
                <a:latin typeface="+mn-lt"/>
              </a:defRPr>
            </a:pPr>
          </a:p>
        </c:txPr>
        <c:crossAx val="219652608"/>
      </c:catAx>
      <c:valAx>
        <c:axId val="219652608"/>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Total Yearly Earnings ($)</a:t>
                </a:r>
              </a:p>
            </c:rich>
          </c:tx>
          <c:overlay val="0"/>
        </c:title>
        <c:numFmt formatCode="General" sourceLinked="1"/>
        <c:majorTickMark val="none"/>
        <c:minorTickMark val="none"/>
        <c:tickLblPos val="nextTo"/>
        <c:spPr>
          <a:ln>
            <a:solidFill/>
          </a:ln>
        </c:spPr>
        <c:txPr>
          <a:bodyPr/>
          <a:lstStyle/>
          <a:p>
            <a:pPr lvl="0">
              <a:defRPr b="0">
                <a:solidFill>
                  <a:srgbClr val="000000"/>
                </a:solidFill>
                <a:latin typeface="+mn-lt"/>
              </a:defRPr>
            </a:pPr>
          </a:p>
        </c:txPr>
        <c:crossAx val="1813010358"/>
      </c:valAx>
    </c:plotArea>
    <c:legend>
      <c:legendPos val="r"/>
      <c:overlay val="0"/>
      <c:txPr>
        <a:bodyPr/>
        <a:lstStyle/>
        <a:p>
          <a:pPr lvl="0">
            <a:defRPr b="0">
              <a:solidFill>
                <a:srgbClr val="1A1A1A"/>
              </a:solidFill>
              <a:latin typeface="+mn-lt"/>
            </a:defRPr>
          </a:pPr>
        </a:p>
      </c:txPr>
    </c:legend>
    <c:plotVisOnly val="1"/>
  </c:chart>
</c:chartSpace>
</file>

<file path=xl/charts/chart2.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Mean and Median Summary Statistics for All Sectors</a:t>
            </a:r>
          </a:p>
        </c:rich>
      </c:tx>
      <c:overlay val="0"/>
    </c:title>
    <c:plotArea>
      <c:layout/>
      <c:barChart>
        <c:barDir val="col"/>
        <c:ser>
          <c:idx val="0"/>
          <c:order val="0"/>
          <c:tx>
            <c:strRef>
              <c:f>'Summary Statistics'!$I$2</c:f>
            </c:strRef>
          </c:tx>
          <c:spPr>
            <a:solidFill>
              <a:schemeClr val="accent1"/>
            </a:solidFill>
            <a:ln cmpd="sng">
              <a:solidFill>
                <a:srgbClr val="000000"/>
              </a:solidFill>
            </a:ln>
          </c:spPr>
          <c:cat>
            <c:strRef>
              <c:f>'Summary Statistics'!$H$3:$H$13</c:f>
            </c:strRef>
          </c:cat>
          <c:val>
            <c:numRef>
              <c:f>'Summary Statistics'!$I$3:$I$13</c:f>
              <c:numCache/>
            </c:numRef>
          </c:val>
        </c:ser>
        <c:ser>
          <c:idx val="1"/>
          <c:order val="1"/>
          <c:tx>
            <c:strRef>
              <c:f>'Summary Statistics'!$J$2</c:f>
            </c:strRef>
          </c:tx>
          <c:spPr>
            <a:solidFill>
              <a:schemeClr val="accent2"/>
            </a:solidFill>
            <a:ln cmpd="sng">
              <a:solidFill>
                <a:srgbClr val="000000"/>
              </a:solidFill>
            </a:ln>
          </c:spPr>
          <c:cat>
            <c:strRef>
              <c:f>'Summary Statistics'!$H$3:$H$13</c:f>
            </c:strRef>
          </c:cat>
          <c:val>
            <c:numRef>
              <c:f>'Summary Statistics'!$J$3:$J$13</c:f>
              <c:numCache/>
            </c:numRef>
          </c:val>
        </c:ser>
        <c:axId val="714903937"/>
        <c:axId val="1359578839"/>
      </c:barChart>
      <c:catAx>
        <c:axId val="714903937"/>
        <c:scaling>
          <c:orientation val="minMax"/>
        </c:scaling>
        <c:delete val="0"/>
        <c:axPos val="b"/>
        <c:title>
          <c:tx>
            <c:rich>
              <a:bodyPr/>
              <a:lstStyle/>
              <a:p>
                <a:pPr lvl="0">
                  <a:defRPr b="0">
                    <a:solidFill>
                      <a:srgbClr val="000000"/>
                    </a:solidFill>
                    <a:latin typeface="+mn-lt"/>
                  </a:defRPr>
                </a:pPr>
                <a:r>
                  <a:rPr b="0">
                    <a:solidFill>
                      <a:srgbClr val="000000"/>
                    </a:solidFill>
                    <a:latin typeface="+mn-lt"/>
                  </a:rPr>
                  <a:t>Sectors</a:t>
                </a:r>
              </a:p>
            </c:rich>
          </c:tx>
          <c:overlay val="0"/>
        </c:title>
        <c:numFmt formatCode="General" sourceLinked="1"/>
        <c:majorTickMark val="none"/>
        <c:minorTickMark val="none"/>
        <c:spPr/>
        <c:txPr>
          <a:bodyPr/>
          <a:lstStyle/>
          <a:p>
            <a:pPr lvl="0">
              <a:defRPr b="0">
                <a:solidFill>
                  <a:srgbClr val="000000"/>
                </a:solidFill>
                <a:latin typeface="+mn-lt"/>
              </a:defRPr>
            </a:pPr>
          </a:p>
        </c:txPr>
        <c:crossAx val="1359578839"/>
      </c:catAx>
      <c:valAx>
        <c:axId val="1359578839"/>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Total Revenue($)</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714903937"/>
      </c:valAx>
    </c:plotArea>
    <c:legend>
      <c:legendPos val="r"/>
      <c:overlay val="0"/>
      <c:txPr>
        <a:bodyPr/>
        <a:lstStyle/>
        <a:p>
          <a:pPr lvl="0">
            <a:defRPr b="0">
              <a:solidFill>
                <a:srgbClr val="1A1A1A"/>
              </a:solidFill>
              <a:latin typeface="+mn-lt"/>
            </a:defRPr>
          </a:pPr>
        </a:p>
      </c:txPr>
    </c:legend>
    <c:plotVisOnly val="1"/>
  </c:chart>
</c:chartSpace>
</file>

<file path=xl/charts/chart3.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Year on Year Rate of Growth</a:t>
            </a:r>
          </a:p>
        </c:rich>
      </c:tx>
      <c:overlay val="0"/>
    </c:title>
    <c:plotArea>
      <c:layout/>
      <c:lineChart>
        <c:ser>
          <c:idx val="0"/>
          <c:order val="0"/>
          <c:tx>
            <c:strRef>
              <c:f>'Summary Statistics'!$O$2</c:f>
            </c:strRef>
          </c:tx>
          <c:spPr>
            <a:ln cmpd="sng">
              <a:solidFill>
                <a:srgbClr val="4285F4"/>
              </a:solidFill>
            </a:ln>
          </c:spPr>
          <c:marker>
            <c:symbol val="none"/>
          </c:marker>
          <c:cat>
            <c:strRef>
              <c:f>'Summary Statistics'!$N$3:$N$13</c:f>
            </c:strRef>
          </c:cat>
          <c:val>
            <c:numRef>
              <c:f>'Summary Statistics'!$O$3:$O$13</c:f>
              <c:numCache/>
            </c:numRef>
          </c:val>
          <c:smooth val="0"/>
        </c:ser>
        <c:ser>
          <c:idx val="1"/>
          <c:order val="1"/>
          <c:tx>
            <c:strRef>
              <c:f>'Summary Statistics'!$P$2</c:f>
            </c:strRef>
          </c:tx>
          <c:spPr>
            <a:ln cmpd="sng">
              <a:solidFill>
                <a:srgbClr val="EA4335"/>
              </a:solidFill>
            </a:ln>
          </c:spPr>
          <c:marker>
            <c:symbol val="none"/>
          </c:marker>
          <c:cat>
            <c:strRef>
              <c:f>'Summary Statistics'!$N$3:$N$13</c:f>
            </c:strRef>
          </c:cat>
          <c:val>
            <c:numRef>
              <c:f>'Summary Statistics'!$P$3:$P$13</c:f>
              <c:numCache/>
            </c:numRef>
          </c:val>
          <c:smooth val="0"/>
        </c:ser>
        <c:ser>
          <c:idx val="2"/>
          <c:order val="2"/>
          <c:tx>
            <c:strRef>
              <c:f>'Summary Statistics'!$Q$2</c:f>
            </c:strRef>
          </c:tx>
          <c:spPr>
            <a:ln cmpd="sng">
              <a:solidFill>
                <a:srgbClr val="FBBC04"/>
              </a:solidFill>
            </a:ln>
          </c:spPr>
          <c:marker>
            <c:symbol val="none"/>
          </c:marker>
          <c:cat>
            <c:strRef>
              <c:f>'Summary Statistics'!$N$3:$N$13</c:f>
            </c:strRef>
          </c:cat>
          <c:val>
            <c:numRef>
              <c:f>'Summary Statistics'!$Q$3:$Q$13</c:f>
              <c:numCache/>
            </c:numRef>
          </c:val>
          <c:smooth val="0"/>
        </c:ser>
        <c:ser>
          <c:idx val="3"/>
          <c:order val="3"/>
          <c:tx>
            <c:strRef>
              <c:f>'Summary Statistics'!$R$2</c:f>
            </c:strRef>
          </c:tx>
          <c:spPr>
            <a:ln cmpd="sng">
              <a:solidFill>
                <a:srgbClr val="34A853"/>
              </a:solidFill>
            </a:ln>
          </c:spPr>
          <c:marker>
            <c:symbol val="none"/>
          </c:marker>
          <c:cat>
            <c:strRef>
              <c:f>'Summary Statistics'!$N$3:$N$13</c:f>
            </c:strRef>
          </c:cat>
          <c:val>
            <c:numRef>
              <c:f>'Summary Statistics'!$R$3:$R$13</c:f>
              <c:numCache/>
            </c:numRef>
          </c:val>
          <c:smooth val="0"/>
        </c:ser>
        <c:axId val="161108505"/>
        <c:axId val="87795297"/>
      </c:lineChart>
      <c:catAx>
        <c:axId val="161108505"/>
        <c:scaling>
          <c:orientation val="minMax"/>
        </c:scaling>
        <c:delete val="0"/>
        <c:axPos val="b"/>
        <c:title>
          <c:tx>
            <c:rich>
              <a:bodyPr/>
              <a:lstStyle/>
              <a:p>
                <a:pPr lvl="0">
                  <a:defRPr b="0">
                    <a:solidFill>
                      <a:srgbClr val="000000"/>
                    </a:solidFill>
                    <a:latin typeface="+mn-lt"/>
                  </a:defRPr>
                </a:pPr>
                <a:r>
                  <a:rPr b="0">
                    <a:solidFill>
                      <a:srgbClr val="000000"/>
                    </a:solidFill>
                    <a:latin typeface="+mn-lt"/>
                  </a:rPr>
                  <a:t>Sectors</a:t>
                </a:r>
              </a:p>
            </c:rich>
          </c:tx>
          <c:overlay val="0"/>
        </c:title>
        <c:numFmt formatCode="General" sourceLinked="1"/>
        <c:majorTickMark val="none"/>
        <c:minorTickMark val="none"/>
        <c:spPr/>
        <c:txPr>
          <a:bodyPr/>
          <a:lstStyle/>
          <a:p>
            <a:pPr lvl="0">
              <a:defRPr b="0">
                <a:solidFill>
                  <a:srgbClr val="000000"/>
                </a:solidFill>
                <a:latin typeface="+mn-lt"/>
              </a:defRPr>
            </a:pPr>
          </a:p>
        </c:txPr>
        <c:crossAx val="87795297"/>
      </c:catAx>
      <c:valAx>
        <c:axId val="87795297"/>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Percentage Growth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61108505"/>
      </c:valAx>
    </c:plotArea>
    <c:legend>
      <c:legendPos val="r"/>
      <c:overlay val="0"/>
      <c:txPr>
        <a:bodyPr/>
        <a:lstStyle/>
        <a:p>
          <a:pPr lvl="0">
            <a:defRPr b="0">
              <a:solidFill>
                <a:srgbClr val="1A1A1A"/>
              </a:solidFill>
              <a:latin typeface="+mn-lt"/>
            </a:defRPr>
          </a:pPr>
        </a:p>
      </c:txPr>
    </c:legend>
    <c:plotVisOnly val="1"/>
  </c:chart>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 Id="rId2" Type="http://schemas.openxmlformats.org/officeDocument/2006/relationships/chart" Target="../charts/chart2.xml"/><Relationship Id="rId3" Type="http://schemas.openxmlformats.org/officeDocument/2006/relationships/chart" Target="../charts/char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47625</xdr:colOff>
      <xdr:row>14</xdr:row>
      <xdr:rowOff>76200</xdr:rowOff>
    </xdr:from>
    <xdr:ext cx="14468475" cy="5000625"/>
    <xdr:graphicFrame>
      <xdr:nvGraphicFramePr>
        <xdr:cNvPr id="1" name="Chart 1" title="Chart"/>
        <xdr:cNvGraphicFramePr/>
      </xdr:nvGraphicFramePr>
      <xdr:xfrm>
        <a:off x="0" y="0"/>
        <a:ext cx="0" cy="0"/>
      </xdr:xfrm>
      <a:graphic>
        <a:graphicData uri="http://schemas.openxmlformats.org/drawingml/2006/chart">
          <c:chart r:id="rId1"/>
        </a:graphicData>
      </a:graphic>
    </xdr:graphicFrame>
    <xdr:clientData fLocksWithSheet="0"/>
  </xdr:oneCellAnchor>
  <xdr:oneCellAnchor>
    <xdr:from>
      <xdr:col>9</xdr:col>
      <xdr:colOff>1038225</xdr:colOff>
      <xdr:row>14</xdr:row>
      <xdr:rowOff>76200</xdr:rowOff>
    </xdr:from>
    <xdr:ext cx="10963275" cy="5000625"/>
    <xdr:graphicFrame>
      <xdr:nvGraphicFramePr>
        <xdr:cNvPr id="2" name="Chart 2" title="Chart"/>
        <xdr:cNvGraphicFramePr/>
      </xdr:nvGraphicFramePr>
      <xdr:xfrm>
        <a:off x="0" y="0"/>
        <a:ext cx="0" cy="0"/>
      </xdr:xfrm>
      <a:graphic>
        <a:graphicData uri="http://schemas.openxmlformats.org/drawingml/2006/chart">
          <c:chart r:id="rId2"/>
        </a:graphicData>
      </a:graphic>
    </xdr:graphicFrame>
    <xdr:clientData fLocksWithSheet="0"/>
  </xdr:oneCellAnchor>
  <xdr:oneCellAnchor>
    <xdr:from>
      <xdr:col>9</xdr:col>
      <xdr:colOff>1038225</xdr:colOff>
      <xdr:row>40</xdr:row>
      <xdr:rowOff>47625</xdr:rowOff>
    </xdr:from>
    <xdr:ext cx="10963275" cy="5076825"/>
    <xdr:graphicFrame>
      <xdr:nvGraphicFramePr>
        <xdr:cNvPr id="3" name="Chart 3" title="Chart"/>
        <xdr:cNvGraphicFramePr/>
      </xdr:nvGraphicFramePr>
      <xdr:xfrm>
        <a:off x="0" y="0"/>
        <a:ext cx="0" cy="0"/>
      </xdr:xfrm>
      <a:graphic>
        <a:graphicData uri="http://schemas.openxmlformats.org/drawingml/2006/chart">
          <c:chart r:id="rId3"/>
        </a:graphicData>
      </a:graphic>
    </xdr:graphicFrame>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pivotCache/_rels/pivotCacheDefinition1.xml.rels><?xml version="1.0" encoding="UTF-8" standalone="yes"?><Relationships xmlns="http://schemas.openxmlformats.org/package/2006/relationships"><Relationship Type="http://schemas.openxmlformats.org/officeDocument/2006/relationships/externalLinkPath" TargetMode="External"/></Relationships>
</file>

<file path=xl/pivotCache/pivotCacheDefinition1.xml><?xml version="1.0" encoding="utf-8"?>
<pivot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invalid="1" refreshOnLoad="1">
  <cacheSource type="worksheet">
    <worksheetSource ref="A1:N1711" sheet="Sheet4"/>
  </cacheSource>
  <cacheFields>
    <cacheField name=" " numFmtId="0">
      <sharedItems containsSemiMixedTypes="0" containsString="0" containsNumber="1" containsInteger="1">
        <n v="0.0"/>
        <n v="1.0"/>
        <n v="2.0"/>
        <n v="3.0"/>
        <n v="4.0"/>
        <n v="5.0"/>
        <n v="6.0"/>
        <n v="7.0"/>
        <n v="8.0"/>
        <n v="9.0"/>
        <n v="10.0"/>
        <n v="11.0"/>
        <n v="12.0"/>
        <n v="13.0"/>
        <n v="14.0"/>
        <n v="15.0"/>
        <n v="16.0"/>
        <n v="17.0"/>
        <n v="18.0"/>
        <n v="19.0"/>
        <n v="20.0"/>
        <n v="21.0"/>
        <n v="22.0"/>
        <n v="23.0"/>
        <n v="24.0"/>
        <n v="25.0"/>
        <n v="26.0"/>
        <n v="27.0"/>
        <n v="28.0"/>
        <n v="29.0"/>
        <n v="30.0"/>
        <n v="31.0"/>
        <n v="32.0"/>
        <n v="33.0"/>
        <n v="34.0"/>
        <n v="35.0"/>
        <n v="36.0"/>
        <n v="37.0"/>
        <n v="38.0"/>
        <n v="39.0"/>
        <n v="40.0"/>
        <n v="41.0"/>
        <n v="42.0"/>
        <n v="43.0"/>
        <n v="44.0"/>
        <n v="45.0"/>
        <n v="46.0"/>
        <n v="47.0"/>
        <n v="48.0"/>
        <n v="49.0"/>
        <n v="50.0"/>
        <n v="51.0"/>
        <n v="52.0"/>
        <n v="53.0"/>
        <n v="54.0"/>
        <n v="55.0"/>
        <n v="56.0"/>
        <n v="57.0"/>
        <n v="58.0"/>
        <n v="59.0"/>
        <n v="60.0"/>
        <n v="61.0"/>
        <n v="62.0"/>
        <n v="63.0"/>
        <n v="64.0"/>
        <n v="65.0"/>
        <n v="66.0"/>
        <n v="67.0"/>
        <n v="72.0"/>
        <n v="73.0"/>
        <n v="74.0"/>
        <n v="75.0"/>
        <n v="76.0"/>
        <n v="77.0"/>
        <n v="78.0"/>
        <n v="79.0"/>
        <n v="80.0"/>
        <n v="81.0"/>
        <n v="82.0"/>
        <n v="83.0"/>
        <n v="84.0"/>
        <n v="85.0"/>
        <n v="86.0"/>
        <n v="87.0"/>
        <n v="88.0"/>
        <n v="89.0"/>
        <n v="90.0"/>
        <n v="91.0"/>
        <n v="92.0"/>
        <n v="93.0"/>
        <n v="94.0"/>
        <n v="95.0"/>
        <n v="96.0"/>
        <n v="97.0"/>
        <n v="98.0"/>
        <n v="99.0"/>
        <n v="100.0"/>
        <n v="101.0"/>
        <n v="102.0"/>
        <n v="103.0"/>
        <n v="108.0"/>
        <n v="109.0"/>
        <n v="110.0"/>
        <n v="111.0"/>
        <n v="112.0"/>
        <n v="113.0"/>
        <n v="114.0"/>
        <n v="115.0"/>
        <n v="116.0"/>
        <n v="117.0"/>
        <n v="118.0"/>
        <n v="119.0"/>
        <n v="120.0"/>
        <n v="121.0"/>
        <n v="122.0"/>
        <n v="123.0"/>
        <n v="124.0"/>
        <n v="125.0"/>
        <n v="126.0"/>
        <n v="127.0"/>
        <n v="128.0"/>
        <n v="129.0"/>
        <n v="130.0"/>
        <n v="131.0"/>
        <n v="136.0"/>
        <n v="137.0"/>
        <n v="138.0"/>
        <n v="139.0"/>
        <n v="140.0"/>
        <n v="141.0"/>
        <n v="142.0"/>
        <n v="143.0"/>
        <n v="144.0"/>
        <n v="145.0"/>
        <n v="146.0"/>
        <n v="147.0"/>
        <n v="148.0"/>
        <n v="149.0"/>
        <n v="150.0"/>
        <n v="151.0"/>
        <n v="152.0"/>
        <n v="153.0"/>
        <n v="154.0"/>
        <n v="155.0"/>
        <n v="156.0"/>
        <n v="157.0"/>
        <n v="158.0"/>
        <n v="159.0"/>
        <n v="164.0"/>
        <n v="165.0"/>
        <n v="166.0"/>
        <n v="167.0"/>
        <n v="168.0"/>
        <n v="169.0"/>
        <n v="170.0"/>
        <n v="171.0"/>
        <n v="172.0"/>
        <n v="173.0"/>
        <n v="174.0"/>
        <n v="175.0"/>
        <n v="176.0"/>
        <n v="177.0"/>
        <n v="178.0"/>
        <n v="179.0"/>
        <n v="180.0"/>
        <n v="181.0"/>
        <n v="182.0"/>
        <n v="183.0"/>
        <n v="184.0"/>
        <n v="185.0"/>
        <n v="186.0"/>
        <n v="187.0"/>
        <n v="188.0"/>
        <n v="189.0"/>
        <n v="190.0"/>
        <n v="191.0"/>
        <n v="192.0"/>
        <n v="193.0"/>
        <n v="194.0"/>
        <n v="195.0"/>
        <n v="196.0"/>
        <n v="197.0"/>
        <n v="198.0"/>
        <n v="199.0"/>
        <n v="200.0"/>
        <n v="201.0"/>
        <n v="202.0"/>
        <n v="203.0"/>
        <n v="204.0"/>
        <n v="205.0"/>
        <n v="206.0"/>
        <n v="207.0"/>
        <n v="208.0"/>
        <n v="209.0"/>
        <n v="210.0"/>
        <n v="211.0"/>
        <n v="212.0"/>
        <n v="213.0"/>
        <n v="214.0"/>
        <n v="215.0"/>
        <n v="216.0"/>
        <n v="217.0"/>
        <n v="218.0"/>
        <n v="219.0"/>
        <n v="220.0"/>
        <n v="221.0"/>
        <n v="222.0"/>
        <n v="223.0"/>
        <n v="224.0"/>
        <n v="225.0"/>
        <n v="230.0"/>
        <n v="231.0"/>
        <n v="232.0"/>
        <n v="233.0"/>
        <n v="234.0"/>
        <n v="235.0"/>
        <n v="236.0"/>
        <n v="237.0"/>
        <n v="238.0"/>
        <n v="239.0"/>
        <n v="240.0"/>
        <n v="241.0"/>
        <n v="242.0"/>
        <n v="243.0"/>
        <n v="244.0"/>
        <n v="245.0"/>
        <n v="246.0"/>
        <n v="247.0"/>
        <n v="248.0"/>
        <n v="249.0"/>
        <n v="254.0"/>
        <n v="255.0"/>
        <n v="256.0"/>
        <n v="257.0"/>
        <n v="258.0"/>
        <n v="259.0"/>
        <n v="260.0"/>
        <n v="261.0"/>
        <n v="262.0"/>
        <n v="263.0"/>
        <n v="264.0"/>
        <n v="265.0"/>
        <n v="266.0"/>
        <n v="267.0"/>
        <n v="268.0"/>
        <n v="269.0"/>
        <n v="270.0"/>
        <n v="271.0"/>
        <n v="272.0"/>
        <n v="273.0"/>
        <n v="274.0"/>
        <n v="275.0"/>
        <n v="276.0"/>
        <n v="277.0"/>
        <n v="278.0"/>
        <n v="279.0"/>
        <n v="280.0"/>
        <n v="281.0"/>
        <n v="282.0"/>
        <n v="283.0"/>
        <n v="284.0"/>
        <n v="285.0"/>
        <n v="286.0"/>
        <n v="287.0"/>
        <n v="288.0"/>
        <n v="289.0"/>
        <n v="290.0"/>
        <n v="291.0"/>
        <n v="292.0"/>
        <n v="293.0"/>
        <n v="294.0"/>
        <n v="295.0"/>
        <n v="296.0"/>
        <n v="297.0"/>
        <n v="298.0"/>
        <n v="299.0"/>
        <n v="300.0"/>
        <n v="301.0"/>
        <n v="302.0"/>
        <n v="303.0"/>
        <n v="304.0"/>
        <n v="305.0"/>
        <n v="306.0"/>
        <n v="307.0"/>
        <n v="308.0"/>
        <n v="309.0"/>
        <n v="310.0"/>
        <n v="311.0"/>
        <n v="312.0"/>
        <n v="313.0"/>
        <n v="314.0"/>
        <n v="315.0"/>
        <n v="316.0"/>
        <n v="317.0"/>
        <n v="318.0"/>
        <n v="319.0"/>
        <n v="320.0"/>
        <n v="321.0"/>
        <n v="322.0"/>
        <n v="323.0"/>
        <n v="324.0"/>
        <n v="325.0"/>
        <n v="326.0"/>
        <n v="327.0"/>
        <n v="328.0"/>
        <n v="329.0"/>
        <n v="330.0"/>
        <n v="331.0"/>
        <n v="332.0"/>
        <n v="333.0"/>
        <n v="338.0"/>
        <n v="339.0"/>
        <n v="340.0"/>
        <n v="341.0"/>
        <n v="342.0"/>
        <n v="343.0"/>
        <n v="344.0"/>
        <n v="345.0"/>
        <n v="346.0"/>
        <n v="347.0"/>
        <n v="348.0"/>
        <n v="349.0"/>
        <n v="350.0"/>
        <n v="351.0"/>
        <n v="352.0"/>
        <n v="353.0"/>
        <n v="354.0"/>
        <n v="355.0"/>
        <n v="356.0"/>
        <n v="357.0"/>
        <n v="358.0"/>
        <n v="359.0"/>
        <n v="360.0"/>
        <n v="361.0"/>
        <n v="362.0"/>
        <n v="363.0"/>
        <n v="364.0"/>
        <n v="365.0"/>
        <n v="366.0"/>
        <n v="367.0"/>
        <n v="368.0"/>
        <n v="369.0"/>
        <n v="370.0"/>
        <n v="371.0"/>
        <n v="372.0"/>
        <n v="373.0"/>
        <n v="374.0"/>
        <n v="375.0"/>
        <n v="376.0"/>
        <n v="377.0"/>
        <n v="378.0"/>
        <n v="379.0"/>
        <n v="380.0"/>
        <n v="381.0"/>
        <n v="382.0"/>
        <n v="383.0"/>
        <n v="384.0"/>
        <n v="385.0"/>
        <n v="386.0"/>
        <n v="387.0"/>
        <n v="388.0"/>
        <n v="389.0"/>
        <n v="390.0"/>
        <n v="391.0"/>
        <n v="392.0"/>
        <n v="393.0"/>
        <n v="394.0"/>
        <n v="395.0"/>
        <n v="396.0"/>
        <n v="397.0"/>
        <n v="398.0"/>
        <n v="399.0"/>
        <n v="400.0"/>
        <n v="401.0"/>
        <n v="402.0"/>
        <n v="403.0"/>
        <n v="404.0"/>
        <n v="405.0"/>
        <n v="406.0"/>
        <n v="407.0"/>
        <n v="408.0"/>
        <n v="409.0"/>
        <n v="410.0"/>
        <n v="411.0"/>
        <n v="412.0"/>
        <n v="413.0"/>
        <n v="414.0"/>
        <n v="415.0"/>
        <n v="416.0"/>
        <n v="417.0"/>
        <n v="418.0"/>
        <n v="419.0"/>
        <n v="420.0"/>
        <n v="421.0"/>
        <n v="422.0"/>
        <n v="423.0"/>
        <n v="424.0"/>
        <n v="425.0"/>
        <n v="426.0"/>
        <n v="427.0"/>
        <n v="428.0"/>
        <n v="429.0"/>
        <n v="430.0"/>
        <n v="431.0"/>
        <n v="432.0"/>
        <n v="433.0"/>
        <n v="434.0"/>
        <n v="435.0"/>
        <n v="436.0"/>
        <n v="437.0"/>
        <n v="438.0"/>
        <n v="439.0"/>
        <n v="440.0"/>
        <n v="441.0"/>
        <n v="442.0"/>
        <n v="443.0"/>
        <n v="444.0"/>
        <n v="445.0"/>
        <n v="446.0"/>
        <n v="447.0"/>
        <n v="448.0"/>
        <n v="449.0"/>
        <n v="450.0"/>
        <n v="451.0"/>
        <n v="452.0"/>
        <n v="453.0"/>
        <n v="454.0"/>
        <n v="455.0"/>
        <n v="456.0"/>
        <n v="457.0"/>
        <n v="458.0"/>
        <n v="459.0"/>
        <n v="460.0"/>
        <n v="461.0"/>
        <n v="462.0"/>
        <n v="463.0"/>
        <n v="464.0"/>
        <n v="465.0"/>
        <n v="466.0"/>
        <n v="467.0"/>
        <n v="468.0"/>
        <n v="469.0"/>
        <n v="470.0"/>
        <n v="471.0"/>
        <n v="472.0"/>
        <n v="473.0"/>
        <n v="474.0"/>
        <n v="475.0"/>
        <n v="476.0"/>
        <n v="477.0"/>
        <n v="478.0"/>
        <n v="479.0"/>
        <n v="480.0"/>
        <n v="481.0"/>
        <n v="482.0"/>
        <n v="483.0"/>
        <n v="484.0"/>
        <n v="485.0"/>
        <n v="486.0"/>
        <n v="487.0"/>
        <n v="488.0"/>
        <n v="489.0"/>
        <n v="490.0"/>
        <n v="491.0"/>
        <n v="492.0"/>
        <n v="493.0"/>
        <n v="494.0"/>
        <n v="495.0"/>
        <n v="496.0"/>
        <n v="497.0"/>
        <n v="498.0"/>
        <n v="499.0"/>
        <n v="500.0"/>
        <n v="501.0"/>
        <n v="502.0"/>
        <n v="503.0"/>
        <n v="504.0"/>
        <n v="505.0"/>
        <n v="506.0"/>
        <n v="507.0"/>
        <n v="508.0"/>
        <n v="509.0"/>
        <n v="510.0"/>
        <n v="511.0"/>
        <n v="512.0"/>
        <n v="513.0"/>
        <n v="514.0"/>
        <n v="515.0"/>
        <n v="516.0"/>
        <n v="517.0"/>
        <n v="518.0"/>
        <n v="519.0"/>
        <n v="520.0"/>
        <n v="521.0"/>
        <n v="522.0"/>
        <n v="523.0"/>
        <n v="524.0"/>
        <n v="525.0"/>
        <n v="526.0"/>
        <n v="527.0"/>
        <n v="528.0"/>
        <n v="529.0"/>
        <n v="530.0"/>
        <n v="531.0"/>
        <n v="532.0"/>
        <n v="533.0"/>
        <n v="534.0"/>
        <n v="535.0"/>
        <n v="536.0"/>
        <n v="537.0"/>
        <n v="538.0"/>
        <n v="539.0"/>
        <n v="540.0"/>
        <n v="541.0"/>
        <n v="542.0"/>
        <n v="543.0"/>
        <n v="544.0"/>
        <n v="545.0"/>
        <n v="546.0"/>
        <n v="547.0"/>
        <n v="548.0"/>
        <n v="549.0"/>
        <n v="550.0"/>
        <n v="551.0"/>
        <n v="552.0"/>
        <n v="553.0"/>
        <n v="554.0"/>
        <n v="555.0"/>
        <n v="556.0"/>
        <n v="557.0"/>
        <n v="558.0"/>
        <n v="559.0"/>
        <n v="560.0"/>
        <n v="561.0"/>
        <n v="562.0"/>
        <n v="563.0"/>
        <n v="564.0"/>
        <n v="565.0"/>
        <n v="566.0"/>
        <n v="567.0"/>
        <n v="568.0"/>
        <n v="569.0"/>
        <n v="570.0"/>
        <n v="571.0"/>
        <n v="572.0"/>
        <n v="573.0"/>
        <n v="574.0"/>
        <n v="575.0"/>
        <n v="576.0"/>
        <n v="577.0"/>
        <n v="578.0"/>
        <n v="579.0"/>
        <n v="580.0"/>
        <n v="581.0"/>
        <n v="582.0"/>
        <n v="583.0"/>
        <n v="584.0"/>
        <n v="585.0"/>
        <n v="586.0"/>
        <n v="587.0"/>
        <n v="588.0"/>
        <n v="589.0"/>
        <n v="590.0"/>
        <n v="591.0"/>
        <n v="592.0"/>
        <n v="593.0"/>
        <n v="594.0"/>
        <n v="595.0"/>
        <n v="596.0"/>
        <n v="597.0"/>
        <n v="598.0"/>
        <n v="599.0"/>
        <n v="600.0"/>
        <n v="601.0"/>
        <n v="602.0"/>
        <n v="603.0"/>
        <n v="604.0"/>
        <n v="605.0"/>
        <n v="606.0"/>
        <n v="607.0"/>
        <n v="608.0"/>
        <n v="609.0"/>
        <n v="610.0"/>
        <n v="611.0"/>
        <n v="612.0"/>
        <n v="613.0"/>
        <n v="614.0"/>
        <n v="615.0"/>
        <n v="616.0"/>
        <n v="617.0"/>
        <n v="618.0"/>
        <n v="619.0"/>
        <n v="620.0"/>
        <n v="621.0"/>
        <n v="622.0"/>
        <n v="623.0"/>
        <n v="624.0"/>
        <n v="625.0"/>
        <n v="626.0"/>
        <n v="627.0"/>
        <n v="628.0"/>
        <n v="629.0"/>
        <n v="630.0"/>
        <n v="631.0"/>
        <n v="632.0"/>
        <n v="633.0"/>
        <n v="634.0"/>
        <n v="635.0"/>
        <n v="636.0"/>
        <n v="637.0"/>
        <n v="638.0"/>
        <n v="639.0"/>
        <n v="640.0"/>
        <n v="641.0"/>
        <n v="642.0"/>
        <n v="643.0"/>
        <n v="644.0"/>
        <n v="645.0"/>
        <n v="646.0"/>
        <n v="647.0"/>
        <n v="648.0"/>
        <n v="649.0"/>
        <n v="650.0"/>
        <n v="651.0"/>
        <n v="652.0"/>
        <n v="653.0"/>
        <n v="654.0"/>
        <n v="655.0"/>
        <n v="656.0"/>
        <n v="657.0"/>
        <n v="658.0"/>
        <n v="659.0"/>
        <n v="660.0"/>
        <n v="661.0"/>
        <n v="662.0"/>
        <n v="663.0"/>
        <n v="664.0"/>
        <n v="665.0"/>
        <n v="666.0"/>
        <n v="667.0"/>
        <n v="668.0"/>
        <n v="669.0"/>
        <n v="670.0"/>
        <n v="671.0"/>
        <n v="672.0"/>
        <n v="673.0"/>
        <n v="674.0"/>
        <n v="675.0"/>
        <n v="676.0"/>
        <n v="677.0"/>
        <n v="678.0"/>
        <n v="679.0"/>
        <n v="680.0"/>
        <n v="681.0"/>
        <n v="682.0"/>
        <n v="683.0"/>
        <n v="684.0"/>
        <n v="685.0"/>
        <n v="686.0"/>
        <n v="687.0"/>
        <n v="688.0"/>
        <n v="689.0"/>
        <n v="690.0"/>
        <n v="691.0"/>
        <n v="692.0"/>
        <n v="693.0"/>
        <n v="694.0"/>
        <n v="695.0"/>
        <n v="696.0"/>
        <n v="697.0"/>
        <n v="698.0"/>
        <n v="699.0"/>
        <n v="700.0"/>
        <n v="701.0"/>
        <n v="702.0"/>
        <n v="703.0"/>
        <n v="704.0"/>
        <n v="705.0"/>
        <n v="706.0"/>
        <n v="707.0"/>
        <n v="708.0"/>
        <n v="709.0"/>
        <n v="710.0"/>
        <n v="711.0"/>
        <n v="712.0"/>
        <n v="713.0"/>
        <n v="714.0"/>
        <n v="715.0"/>
        <n v="716.0"/>
        <n v="717.0"/>
        <n v="718.0"/>
        <n v="719.0"/>
        <n v="720.0"/>
        <n v="721.0"/>
        <n v="722.0"/>
        <n v="723.0"/>
        <n v="724.0"/>
        <n v="725.0"/>
        <n v="726.0"/>
        <n v="727.0"/>
        <n v="728.0"/>
        <n v="729.0"/>
        <n v="730.0"/>
        <n v="731.0"/>
        <n v="732.0"/>
        <n v="733.0"/>
        <n v="734.0"/>
        <n v="735.0"/>
        <n v="736.0"/>
        <n v="737.0"/>
        <n v="738.0"/>
        <n v="739.0"/>
        <n v="740.0"/>
        <n v="741.0"/>
        <n v="742.0"/>
        <n v="743.0"/>
        <n v="744.0"/>
        <n v="745.0"/>
        <n v="746.0"/>
        <n v="747.0"/>
        <n v="748.0"/>
        <n v="749.0"/>
        <n v="750.0"/>
        <n v="751.0"/>
        <n v="752.0"/>
        <n v="753.0"/>
        <n v="754.0"/>
        <n v="755.0"/>
        <n v="756.0"/>
        <n v="757.0"/>
        <n v="758.0"/>
        <n v="759.0"/>
        <n v="760.0"/>
        <n v="761.0"/>
        <n v="762.0"/>
        <n v="763.0"/>
        <n v="764.0"/>
        <n v="765.0"/>
        <n v="766.0"/>
        <n v="767.0"/>
        <n v="768.0"/>
        <n v="769.0"/>
        <n v="770.0"/>
        <n v="771.0"/>
        <n v="772.0"/>
        <n v="773.0"/>
        <n v="774.0"/>
        <n v="775.0"/>
        <n v="776.0"/>
        <n v="777.0"/>
        <n v="778.0"/>
        <n v="779.0"/>
        <n v="780.0"/>
        <n v="781.0"/>
        <n v="782.0"/>
        <n v="783.0"/>
        <n v="784.0"/>
        <n v="785.0"/>
        <n v="786.0"/>
        <n v="787.0"/>
        <n v="788.0"/>
        <n v="789.0"/>
        <n v="790.0"/>
        <n v="791.0"/>
        <n v="792.0"/>
        <n v="793.0"/>
        <n v="794.0"/>
        <n v="795.0"/>
        <n v="796.0"/>
        <n v="797.0"/>
        <n v="798.0"/>
        <n v="799.0"/>
        <n v="800.0"/>
        <n v="801.0"/>
        <n v="802.0"/>
        <n v="803.0"/>
        <n v="804.0"/>
        <n v="805.0"/>
        <n v="806.0"/>
        <n v="807.0"/>
        <n v="808.0"/>
        <n v="809.0"/>
        <n v="810.0"/>
        <n v="811.0"/>
        <n v="812.0"/>
        <n v="813.0"/>
        <n v="814.0"/>
        <n v="815.0"/>
        <n v="816.0"/>
        <n v="817.0"/>
        <n v="818.0"/>
        <n v="819.0"/>
        <n v="820.0"/>
        <n v="821.0"/>
        <n v="822.0"/>
        <n v="823.0"/>
        <n v="824.0"/>
        <n v="825.0"/>
        <n v="826.0"/>
        <n v="827.0"/>
        <n v="828.0"/>
        <n v="829.0"/>
        <n v="830.0"/>
        <n v="831.0"/>
        <n v="832.0"/>
        <n v="833.0"/>
        <n v="834.0"/>
        <n v="835.0"/>
        <n v="836.0"/>
        <n v="837.0"/>
        <n v="838.0"/>
        <n v="839.0"/>
        <n v="840.0"/>
        <n v="841.0"/>
        <n v="842.0"/>
        <n v="843.0"/>
        <n v="844.0"/>
        <n v="845.0"/>
        <n v="846.0"/>
        <n v="847.0"/>
        <n v="848.0"/>
        <n v="849.0"/>
        <n v="850.0"/>
        <n v="851.0"/>
        <n v="852.0"/>
        <n v="853.0"/>
        <n v="854.0"/>
        <n v="855.0"/>
        <n v="856.0"/>
        <n v="857.0"/>
        <n v="858.0"/>
        <n v="859.0"/>
        <n v="860.0"/>
        <n v="861.0"/>
        <n v="862.0"/>
        <n v="863.0"/>
        <n v="864.0"/>
        <n v="865.0"/>
        <n v="866.0"/>
        <n v="867.0"/>
        <n v="868.0"/>
        <n v="869.0"/>
        <n v="870.0"/>
        <n v="871.0"/>
        <n v="872.0"/>
        <n v="873.0"/>
        <n v="874.0"/>
        <n v="875.0"/>
        <n v="876.0"/>
        <n v="877.0"/>
        <n v="878.0"/>
        <n v="879.0"/>
        <n v="880.0"/>
        <n v="881.0"/>
        <n v="882.0"/>
        <n v="883.0"/>
        <n v="884.0"/>
        <n v="885.0"/>
        <n v="886.0"/>
        <n v="887.0"/>
        <n v="888.0"/>
        <n v="889.0"/>
        <n v="890.0"/>
        <n v="891.0"/>
        <n v="892.0"/>
        <n v="893.0"/>
        <n v="894.0"/>
        <n v="895.0"/>
        <n v="896.0"/>
        <n v="897.0"/>
        <n v="898.0"/>
        <n v="899.0"/>
        <n v="900.0"/>
        <n v="901.0"/>
        <n v="902.0"/>
        <n v="903.0"/>
        <n v="904.0"/>
        <n v="905.0"/>
        <n v="906.0"/>
        <n v="907.0"/>
        <n v="908.0"/>
        <n v="909.0"/>
        <n v="910.0"/>
        <n v="911.0"/>
        <n v="912.0"/>
        <n v="913.0"/>
        <n v="914.0"/>
        <n v="915.0"/>
        <n v="916.0"/>
        <n v="917.0"/>
        <n v="918.0"/>
        <n v="919.0"/>
        <n v="920.0"/>
        <n v="921.0"/>
        <n v="922.0"/>
        <n v="923.0"/>
        <n v="924.0"/>
        <n v="925.0"/>
        <n v="926.0"/>
        <n v="927.0"/>
        <n v="928.0"/>
        <n v="929.0"/>
        <n v="930.0"/>
        <n v="931.0"/>
        <n v="932.0"/>
        <n v="933.0"/>
        <n v="934.0"/>
        <n v="935.0"/>
        <n v="936.0"/>
        <n v="937.0"/>
        <n v="938.0"/>
        <n v="939.0"/>
        <n v="940.0"/>
        <n v="941.0"/>
        <n v="942.0"/>
        <n v="943.0"/>
        <n v="944.0"/>
        <n v="945.0"/>
        <n v="946.0"/>
        <n v="947.0"/>
        <n v="948.0"/>
        <n v="949.0"/>
        <n v="950.0"/>
        <n v="951.0"/>
        <n v="952.0"/>
        <n v="953.0"/>
        <n v="954.0"/>
        <n v="955.0"/>
        <n v="956.0"/>
        <n v="957.0"/>
        <n v="958.0"/>
        <n v="959.0"/>
        <n v="960.0"/>
        <n v="961.0"/>
        <n v="962.0"/>
        <n v="963.0"/>
        <n v="964.0"/>
        <n v="965.0"/>
        <n v="966.0"/>
        <n v="967.0"/>
        <n v="968.0"/>
        <n v="969.0"/>
        <n v="970.0"/>
        <n v="971.0"/>
        <n v="972.0"/>
        <n v="973.0"/>
        <n v="974.0"/>
        <n v="975.0"/>
        <n v="976.0"/>
        <n v="977.0"/>
        <n v="978.0"/>
        <n v="979.0"/>
        <n v="980.0"/>
        <n v="981.0"/>
        <n v="982.0"/>
        <n v="983.0"/>
        <n v="984.0"/>
        <n v="985.0"/>
        <n v="986.0"/>
        <n v="987.0"/>
        <n v="988.0"/>
        <n v="989.0"/>
        <n v="990.0"/>
        <n v="991.0"/>
        <n v="992.0"/>
        <n v="993.0"/>
        <n v="994.0"/>
        <n v="995.0"/>
        <n v="996.0"/>
        <n v="997.0"/>
        <n v="998.0"/>
        <n v="999.0"/>
        <n v="1000.0"/>
        <n v="1001.0"/>
        <n v="1002.0"/>
        <n v="1003.0"/>
        <n v="1004.0"/>
        <n v="1005.0"/>
        <n v="1006.0"/>
        <n v="1007.0"/>
        <n v="1008.0"/>
        <n v="1009.0"/>
        <n v="1010.0"/>
        <n v="1011.0"/>
        <n v="1012.0"/>
        <n v="1013.0"/>
        <n v="1014.0"/>
        <n v="1015.0"/>
        <n v="1016.0"/>
        <n v="1017.0"/>
        <n v="1018.0"/>
        <n v="1019.0"/>
        <n v="1020.0"/>
        <n v="1021.0"/>
        <n v="1022.0"/>
        <n v="1023.0"/>
        <n v="1024.0"/>
        <n v="1025.0"/>
        <n v="1026.0"/>
        <n v="1027.0"/>
        <n v="1028.0"/>
        <n v="1029.0"/>
        <n v="1030.0"/>
        <n v="1031.0"/>
        <n v="1032.0"/>
        <n v="1033.0"/>
        <n v="1034.0"/>
        <n v="1035.0"/>
        <n v="1036.0"/>
        <n v="1037.0"/>
        <n v="1038.0"/>
        <n v="1039.0"/>
        <n v="1040.0"/>
        <n v="1041.0"/>
        <n v="1042.0"/>
        <n v="1043.0"/>
        <n v="1044.0"/>
        <n v="1045.0"/>
        <n v="1046.0"/>
        <n v="1047.0"/>
        <n v="1048.0"/>
        <n v="1049.0"/>
        <n v="1050.0"/>
        <n v="1051.0"/>
        <n v="1052.0"/>
        <n v="1053.0"/>
        <n v="1054.0"/>
        <n v="1055.0"/>
        <n v="1056.0"/>
        <n v="1057.0"/>
        <n v="1058.0"/>
        <n v="1059.0"/>
        <n v="1060.0"/>
        <n v="1061.0"/>
        <n v="1062.0"/>
        <n v="1063.0"/>
        <n v="1064.0"/>
        <n v="1065.0"/>
        <n v="1066.0"/>
        <n v="1067.0"/>
        <n v="1068.0"/>
        <n v="1069.0"/>
        <n v="1070.0"/>
        <n v="1071.0"/>
        <n v="1072.0"/>
        <n v="1073.0"/>
        <n v="1074.0"/>
        <n v="1075.0"/>
        <n v="1076.0"/>
        <n v="1077.0"/>
        <n v="1078.0"/>
        <n v="1079.0"/>
        <n v="1080.0"/>
        <n v="1081.0"/>
        <n v="1082.0"/>
        <n v="1083.0"/>
        <n v="1084.0"/>
        <n v="1085.0"/>
        <n v="1086.0"/>
        <n v="1087.0"/>
        <n v="1088.0"/>
        <n v="1089.0"/>
        <n v="1090.0"/>
        <n v="1091.0"/>
        <n v="1092.0"/>
        <n v="1093.0"/>
        <n v="1094.0"/>
        <n v="1095.0"/>
        <n v="1096.0"/>
        <n v="1097.0"/>
        <n v="1098.0"/>
        <n v="1099.0"/>
        <n v="1100.0"/>
        <n v="1101.0"/>
        <n v="1102.0"/>
        <n v="1103.0"/>
        <n v="1104.0"/>
        <n v="1105.0"/>
        <n v="1106.0"/>
        <n v="1107.0"/>
        <n v="1108.0"/>
        <n v="1109.0"/>
        <n v="1110.0"/>
        <n v="1111.0"/>
        <n v="1112.0"/>
        <n v="1113.0"/>
        <n v="1114.0"/>
        <n v="1115.0"/>
        <n v="1116.0"/>
        <n v="1117.0"/>
        <n v="1118.0"/>
        <n v="1119.0"/>
        <n v="1120.0"/>
        <n v="1121.0"/>
        <n v="1122.0"/>
        <n v="1123.0"/>
        <n v="1124.0"/>
        <n v="1125.0"/>
        <n v="1126.0"/>
        <n v="1127.0"/>
        <n v="1128.0"/>
        <n v="1132.0"/>
        <n v="1133.0"/>
        <n v="1134.0"/>
        <n v="1135.0"/>
        <n v="1136.0"/>
        <n v="1137.0"/>
        <n v="1138.0"/>
        <n v="1139.0"/>
        <n v="1140.0"/>
        <n v="1141.0"/>
        <n v="1142.0"/>
        <n v="1143.0"/>
        <n v="1144.0"/>
        <n v="1145.0"/>
        <n v="1146.0"/>
        <n v="1147.0"/>
        <n v="1148.0"/>
        <n v="1149.0"/>
        <n v="1150.0"/>
        <n v="1151.0"/>
        <n v="1152.0"/>
        <n v="1153.0"/>
        <n v="1154.0"/>
        <n v="1155.0"/>
        <n v="1156.0"/>
        <n v="1157.0"/>
        <n v="1158.0"/>
        <n v="1159.0"/>
        <n v="1160.0"/>
        <n v="1161.0"/>
        <n v="1162.0"/>
        <n v="1163.0"/>
        <n v="1164.0"/>
        <n v="1165.0"/>
        <n v="1166.0"/>
        <n v="1167.0"/>
        <n v="1168.0"/>
        <n v="1169.0"/>
        <n v="1170.0"/>
        <n v="1171.0"/>
        <n v="1172.0"/>
        <n v="1173.0"/>
        <n v="1174.0"/>
        <n v="1175.0"/>
        <n v="1180.0"/>
        <n v="1181.0"/>
        <n v="1182.0"/>
        <n v="1183.0"/>
        <n v="1184.0"/>
        <n v="1185.0"/>
        <n v="1186.0"/>
        <n v="1187.0"/>
        <n v="1188.0"/>
        <n v="1189.0"/>
        <n v="1190.0"/>
        <n v="1191.0"/>
        <n v="1200.0"/>
        <n v="1201.0"/>
        <n v="1202.0"/>
        <n v="1203.0"/>
        <n v="1204.0"/>
        <n v="1205.0"/>
        <n v="1206.0"/>
        <n v="1207.0"/>
        <n v="1209.0"/>
        <n v="1210.0"/>
        <n v="1211.0"/>
        <n v="1212.0"/>
        <n v="1213.0"/>
        <n v="1214.0"/>
        <n v="1215.0"/>
        <n v="1216.0"/>
        <n v="1217.0"/>
        <n v="1218.0"/>
        <n v="1219.0"/>
        <n v="1224.0"/>
        <n v="1225.0"/>
        <n v="1226.0"/>
        <n v="1227.0"/>
        <n v="1228.0"/>
        <n v="1229.0"/>
        <n v="1230.0"/>
        <n v="1231.0"/>
        <n v="1232.0"/>
        <n v="1233.0"/>
        <n v="1234.0"/>
        <n v="1235.0"/>
        <n v="1236.0"/>
        <n v="1237.0"/>
        <n v="1238.0"/>
        <n v="1239.0"/>
        <n v="1240.0"/>
        <n v="1241.0"/>
        <n v="1242.0"/>
        <n v="1243.0"/>
        <n v="1244.0"/>
        <n v="1245.0"/>
        <n v="1246.0"/>
        <n v="1247.0"/>
        <n v="1248.0"/>
        <n v="1249.0"/>
        <n v="1250.0"/>
        <n v="1251.0"/>
        <n v="1252.0"/>
        <n v="1253.0"/>
        <n v="1254.0"/>
        <n v="1255.0"/>
        <n v="1256.0"/>
        <n v="1257.0"/>
        <n v="1258.0"/>
        <n v="1259.0"/>
        <n v="1260.0"/>
        <n v="1261.0"/>
        <n v="1262.0"/>
        <n v="1263.0"/>
        <n v="1264.0"/>
        <n v="1265.0"/>
        <n v="1266.0"/>
        <n v="1267.0"/>
        <n v="1268.0"/>
        <n v="1269.0"/>
        <n v="1270.0"/>
        <n v="1271.0"/>
        <n v="1272.0"/>
        <n v="1273.0"/>
        <n v="1274.0"/>
        <n v="1275.0"/>
        <n v="1276.0"/>
        <n v="1277.0"/>
        <n v="1278.0"/>
        <n v="1279.0"/>
        <n v="1280.0"/>
        <n v="1281.0"/>
        <n v="1282.0"/>
        <n v="1283.0"/>
        <n v="1284.0"/>
        <n v="1285.0"/>
        <n v="1286.0"/>
        <n v="1287.0"/>
        <n v="1288.0"/>
        <n v="1289.0"/>
        <n v="1290.0"/>
        <n v="1291.0"/>
        <n v="1292.0"/>
        <n v="1293.0"/>
        <n v="1294.0"/>
        <n v="1295.0"/>
        <n v="1296.0"/>
        <n v="1297.0"/>
        <n v="1298.0"/>
        <n v="1299.0"/>
        <n v="1300.0"/>
        <n v="1301.0"/>
        <n v="1302.0"/>
        <n v="1303.0"/>
        <n v="1304.0"/>
        <n v="1305.0"/>
        <n v="1306.0"/>
        <n v="1307.0"/>
        <n v="1308.0"/>
        <n v="1309.0"/>
        <n v="1310.0"/>
        <n v="1311.0"/>
        <n v="1312.0"/>
        <n v="1313.0"/>
        <n v="1314.0"/>
        <n v="1315.0"/>
        <n v="1316.0"/>
        <n v="1317.0"/>
        <n v="1318.0"/>
        <n v="1319.0"/>
        <n v="1320.0"/>
        <n v="1321.0"/>
        <n v="1322.0"/>
        <n v="1323.0"/>
        <n v="1324.0"/>
        <n v="1325.0"/>
        <n v="1326.0"/>
        <n v="1327.0"/>
        <n v="1331.0"/>
        <n v="1332.0"/>
        <n v="1333.0"/>
        <n v="1334.0"/>
        <n v="1335.0"/>
        <n v="1336.0"/>
        <n v="1337.0"/>
        <n v="1338.0"/>
        <n v="1339.0"/>
        <n v="1340.0"/>
        <n v="1341.0"/>
        <n v="1342.0"/>
        <n v="1343.0"/>
        <n v="1344.0"/>
        <n v="1345.0"/>
        <n v="1346.0"/>
        <n v="1347.0"/>
        <n v="1348.0"/>
        <n v="1349.0"/>
        <n v="1350.0"/>
        <n v="1351.0"/>
        <n v="1352.0"/>
        <n v="1353.0"/>
        <n v="1354.0"/>
        <n v="1355.0"/>
        <n v="1356.0"/>
        <n v="1357.0"/>
        <n v="1358.0"/>
        <n v="1359.0"/>
        <n v="1360.0"/>
        <n v="1361.0"/>
        <n v="1362.0"/>
        <n v="1363.0"/>
        <n v="1364.0"/>
        <n v="1365.0"/>
        <n v="1366.0"/>
        <n v="1367.0"/>
        <n v="1368.0"/>
        <n v="1369.0"/>
        <n v="1370.0"/>
        <n v="1371.0"/>
        <n v="1372.0"/>
        <n v="1373.0"/>
        <n v="1374.0"/>
        <n v="1375.0"/>
        <n v="1376.0"/>
        <n v="1377.0"/>
        <n v="1378.0"/>
        <n v="1379.0"/>
        <n v="1380.0"/>
        <n v="1381.0"/>
        <n v="1382.0"/>
        <n v="1383.0"/>
        <n v="1384.0"/>
        <n v="1385.0"/>
        <n v="1386.0"/>
        <n v="1387.0"/>
        <n v="1388.0"/>
        <n v="1389.0"/>
        <n v="1394.0"/>
        <n v="1395.0"/>
        <n v="1396.0"/>
        <n v="1397.0"/>
        <n v="1398.0"/>
        <n v="1399.0"/>
        <n v="1400.0"/>
        <n v="1401.0"/>
        <n v="1402.0"/>
        <n v="1403.0"/>
        <n v="1404.0"/>
        <n v="1405.0"/>
        <n v="1406.0"/>
        <n v="1407.0"/>
        <n v="1408.0"/>
        <n v="1409.0"/>
        <n v="1410.0"/>
        <n v="1411.0"/>
        <n v="1412.0"/>
        <n v="1413.0"/>
        <n v="1414.0"/>
        <n v="1415.0"/>
        <n v="1416.0"/>
        <n v="1417.0"/>
        <n v="1418.0"/>
        <n v="1419.0"/>
        <n v="1420.0"/>
        <n v="1421.0"/>
        <n v="1422.0"/>
        <n v="1423.0"/>
        <n v="1424.0"/>
        <n v="1425.0"/>
        <n v="1426.0"/>
        <n v="1427.0"/>
        <n v="1428.0"/>
        <n v="1429.0"/>
        <n v="1430.0"/>
        <n v="1431.0"/>
        <n v="1432.0"/>
        <n v="1433.0"/>
        <n v="1438.0"/>
        <n v="1439.0"/>
        <n v="1440.0"/>
        <n v="1441.0"/>
        <n v="1442.0"/>
        <n v="1443.0"/>
        <n v="1444.0"/>
        <n v="1445.0"/>
        <n v="1446.0"/>
        <n v="1447.0"/>
        <n v="1448.0"/>
        <n v="1449.0"/>
        <n v="1450.0"/>
        <n v="1451.0"/>
        <n v="1452.0"/>
        <n v="1453.0"/>
        <n v="1458.0"/>
        <n v="1459.0"/>
        <n v="1460.0"/>
        <n v="1461.0"/>
        <n v="1462.0"/>
        <n v="1463.0"/>
        <n v="1464.0"/>
        <n v="1465.0"/>
        <n v="1466.0"/>
        <n v="1467.0"/>
        <n v="1468.0"/>
        <n v="1469.0"/>
        <n v="1470.0"/>
        <n v="1471.0"/>
        <n v="1472.0"/>
        <n v="1473.0"/>
        <n v="1474.0"/>
        <n v="1475.0"/>
        <n v="1476.0"/>
        <n v="1477.0"/>
        <n v="1478.0"/>
        <n v="1479.0"/>
        <n v="1480.0"/>
        <n v="1481.0"/>
        <n v="1482.0"/>
        <n v="1483.0"/>
        <n v="1484.0"/>
        <n v="1485.0"/>
        <n v="1486.0"/>
        <n v="1487.0"/>
        <n v="1488.0"/>
        <n v="1489.0"/>
        <n v="1490.0"/>
        <n v="1491.0"/>
        <n v="1492.0"/>
        <n v="1493.0"/>
        <n v="1494.0"/>
        <n v="1495.0"/>
        <n v="1496.0"/>
        <n v="1497.0"/>
        <n v="1498.0"/>
        <n v="1499.0"/>
        <n v="1500.0"/>
        <n v="1501.0"/>
        <n v="1502.0"/>
        <n v="1503.0"/>
        <n v="1504.0"/>
        <n v="1505.0"/>
        <n v="1506.0"/>
        <n v="1507.0"/>
        <n v="1508.0"/>
        <n v="1509.0"/>
        <n v="1510.0"/>
        <n v="1511.0"/>
        <n v="1512.0"/>
        <n v="1513.0"/>
        <n v="1514.0"/>
        <n v="1515.0"/>
        <n v="1516.0"/>
        <n v="1517.0"/>
        <n v="1518.0"/>
        <n v="1519.0"/>
        <n v="1520.0"/>
        <n v="1521.0"/>
        <n v="1522.0"/>
        <n v="1523.0"/>
        <n v="1524.0"/>
        <n v="1525.0"/>
        <n v="1526.0"/>
        <n v="1527.0"/>
        <n v="1528.0"/>
        <n v="1529.0"/>
        <n v="1530.0"/>
        <n v="1531.0"/>
        <n v="1532.0"/>
        <n v="1533.0"/>
        <n v="1534.0"/>
        <n v="1535.0"/>
        <n v="1536.0"/>
        <n v="1537.0"/>
        <n v="1538.0"/>
        <n v="1539.0"/>
        <n v="1540.0"/>
        <n v="1541.0"/>
        <n v="1542.0"/>
        <n v="1543.0"/>
        <n v="1544.0"/>
        <n v="1545.0"/>
        <n v="1546.0"/>
        <n v="1547.0"/>
        <n v="1548.0"/>
        <n v="1549.0"/>
        <n v="1550.0"/>
        <n v="1551.0"/>
        <n v="1552.0"/>
        <n v="1553.0"/>
        <n v="1554.0"/>
        <n v="1555.0"/>
        <n v="1556.0"/>
        <n v="1557.0"/>
        <n v="1558.0"/>
        <n v="1559.0"/>
        <n v="1560.0"/>
        <n v="1561.0"/>
        <n v="1562.0"/>
        <n v="1563.0"/>
        <n v="1564.0"/>
        <n v="1565.0"/>
        <n v="1566.0"/>
        <n v="1567.0"/>
        <n v="1568.0"/>
        <n v="1569.0"/>
        <n v="1570.0"/>
        <n v="1571.0"/>
        <n v="1572.0"/>
        <n v="1573.0"/>
        <n v="1574.0"/>
        <n v="1575.0"/>
        <n v="1576.0"/>
        <n v="1577.0"/>
        <n v="1578.0"/>
        <n v="1579.0"/>
        <n v="1580.0"/>
        <n v="1581.0"/>
        <n v="1582.0"/>
        <n v="1583.0"/>
        <n v="1584.0"/>
        <n v="1585.0"/>
        <n v="1590.0"/>
        <n v="1591.0"/>
        <n v="1592.0"/>
        <n v="1593.0"/>
        <n v="1594.0"/>
        <n v="1595.0"/>
        <n v="1596.0"/>
        <n v="1597.0"/>
        <n v="1598.0"/>
        <n v="1599.0"/>
        <n v="1600.0"/>
        <n v="1601.0"/>
        <n v="1602.0"/>
        <n v="1603.0"/>
        <n v="1604.0"/>
        <n v="1605.0"/>
        <n v="1606.0"/>
        <n v="1607.0"/>
        <n v="1608.0"/>
        <n v="1609.0"/>
        <n v="1610.0"/>
        <n v="1611.0"/>
        <n v="1612.0"/>
        <n v="1613.0"/>
        <n v="1614.0"/>
        <n v="1615.0"/>
        <n v="1616.0"/>
        <n v="1617.0"/>
        <n v="1618.0"/>
        <n v="1619.0"/>
        <n v="1620.0"/>
        <n v="1621.0"/>
        <n v="1622.0"/>
        <n v="1623.0"/>
        <n v="1624.0"/>
        <n v="1625.0"/>
        <n v="1626.0"/>
        <n v="1627.0"/>
        <n v="1628.0"/>
        <n v="1629.0"/>
        <n v="1630.0"/>
        <n v="1631.0"/>
        <n v="1632.0"/>
        <n v="1633.0"/>
        <n v="1634.0"/>
        <n v="1635.0"/>
        <n v="1636.0"/>
        <n v="1637.0"/>
        <n v="1638.0"/>
        <n v="1639.0"/>
        <n v="1640.0"/>
        <n v="1641.0"/>
        <n v="1642.0"/>
        <n v="1643.0"/>
        <n v="1644.0"/>
        <n v="1645.0"/>
        <n v="1646.0"/>
        <n v="1647.0"/>
        <n v="1648.0"/>
        <n v="1649.0"/>
        <n v="1650.0"/>
        <n v="1651.0"/>
        <n v="1652.0"/>
        <n v="1653.0"/>
        <n v="1654.0"/>
        <n v="1655.0"/>
        <n v="1656.0"/>
        <n v="1657.0"/>
        <n v="1658.0"/>
        <n v="1659.0"/>
        <n v="1660.0"/>
        <n v="1661.0"/>
        <n v="1662.0"/>
        <n v="1663.0"/>
        <n v="1664.0"/>
        <n v="1665.0"/>
        <n v="1666.0"/>
        <n v="1667.0"/>
        <n v="1668.0"/>
        <n v="1669.0"/>
        <n v="1670.0"/>
        <n v="1671.0"/>
        <n v="1672.0"/>
        <n v="1673.0"/>
        <n v="1674.0"/>
        <n v="1675.0"/>
        <n v="1676.0"/>
        <n v="1677.0"/>
        <n v="1678.0"/>
        <n v="1679.0"/>
        <n v="1680.0"/>
        <n v="1681.0"/>
        <n v="1682.0"/>
        <n v="1683.0"/>
        <n v="1684.0"/>
        <n v="1685.0"/>
        <n v="1686.0"/>
        <n v="1687.0"/>
        <n v="1688.0"/>
        <n v="1689.0"/>
        <n v="1690.0"/>
        <n v="1691.0"/>
        <n v="1692.0"/>
        <n v="1693.0"/>
        <n v="1698.0"/>
        <n v="1699.0"/>
        <n v="1700.0"/>
        <n v="1701.0"/>
        <n v="1702.0"/>
        <n v="1703.0"/>
        <n v="1704.0"/>
        <n v="1705.0"/>
        <n v="1706.0"/>
        <n v="1707.0"/>
        <n v="1708.0"/>
        <n v="1709.0"/>
        <n v="1710.0"/>
        <n v="1711.0"/>
        <n v="1712.0"/>
        <n v="1713.0"/>
        <n v="1714.0"/>
        <n v="1715.0"/>
        <n v="1716.0"/>
        <n v="1717.0"/>
        <n v="1718.0"/>
        <n v="1719.0"/>
        <n v="1720.0"/>
        <n v="1721.0"/>
        <n v="1722.0"/>
        <n v="1723.0"/>
        <n v="1724.0"/>
        <n v="1725.0"/>
        <n v="1726.0"/>
        <n v="1727.0"/>
        <n v="1728.0"/>
        <n v="1729.0"/>
        <n v="1730.0"/>
        <n v="1731.0"/>
        <n v="1732.0"/>
        <n v="1733.0"/>
        <n v="1734.0"/>
        <n v="1735.0"/>
        <n v="1736.0"/>
        <n v="1737.0"/>
        <n v="1738.0"/>
        <n v="1739.0"/>
        <n v="1740.0"/>
        <n v="1741.0"/>
        <n v="1742.0"/>
        <n v="1743.0"/>
        <n v="1744.0"/>
        <n v="1745.0"/>
        <n v="1746.0"/>
        <n v="1747.0"/>
        <n v="1748.0"/>
        <n v="1749.0"/>
        <n v="1750.0"/>
        <n v="1751.0"/>
        <n v="1752.0"/>
        <n v="1753.0"/>
        <n v="1754.0"/>
        <n v="1755.0"/>
        <n v="1756.0"/>
        <n v="1757.0"/>
        <n v="1758.0"/>
        <n v="1759.0"/>
        <n v="1760.0"/>
        <n v="1761.0"/>
        <n v="1762.0"/>
        <n v="1763.0"/>
        <n v="1764.0"/>
        <n v="1765.0"/>
        <n v="1766.0"/>
        <n v="1767.0"/>
        <n v="1768.0"/>
        <n v="1769.0"/>
        <n v="1770.0"/>
        <n v="1771.0"/>
        <n v="1772.0"/>
        <n v="1773.0"/>
        <n v="1774.0"/>
        <n v="1775.0"/>
        <n v="1776.0"/>
        <n v="1777.0"/>
        <n v="1778.0"/>
        <n v="1779.0"/>
        <n v="1780.0"/>
      </sharedItems>
    </cacheField>
    <cacheField name="Ticker Symbol" numFmtId="0">
      <sharedItems>
        <s v="AAL"/>
        <s v="AAP"/>
        <s v="AAPL"/>
        <s v="ABBV"/>
        <s v="ABC"/>
        <s v="ABT"/>
        <s v="ADBE"/>
        <s v="ADI"/>
        <s v="ADM"/>
        <s v="ADS"/>
        <s v="ADSK"/>
        <s v="AEE"/>
        <s v="AEP"/>
        <s v="AFL"/>
        <s v="AIG"/>
        <s v="AIV"/>
        <s v="AIZ"/>
        <s v="AKAM"/>
        <s v="ALB"/>
        <s v="ALK"/>
        <s v="ALL"/>
        <s v="ALLE"/>
        <s v="ALXN"/>
        <s v="AMAT"/>
        <s v="AME"/>
        <s v="AMGN"/>
        <s v="AMP"/>
        <s v="AMT"/>
        <s v="AMZN"/>
        <s v="AN"/>
        <s v="ANTM"/>
        <s v="APA"/>
        <s v="APC"/>
        <s v="APD"/>
        <s v="APH"/>
        <s v="ARNC"/>
        <s v="ATVI"/>
        <s v="AVGO"/>
        <s v="AVY"/>
        <s v="AWK"/>
        <s v="AXP"/>
        <s v="AYI"/>
        <s v="AZO"/>
        <s v="BA"/>
        <s v="BAC"/>
        <s v="BAX"/>
        <s v="BBBY"/>
        <s v="BBT"/>
        <s v="BBY"/>
        <s v="BCR"/>
        <s v="BDX"/>
        <s v="BHI"/>
        <s v="BIIB"/>
        <s v="BLL"/>
        <s v="BMY"/>
        <s v="BSX"/>
        <s v="BWA"/>
        <s v="BXP"/>
        <s v="CAG"/>
        <s v="CAH"/>
        <s v="CAT"/>
        <s v="CB"/>
        <s v="CBG"/>
        <s v="CCI"/>
        <s v="CCL"/>
        <s v="CELG"/>
        <s v="CERN"/>
        <s v="CF"/>
        <s v="CFG"/>
        <s v="CHD"/>
        <s v="CHK"/>
        <s v="CHRW"/>
        <s v="CHTR"/>
        <s v="CI"/>
        <s v="CINF"/>
        <s v="CL"/>
        <s v="CLX"/>
        <s v="CMA"/>
        <s v="CMG"/>
        <s v="CMI"/>
        <s v="CMS"/>
        <s v="CNC"/>
        <s v="CNP"/>
        <s v="COF"/>
        <s v="COG"/>
        <s v="COL"/>
        <s v="COO"/>
        <s v="COST"/>
        <s v="COTY"/>
        <s v="CPB"/>
        <s v="CRM"/>
        <s v="CSCO"/>
        <s v="CSRA"/>
        <s v="CSX"/>
        <s v="CTAS"/>
        <s v="CTL"/>
        <s v="CTSH"/>
        <s v="CTXS"/>
        <s v="CVS"/>
        <s v="CVX"/>
        <s v="CXO"/>
        <s v="D"/>
        <s v="DAL"/>
        <s v="DD"/>
        <s v="DE"/>
        <s v="DFS"/>
        <s v="DG"/>
        <s v="DGX"/>
        <s v="DHI"/>
        <s v="DHR"/>
        <s v="DIS"/>
        <s v="DISCA"/>
        <s v="DISCK"/>
        <s v="DLPH"/>
        <s v="DLR"/>
        <s v="DLTR"/>
        <s v="DNB"/>
        <s v="DOV"/>
        <s v="DPS"/>
        <s v="DRI"/>
        <s v="DUK"/>
        <s v="DVA"/>
        <s v="DVN"/>
        <s v="EA"/>
        <s v="EBAY"/>
        <s v="ECL"/>
        <s v="ED"/>
        <s v="EFX"/>
        <s v="EIX"/>
        <s v="EL"/>
        <s v="EMN"/>
        <s v="EMR"/>
        <s v="EOG"/>
        <s v="EQIX"/>
        <s v="EQR"/>
        <s v="EQT"/>
        <s v="ES"/>
        <s v="ESS"/>
        <s v="ETFC"/>
        <s v="ETN"/>
        <s v="ETR"/>
        <s v="EW"/>
        <s v="EXC"/>
        <s v="EXPD"/>
        <s v="EXPE"/>
        <s v="EXR"/>
        <s v="F"/>
        <s v="FAST"/>
        <s v="FB"/>
        <s v="FBHS"/>
        <s v="FCX"/>
        <s v="FDX"/>
        <s v="FE"/>
        <s v="FFIV"/>
        <s v="FIS"/>
        <s v="FISV"/>
        <s v="FL"/>
        <s v="FLIR"/>
        <s v="FLR"/>
        <s v="FLS"/>
        <s v="FMC"/>
        <s v="FRT"/>
        <s v="FSLR"/>
        <s v="FTR"/>
        <s v="GD"/>
        <s v="GGP"/>
        <s v="GILD"/>
        <s v="GIS"/>
        <s v="GLW"/>
        <s v="GM"/>
        <s v="GPC"/>
        <s v="GPN"/>
        <s v="GPS"/>
        <s v="GRMN"/>
        <s v="GT"/>
        <s v="GWW"/>
        <s v="HAL"/>
        <s v="HAR"/>
        <s v="HAS"/>
        <s v="HBAN"/>
        <s v="HBI"/>
        <s v="HCA"/>
        <s v="HCN"/>
        <s v="HCP"/>
        <s v="HD"/>
        <s v="HES"/>
        <s v="HIG"/>
        <s v="HOG"/>
        <s v="HOLX"/>
        <s v="HON"/>
        <s v="HP"/>
        <s v="HPE"/>
        <s v="HPQ"/>
        <s v="HRB"/>
        <s v="HRL"/>
        <s v="HRS"/>
        <s v="HSIC"/>
        <s v="HST"/>
        <s v="HSY"/>
        <s v="HUM"/>
        <s v="IBM"/>
        <s v="IDXX"/>
        <s v="IFF"/>
        <s v="ILMN"/>
        <s v="INTC"/>
        <s v="INTU"/>
        <s v="IP"/>
        <s v="IPG"/>
        <s v="IRM"/>
        <s v="ISRG"/>
        <s v="ITW"/>
        <s v="IVZ"/>
        <s v="JBHT"/>
        <s v="JEC"/>
        <s v="JNPR"/>
        <s v="JPM"/>
        <s v="JWN"/>
        <s v="K"/>
        <s v="KEY"/>
        <s v="KIM"/>
        <s v="KLAC"/>
        <s v="KMB"/>
        <s v="KMI"/>
        <s v="KMX"/>
        <s v="KO"/>
        <s v="KORS"/>
        <s v="KR"/>
        <s v="KSS"/>
        <s v="KSU"/>
        <s v="LB"/>
        <s v="LEG"/>
        <s v="LEN"/>
        <s v="LH"/>
        <s v="LKQ"/>
        <s v="LLL"/>
        <s v="LLTC"/>
        <s v="LLY"/>
        <s v="LMT"/>
        <s v="LNT"/>
        <s v="LOW"/>
        <s v="LRCX"/>
        <s v="LUK"/>
        <s v="LUV"/>
        <s v="LVLT"/>
        <s v="LYB"/>
        <s v="M"/>
        <s v="MA"/>
        <s v="MAA"/>
        <s v="MAC"/>
        <s v="MAR"/>
        <s v="MAS"/>
        <s v="MAT"/>
        <s v="MCD"/>
        <s v="MCHP"/>
        <s v="MCK"/>
        <s v="MCO"/>
        <s v="MDLZ"/>
        <s v="MET"/>
        <s v="MHK"/>
        <s v="MJN"/>
        <s v="MKC"/>
        <s v="MLM"/>
        <s v="MMC"/>
        <s v="MMM"/>
        <s v="MNST"/>
        <s v="MO"/>
        <s v="MON"/>
        <s v="MOS"/>
        <s v="MPC"/>
        <s v="MRK"/>
        <s v="MRO"/>
        <s v="MSFT"/>
        <s v="MTB"/>
        <s v="MTD"/>
        <s v="MU"/>
        <s v="MUR"/>
        <s v="MYL"/>
        <s v="NBL"/>
        <s v="NDAQ"/>
        <s v="NEE"/>
        <s v="NEM"/>
        <s v="NFLX"/>
        <s v="NFX"/>
        <s v="NKE"/>
        <s v="NLSN"/>
        <s v="NOV"/>
        <s v="NSC"/>
        <s v="NTAP"/>
        <s v="NUE"/>
        <s v="NVDA"/>
        <s v="NWL"/>
        <s v="O"/>
        <s v="OKE"/>
        <s v="OMC"/>
        <s v="ORLY"/>
        <s v="OXY"/>
        <s v="PBCT"/>
        <s v="PBI"/>
        <s v="PCAR"/>
        <s v="PCG"/>
        <s v="PCLN"/>
        <s v="PDCO"/>
        <s v="PEG"/>
        <s v="PEP"/>
        <s v="PFE"/>
        <s v="PFG"/>
        <s v="PG"/>
        <s v="PGR"/>
        <s v="PH"/>
        <s v="PHM"/>
        <s v="PKI"/>
        <s v="PM"/>
        <s v="PNC"/>
        <s v="PNR"/>
        <s v="PNW"/>
        <s v="PPG"/>
        <s v="PPL"/>
        <s v="PRU"/>
        <s v="PSX"/>
        <s v="PVH"/>
        <s v="PWR"/>
        <s v="PX"/>
        <s v="QCOM"/>
        <s v="QRVO"/>
        <s v="R"/>
        <s v="RCL"/>
        <s v="REGN"/>
        <s v="RHI"/>
        <s v="RHT"/>
        <s v="RL"/>
        <s v="ROK"/>
        <s v="ROP"/>
        <s v="ROST"/>
        <s v="RRC"/>
        <s v="RSG"/>
        <s v="SBUX"/>
        <s v="SCG"/>
        <s v="SE"/>
        <s v="SEE"/>
        <s v="SHW"/>
        <s v="SIG"/>
        <s v="SJM"/>
        <s v="SLG"/>
        <s v="SNA"/>
        <s v="SNI"/>
        <s v="SO"/>
        <s v="SPG"/>
        <s v="SPLS"/>
        <s v="SRCL"/>
        <s v="SRE"/>
        <s v="STI"/>
        <s v="STX"/>
        <s v="STZ"/>
        <s v="SWK"/>
        <s v="SWKS"/>
        <s v="SWN"/>
        <s v="SYF"/>
        <s v="SYK"/>
        <s v="SYMC"/>
        <s v="SYY"/>
        <s v="T"/>
        <s v="TAP"/>
        <s v="TDC"/>
        <s v="TDG"/>
        <s v="TEL"/>
        <s v="TGNA"/>
        <s v="TGT"/>
        <s v="TIF"/>
        <s v="TJX"/>
        <s v="TMK"/>
        <s v="TMO"/>
        <s v="TRIP"/>
        <s v="TRV"/>
        <s v="TSCO"/>
        <s v="TSN"/>
        <s v="TSO"/>
        <s v="TSS"/>
        <s v="TXN"/>
        <s v="TXT"/>
        <s v="UA"/>
        <s v="UAA"/>
        <s v="UAL"/>
        <s v="UDR"/>
        <s v="ULTA"/>
        <s v="UNH"/>
        <s v="UNM"/>
        <s v="UNP"/>
        <s v="UPS"/>
        <s v="URBN"/>
        <s v="USB"/>
        <s v="UTX"/>
        <s v="V"/>
        <s v="VAR"/>
        <s v="VFC"/>
        <s v="VIAB"/>
        <s v="VLO"/>
        <s v="VMC"/>
        <s v="VNO"/>
        <s v="VRSK"/>
        <s v="VRSN"/>
        <s v="VRTX"/>
        <s v="VTR"/>
        <s v="VZ"/>
        <s v="WAT"/>
        <s v="WDC"/>
        <s v="WEC"/>
        <s v="WFC"/>
        <s v="WFM"/>
        <s v="WHR"/>
        <s v="WM"/>
        <s v="WMB"/>
        <s v="WMT"/>
        <s v="WRK"/>
        <s v="WU"/>
        <s v="WY"/>
        <s v="WYN"/>
        <s v="WYNN"/>
        <s v="XEC"/>
        <s v="XEL"/>
        <s v="XL"/>
        <s v="XLNX"/>
        <s v="XOM"/>
        <s v="XRAY"/>
        <s v="XRX"/>
        <s v="XYL"/>
        <s v="YHOO"/>
        <s v="YUM"/>
        <s v="ZBH"/>
        <s v="ZION"/>
        <s v="ZTS"/>
      </sharedItems>
    </cacheField>
    <cacheField name="Years" numFmtId="164">
      <sharedItems>
        <s v="Year 1"/>
        <s v="Year 2"/>
        <s v="Year 3"/>
        <s v="Year 4"/>
      </sharedItems>
    </cacheField>
    <cacheField name="Period Ending" numFmtId="166">
      <sharedItems containsSemiMixedTypes="0" containsDate="1" containsString="0">
        <d v="2012-12-31T00:00:00Z"/>
        <d v="2013-12-31T00:00:00Z"/>
        <d v="2014-12-31T00:00:00Z"/>
        <d v="2015-12-31T00:00:00Z"/>
        <d v="2012-12-29T00:00:00Z"/>
        <d v="2013-12-28T00:00:00Z"/>
        <d v="2015-01-03T00:00:00Z"/>
        <d v="2016-01-02T00:00:00Z"/>
        <d v="2013-09-28T00:00:00Z"/>
        <d v="2014-09-27T00:00:00Z"/>
        <d v="2015-09-26T00:00:00Z"/>
        <d v="2016-09-24T00:00:00Z"/>
        <d v="2013-09-30T00:00:00Z"/>
        <d v="2014-09-30T00:00:00Z"/>
        <d v="2015-09-30T00:00:00Z"/>
        <d v="2016-09-30T00:00:00Z"/>
        <d v="2013-11-29T00:00:00Z"/>
        <d v="2014-11-28T00:00:00Z"/>
        <d v="2015-11-27T00:00:00Z"/>
        <d v="2016-12-02T00:00:00Z"/>
        <d v="2013-11-02T00:00:00Z"/>
        <d v="2014-11-01T00:00:00Z"/>
        <d v="2015-10-31T00:00:00Z"/>
        <d v="2016-10-29T00:00:00Z"/>
        <d v="2013-01-31T00:00:00Z"/>
        <d v="2014-01-31T00:00:00Z"/>
        <d v="2015-01-31T00:00:00Z"/>
        <d v="2016-01-31T00:00:00Z"/>
        <d v="2016-12-31T00:00:00Z"/>
        <d v="2013-10-27T00:00:00Z"/>
        <d v="2014-10-26T00:00:00Z"/>
        <d v="2015-10-25T00:00:00Z"/>
        <d v="2016-10-30T00:00:00Z"/>
        <d v="2015-11-01T00:00:00Z"/>
        <d v="2013-08-31T00:00:00Z"/>
        <d v="2014-08-31T00:00:00Z"/>
        <d v="2015-08-31T00:00:00Z"/>
        <d v="2016-08-31T00:00:00Z"/>
        <d v="2014-08-30T00:00:00Z"/>
        <d v="2015-08-29T00:00:00Z"/>
        <d v="2016-08-27T00:00:00Z"/>
        <d v="2013-03-02T00:00:00Z"/>
        <d v="2014-03-01T00:00:00Z"/>
        <d v="2015-02-28T00:00:00Z"/>
        <d v="2016-02-27T00:00:00Z"/>
        <d v="2012-03-03T00:00:00Z"/>
        <d v="2014-02-01T00:00:00Z"/>
        <d v="2016-01-30T00:00:00Z"/>
        <d v="2013-05-26T00:00:00Z"/>
        <d v="2014-05-25T00:00:00Z"/>
        <d v="2015-05-31T00:00:00Z"/>
        <d v="2016-05-29T00:00:00Z"/>
        <d v="2013-06-30T00:00:00Z"/>
        <d v="2014-06-30T00:00:00Z"/>
        <d v="2015-06-30T00:00:00Z"/>
        <d v="2016-06-30T00:00:00Z"/>
        <d v="2013-11-30T00:00:00Z"/>
        <d v="2014-11-30T00:00:00Z"/>
        <d v="2015-11-30T00:00:00Z"/>
        <d v="2016-11-30T00:00:00Z"/>
        <d v="2013-10-31T00:00:00Z"/>
        <d v="2014-10-31T00:00:00Z"/>
        <d v="2016-10-31T00:00:00Z"/>
        <d v="2013-09-01T00:00:00Z"/>
        <d v="2015-08-30T00:00:00Z"/>
        <d v="2016-08-28T00:00:00Z"/>
        <d v="2003-06-30T00:00:00Z"/>
        <d v="2004-06-30T00:00:00Z"/>
        <d v="2006-02-28T00:00:00Z"/>
        <d v="2007-02-28T00:00:00Z"/>
        <d v="2013-07-28T00:00:00Z"/>
        <d v="2014-08-03T00:00:00Z"/>
        <d v="2015-08-02T00:00:00Z"/>
        <d v="2016-07-31T00:00:00Z"/>
        <d v="2013-07-27T00:00:00Z"/>
        <d v="2014-07-26T00:00:00Z"/>
        <d v="2015-07-25T00:00:00Z"/>
        <d v="2016-07-30T00:00:00Z"/>
        <d v="2015-04-03T00:00:00Z"/>
        <d v="2016-04-01T00:00:00Z"/>
        <d v="2014-12-26T00:00:00Z"/>
        <d v="2015-12-25T00:00:00Z"/>
        <d v="2016-12-30T00:00:00Z"/>
        <d v="2013-05-31T00:00:00Z"/>
        <d v="2014-05-31T00:00:00Z"/>
        <d v="2016-05-31T00:00:00Z"/>
        <d v="2012-11-30T00:00:00Z"/>
        <d v="2013-02-01T00:00:00Z"/>
        <d v="2015-01-30T00:00:00Z"/>
        <d v="2016-01-29T00:00:00Z"/>
        <d v="2015-10-03T00:00:00Z"/>
        <d v="2016-10-01T00:00:00Z"/>
        <d v="2013-02-02T00:00:00Z"/>
        <d v="2013-03-31T00:00:00Z"/>
        <d v="2014-03-31T00:00:00Z"/>
        <d v="2015-03-31T00:00:00Z"/>
        <d v="2016-03-31T00:00:00Z"/>
        <d v="2014-12-27T00:00:00Z"/>
        <d v="2015-12-26T00:00:00Z"/>
        <d v="2013-12-29T00:00:00Z"/>
        <d v="2014-12-28T00:00:00Z"/>
        <d v="2015-12-27T00:00:00Z"/>
        <d v="2013-02-03T00:00:00Z"/>
        <d v="2014-02-02T00:00:00Z"/>
        <d v="2015-02-01T00:00:00Z"/>
        <d v="2013-04-30T00:00:00Z"/>
        <d v="2014-04-30T00:00:00Z"/>
        <d v="2015-04-30T00:00:00Z"/>
        <d v="2016-04-30T00:00:00Z"/>
        <d v="2013-06-28T00:00:00Z"/>
        <d v="2014-06-27T00:00:00Z"/>
        <d v="2015-07-03T00:00:00Z"/>
        <d v="2016-07-01T00:00:00Z"/>
        <d v="2016-01-03T00:00:00Z"/>
        <d v="2017-01-01T00:00:00Z"/>
        <d v="2013-07-31T00:00:00Z"/>
        <d v="2014-07-31T00:00:00Z"/>
        <d v="2015-07-31T00:00:00Z"/>
        <d v="2013-09-27T00:00:00Z"/>
        <d v="2014-09-26T00:00:00Z"/>
        <d v="2015-10-02T00:00:00Z"/>
        <d v="2013-02-28T00:00:00Z"/>
        <d v="2014-02-28T00:00:00Z"/>
        <d v="2016-02-29T00:00:00Z"/>
        <d v="2013-03-30T00:00:00Z"/>
        <d v="2014-03-29T00:00:00Z"/>
        <d v="2015-03-28T00:00:00Z"/>
        <d v="2016-04-02T00:00:00Z"/>
        <d v="2014-06-29T00:00:00Z"/>
        <d v="2015-06-28T00:00:00Z"/>
        <d v="2016-07-03T00:00:00Z"/>
        <d v="2016-06-26T00:00:00Z"/>
        <d v="2013-08-29T00:00:00Z"/>
        <d v="2014-08-28T00:00:00Z"/>
        <d v="2015-09-03T00:00:00Z"/>
        <d v="2016-09-01T00:00:00Z"/>
        <d v="2013-04-26T00:00:00Z"/>
        <d v="2014-04-25T00:00:00Z"/>
        <d v="2015-04-24T00:00:00Z"/>
        <d v="2016-04-29T00:00:00Z"/>
        <d v="2013-01-27T00:00:00Z"/>
        <d v="2014-01-26T00:00:00Z"/>
        <d v="2015-01-25T00:00:00Z"/>
        <d v="2013-04-27T00:00:00Z"/>
        <d v="2014-04-26T00:00:00Z"/>
        <d v="2015-04-25T00:00:00Z"/>
        <d v="2012-12-30T00:00:00Z"/>
        <d v="2013-09-29T00:00:00Z"/>
        <d v="2014-09-28T00:00:00Z"/>
        <d v="2015-09-27T00:00:00Z"/>
        <d v="2016-09-25T00:00:00Z"/>
        <d v="2016-10-02T00:00:00Z"/>
        <d v="2015-02-02T00:00:00Z"/>
        <d v="2014-10-03T00:00:00Z"/>
        <d v="2013-03-29T00:00:00Z"/>
        <d v="2014-03-28T00:00:00Z"/>
        <d v="2013-06-29T00:00:00Z"/>
        <d v="2014-06-28T00:00:00Z"/>
        <d v="2015-06-27T00:00:00Z"/>
        <d v="2016-07-02T00:00:00Z"/>
        <d v="2015-09-25T00:00:00Z"/>
        <d v="2013-10-03T00:00:00Z"/>
      </sharedItems>
    </cacheField>
    <cacheField name="Total Revenue" numFmtId="164">
      <sharedItems containsSemiMixedTypes="0" containsString="0" containsNumber="1" containsInteger="1">
        <n v="2.4855E10"/>
        <n v="2.6743E10"/>
        <n v="4.265E10"/>
        <n v="4.099E10"/>
        <n v="6.205003E9"/>
        <n v="6.493814E9"/>
        <n v="9.843861E9"/>
        <n v="9.737018E9"/>
        <n v="1.7091E11"/>
        <n v="1.82795E11"/>
        <n v="2.33715E11"/>
        <n v="2.15639E11"/>
        <n v="1.838E10"/>
        <n v="1.879E10"/>
        <n v="1.996E10"/>
        <n v="2.2859E10"/>
        <n v="8.7959167E10"/>
        <n v="1.19569127E11"/>
        <n v="1.35961803E11"/>
        <n v="1.46849686E11"/>
        <n v="1.905E10"/>
        <n v="1.9657E10"/>
        <n v="2.0247E10"/>
        <n v="2.0405E10"/>
        <n v="4.05524E9"/>
        <n v="4.147065E9"/>
        <n v="4.795511E9"/>
        <n v="5.85443E9"/>
        <n v="2.633689E9"/>
        <n v="2.864773E9"/>
        <n v="3.435092E9"/>
        <n v="3.421409E9"/>
        <n v="9.0559E10"/>
        <n v="8.9804E10"/>
        <n v="8.1201E10"/>
        <n v="6.7702E10"/>
        <n v="3.64139E9"/>
        <n v="4.319063E9"/>
        <n v="5.30294E9"/>
        <n v="6.439746E9"/>
        <n v="2.3122E9"/>
        <n v="2.2739E9"/>
        <n v="2.5122E9"/>
        <n v="2.5041E9"/>
        <n v="5.781E9"/>
        <n v="5.838E9"/>
        <n v="6.053E9"/>
        <n v="6.098E9"/>
        <n v="1.4945E10"/>
        <n v="1.48135E10"/>
        <n v="1.63786E10"/>
        <n v="1.64532E10"/>
        <n v="2.5364E10"/>
        <n v="2.3939E10"/>
        <n v="2.2728E10"/>
        <n v="2.0872E10"/>
        <n v="7.1214E10"/>
        <n v="6.8874E10"/>
        <n v="6.4406E10"/>
        <n v="5.8327E10"/>
        <n v="9.58511E8"/>
        <n v="9.74053E8"/>
        <n v="9.84363E8"/>
        <n v="9.8131E8"/>
        <n v="9.047657E9"/>
        <n v="1.0381653E10"/>
        <n v="1.0325494E10"/>
        <n v="7.53178E9"/>
        <n v="1.373947E9"/>
        <n v="1.577922E9"/>
        <n v="1.963874E9"/>
        <n v="2.197448E9"/>
        <n v="2.519154E9"/>
        <n v="2.39427E9"/>
        <n v="2.445548E9"/>
        <n v="3.651335E9"/>
        <n v="4.657E9"/>
        <n v="5.156E9"/>
        <n v="5.368E9"/>
        <n v="5.598E9"/>
        <n v="3.3315E10"/>
        <n v="3.4507E10"/>
        <n v="3.5239E10"/>
        <n v="3.5653E10"/>
        <n v="2.0696E9"/>
        <n v="2.1183E9"/>
        <n v="2.0681E9"/>
        <n v="2.238E9"/>
        <n v="1.551346E9"/>
        <n v="2.234E9"/>
        <n v="2.604E9"/>
        <n v="3.084E9"/>
        <n v="7.509E9"/>
        <n v="9.072E9"/>
        <n v="9.659E9"/>
        <n v="1.0825E10"/>
        <n v="3.334213E9"/>
        <n v="3.594136E9"/>
        <n v="4.021964E9"/>
        <n v="3.974295E9"/>
        <n v="1.8676E10"/>
        <n v="2.0063E10"/>
        <n v="2.1662E10"/>
        <n v="2.2991E10"/>
        <n v="1.0259E10"/>
        <n v="1.123E10"/>
        <n v="1.2296E10"/>
        <n v="1.22E10"/>
        <n v="2.87596E9"/>
        <n v="3.361407E9"/>
        <n v="4.100048E9"/>
        <n v="4.771516E9"/>
        <n v="7.4452E10"/>
        <n v="8.8988E10"/>
        <n v="1.07006E11"/>
        <n v="1.35987E11"/>
        <n v="1.75176E10"/>
        <n v="1.91088E10"/>
        <n v="2.0862E10"/>
        <n v="2.1609E10"/>
        <n v="6.14972E10"/>
        <n v="7.10235E10"/>
        <n v="7.38741E10"/>
        <n v="7.91565E10"/>
        <n v="1.6428E10"/>
        <n v="1.4771E10"/>
        <n v="1.2691E10"/>
        <n v="6.383E9"/>
        <n v="1.4581E10"/>
        <n v="1.847E10"/>
        <n v="8.698E9"/>
        <n v="7.869E9"/>
        <n v="1.01804E10"/>
        <n v="1.0439E10"/>
        <n v="9.8949E9"/>
        <n v="9.5244E9"/>
        <n v="4.2921E9"/>
        <n v="4.6147E9"/>
        <n v="5.3455E9"/>
        <n v="5.5687E9"/>
        <n v="2.37E10"/>
        <n v="2.3032E10"/>
        <n v="2.3906E10"/>
        <n v="2.2534E10"/>
        <n v="4.856E9"/>
        <n v="4.583E9"/>
        <n v="4.408E9"/>
        <n v="4.664E9"/>
        <n v="6.824E9"/>
        <n v="1.324E10"/>
        <n v="5.8635E9"/>
        <n v="6.14E9"/>
        <n v="6.3303E9"/>
        <n v="5.9669E9"/>
        <n v="2.853926E9"/>
        <n v="2.879E9"/>
        <n v="3.011E9"/>
        <n v="3.159E9"/>
        <n v="3.3781E10"/>
        <n v="3.4828E10"/>
        <n v="3.5895E10"/>
        <n v="3.4441E10"/>
        <n v="2.0891E9"/>
        <n v="2.3935E9"/>
        <n v="2.7067E9"/>
        <n v="3.2913E9"/>
        <n v="9.14753E9"/>
        <n v="9.475313E9"/>
        <n v="1.018734E10"/>
        <n v="1.0635676E10"/>
        <n v="8.6623E10"/>
        <n v="9.0762E10"/>
        <n v="9.6114E10"/>
        <n v="9.4571E10"/>
        <n v="1.00078E11"/>
        <n v="1.01697E11"/>
        <n v="9.5181E10"/>
        <n v="9.3056E10"/>
        <n v="1.3936E10"/>
        <n v="9.413E9"/>
        <n v="1.0719E10"/>
        <n v="9.968E9"/>
        <n v="1.0914585E10"/>
        <n v="1.1503963E10"/>
        <n v="1.1881176E10"/>
        <n v="1.2103887E10"/>
        <n v="1.0737E10"/>
        <n v="1.0543E10"/>
        <n v="9.998E9"/>
        <n v="1.0346E10"/>
        <n v="4.5457E10"/>
        <n v="4.0611E10"/>
        <n v="4.0339E10"/>
        <n v="3.9528E10"/>
        <n v="3.0495E9"/>
        <n v="3.3236E9"/>
        <n v="3.416E9"/>
        <n v="3.714E9"/>
        <n v="8.054E9"/>
        <n v="8.446E9"/>
        <n v="1.0282E10"/>
        <n v="1.2483E10"/>
        <n v="2.2364E10"/>
        <n v="2.4551E10"/>
        <n v="1.5742E10"/>
        <n v="9.841E9"/>
        <n v="6.9322E9"/>
        <n v="9.7033E9"/>
        <n v="1.07638E10"/>
        <n v="1.14488E10"/>
        <n v="8.7357E9"/>
        <n v="8.4681E9"/>
        <n v="8.57E9"/>
        <n v="7.997E9"/>
        <n v="1.7621E10"/>
        <n v="1.6385E10"/>
        <n v="1.5879E10"/>
        <n v="1.656E10"/>
        <n v="7.249E9"/>
        <n v="7.143E9"/>
        <n v="7.38E9"/>
        <n v="7.477E9"/>
        <n v="7.4366E9"/>
        <n v="8.3051E9"/>
        <n v="8.0232E9"/>
        <n v="9.071E9"/>
        <n v="1.847186E9"/>
        <n v="2.135539E9"/>
        <n v="2.396998E9"/>
        <n v="2.490821E9"/>
        <n v="1.34693E10"/>
        <n v="1.18382E10"/>
        <n v="1.1937E10"/>
        <n v="1.16429E10"/>
        <n v="1.01093E11"/>
        <n v="9.1084E10"/>
        <n v="1.02531E11"/>
        <n v="1.21546E11"/>
        <n v="5.5656E10"/>
        <n v="5.5184E10"/>
        <n v="4.7011E10"/>
        <n v="3.8537E10"/>
        <n v="1.7936E10"/>
        <n v="1.9261E10"/>
        <n v="1.9171E10"/>
        <n v="1.8987E10"/>
        <n v="6.514099E9"/>
        <n v="7.184794E9"/>
        <n v="9.049918E9"/>
        <n v="1.085581E10"/>
        <n v="2.43268E9"/>
        <n v="2.865751E9"/>
        <n v="3.538756E9"/>
        <n v="3.663851E9"/>
        <n v="1.5456E10"/>
        <n v="1.5884E10"/>
        <n v="1.5714E10"/>
        <n v="1.6389E10"/>
        <n v="6.4939E9"/>
        <n v="7.6704E9"/>
        <n v="9.256E9"/>
        <n v="1.12292E10"/>
        <n v="2.910748E9"/>
        <n v="3.402703E9"/>
        <n v="4.425267E9"/>
        <n v="4.796473E9"/>
        <n v="6.104E9"/>
        <n v="5.4747E9"/>
        <n v="4.7432E9"/>
        <n v="4.3083E9"/>
        <n v="5.513E9"/>
        <n v="5.133E9"/>
        <n v="5.342E9"/>
        <n v="5.276E9"/>
        <n v="2.9219E9"/>
        <n v="3.1943E9"/>
        <n v="3.2976E9"/>
        <n v="3.3948E9"/>
        <n v="1.2316E10"/>
        <n v="1.908E10"/>
        <n v="2.3125E10"/>
        <n v="1.2764E10"/>
        <n v="1.1359113E10"/>
        <n v="1.2752076E10"/>
        <n v="1.3470067E10"/>
        <n v="1.3476084E10"/>
        <n v="8.155E9"/>
        <n v="9.108E9"/>
        <n v="9.754E9"/>
        <n v="2.9003E10"/>
        <n v="2.9119E10"/>
        <n v="3.238E10"/>
        <n v="3.4914E10"/>
        <n v="3.7876E10"/>
        <n v="4.111E9"/>
        <n v="4.531E9"/>
        <n v="4.945E9"/>
        <n v="5.142E9"/>
        <n v="1.7085E10"/>
        <n v="1.742E10"/>
        <n v="1.7277E10"/>
        <n v="1.6034E10"/>
        <n v="5.533E9"/>
        <n v="5.514E9"/>
        <n v="5.655E9"/>
        <n v="5.761E9"/>
        <n v="2.666E9"/>
        <n v="2.607E9"/>
        <n v="2.819E9"/>
        <n v="2.96E9"/>
        <n v="3.214591E9"/>
        <n v="4.108269E9"/>
        <n v="4.501223E9"/>
        <n v="3.904384E9"/>
        <n v="1.7301E10"/>
        <n v="1.9221E10"/>
        <n v="1.911E10"/>
        <n v="1.7509E10"/>
        <n v="6.566E9"/>
        <n v="7.179E9"/>
        <n v="6.456E9"/>
        <n v="6.399E9"/>
        <n v="8.11E9"/>
        <n v="1.0863E10"/>
        <n v="2.276E10"/>
        <n v="7.452E9"/>
        <n v="8.106E9"/>
        <n v="9.226E9"/>
        <n v="7.386E9"/>
        <n v="2.3771E10"/>
        <n v="2.4176E10"/>
        <n v="2.3869E10"/>
        <n v="2.5038E10"/>
        <n v="1.204546E9"/>
        <n v="1.746278E9"/>
        <n v="2.173011E9"/>
        <n v="1.35715E9"/>
        <n v="4.474E9"/>
        <n v="4.979E9"/>
        <n v="5.244E9"/>
        <n v="5.259E9"/>
        <n v="1.587725E9"/>
        <n v="1.717776E9"/>
        <n v="1.79706E9"/>
        <n v="1.966814E9"/>
        <n v="1.05156E11"/>
        <n v="1.1264E11"/>
        <n v="1.16199E11"/>
        <n v="1.18719E11"/>
        <n v="1577000.0"/>
        <n v="1514000.0"/>
        <n v="7.9562E7"/>
        <n v="9.9642E7"/>
        <n v="8.052E9"/>
        <n v="8.268E9"/>
        <n v="8.082E9"/>
        <n v="7.961E9"/>
        <n v="3.050195E9"/>
        <n v="4.071003E9"/>
        <n v="5.373586E9"/>
        <n v="6.667216E9"/>
        <n v="4.8607E10"/>
        <n v="4.7142E10"/>
        <n v="4.9161E10"/>
        <n v="4.9247E10"/>
        <n v="4.069746E9"/>
        <n v="4.250447E9"/>
        <n v="1.2026E10"/>
        <n v="1.2669E10"/>
        <n v="1.1811E10"/>
        <n v="1.1069E10"/>
        <n v="4.245964E9"/>
        <n v="4.193844E9"/>
        <n v="4.476886E9"/>
        <n v="4.905458E9"/>
        <n v="1.8376E10"/>
        <n v="1.8095E10"/>
        <n v="1.8031E10"/>
        <n v="1.79E10"/>
        <n v="7.346472E9"/>
        <n v="8.8432E9"/>
        <n v="1.02627E10"/>
        <n v="1.2416E10"/>
        <n v="2.918434E9"/>
        <n v="3.142856E9"/>
        <n v="3.275594E9"/>
        <n v="3.418265E9"/>
        <n v="1.26761E11"/>
        <n v="1.39367E11"/>
        <n v="1.5329E11"/>
        <n v="1.77526E11"/>
        <n v="2.3059E11"/>
        <n v="2.20156E11"/>
        <n v="2.00494E11"/>
        <n v="1.29925E11"/>
        <n v="1.819814E9"/>
        <n v="2.319919E9"/>
        <n v="2.660147E9"/>
        <n v="1.803573E9"/>
        <n v="1.2835E10"/>
        <n v="1.312E10"/>
        <n v="1.2436E10"/>
        <n v="1.1683E10"/>
        <n v="3.7773E10"/>
        <n v="4.0362E10"/>
        <n v="4.0704E10"/>
        <n v="3.9639E10"/>
        <n v="2.8998E10"/>
        <n v="2.8406E10"/>
        <n v="2.513E10"/>
        <n v="2.4594E10"/>
        <n v="3.77954E10"/>
        <n v="3.60669E10"/>
        <n v="2.88628E10"/>
        <n v="2.6644E10"/>
        <n v="8.984E9"/>
        <n v="9.37E9"/>
        <n v="9.611E9"/>
        <n v="1.0002E10"/>
        <n v="1.6022128E10"/>
        <n v="1.7504167E10"/>
        <n v="1.8909588E10"/>
        <n v="2.0368562E10"/>
        <n v="7.383E9"/>
        <n v="7.146E9"/>
        <n v="7.435E9"/>
        <n v="7.493E9"/>
        <n v="6.2593E9"/>
        <n v="8.0249E9"/>
        <n v="1.0824E10"/>
        <n v="1.21574E10"/>
        <n v="1.82604E10"/>
        <n v="1.82831E10"/>
        <n v="1.9154E10"/>
        <n v="2.05631E10"/>
        <n v="4.5041E10"/>
        <n v="4.8813E10"/>
        <n v="5.2465E10"/>
        <n v="5.5632E10"/>
        <n v="5.535E9"/>
        <n v="6.265E9"/>
        <n v="6.394E9"/>
        <n v="6.497E9"/>
        <n v="1.5051E10"/>
        <n v="1.5499E10"/>
        <n v="1.5165E10"/>
        <n v="1.6661E10"/>
        <n v="1.279067E9"/>
        <n v="1.482259E9"/>
        <n v="1.616438E9"/>
        <n v="1.763336E9"/>
        <n v="7.3945E9"/>
        <n v="7.8403E9"/>
        <n v="8.6022E9"/>
        <n v="1.54984E10"/>
        <n v="1.663E9"/>
        <n v="1.5584E9"/>
        <n v="1.5845E9"/>
        <n v="1.6371E9"/>
        <n v="7.155096E9"/>
        <n v="7.752728E9"/>
        <n v="6.956311E9"/>
        <n v="6.794342E9"/>
        <n v="5.997E9"/>
        <n v="6.121E9"/>
        <n v="6.282E9"/>
        <n v="6.44E9"/>
        <n v="5.921E9"/>
        <n v="6.2856E9"/>
        <n v="6.764E9"/>
        <n v="6.9335E9"/>
        <n v="1.7912E10"/>
        <n v="2.2756E10"/>
        <n v="2.3925E10"/>
        <n v="2.3459E10"/>
        <n v="8.18628E9"/>
        <n v="1.176405E10"/>
        <n v="1.2795106E10"/>
        <n v="1.3781837E10"/>
        <n v="1.0397E10"/>
        <n v="2.0638E10"/>
        <n v="1.3145E10"/>
        <n v="1.2197E10"/>
        <n v="3.797E9"/>
        <n v="3.575E9"/>
        <n v="4.515E9"/>
        <n v="4.396E9"/>
        <n v="8.257E9"/>
        <n v="8.79E9"/>
        <n v="8.592E9"/>
        <n v="8.979E9"/>
        <n v="1.18387E10"/>
        <n v="1.32534E10"/>
        <n v="1.42805E10"/>
        <n v="1.35451E10"/>
        <n v="1.2354E10"/>
        <n v="1.2919E10"/>
        <n v="1.2554E10"/>
        <n v="1.2075E10"/>
        <n v="2.073E9"/>
        <n v="2.3039E9"/>
        <n v="2.4364E9"/>
        <n v="2.6636E9"/>
        <n v="1.1862E10"/>
        <n v="1.2581E10"/>
        <n v="1.3413E10"/>
        <n v="1.1524E10"/>
        <n v="1.01817E10"/>
        <n v="1.09688E10"/>
        <n v="1.07804E10"/>
        <n v="1.12623E10"/>
        <n v="8.102E9"/>
        <n v="9.35E9"/>
        <n v="9.527E9"/>
        <n v="9.648E9"/>
        <n v="2.4669E10"/>
        <n v="1.7733E10"/>
        <n v="1.6249E10"/>
        <n v="1.4522E10"/>
        <n v="1.1682636E10"/>
        <n v="1.4487118E10"/>
        <n v="1.803534E10"/>
        <n v="8.757428E9"/>
        <n v="1.887376E9"/>
        <n v="2.152766E9"/>
        <n v="2.443776E9"/>
        <n v="2.725867E9"/>
        <n v="1.747502E9"/>
        <n v="2.387702E9"/>
        <n v="2.614748E9"/>
        <n v="2.744965E9"/>
        <n v="1.859177E9"/>
        <n v="2.388768E9"/>
        <n v="1.954E9"/>
        <n v="1.857339E9"/>
        <n v="6.273787E9"/>
        <n v="7.301204E9"/>
        <n v="7.741856E9"/>
        <n v="7.954827E9"/>
        <n v="5.35153E8"/>
        <n v="6.1059E8"/>
        <n v="9.70938E8"/>
        <n v="1.194407E9"/>
        <n v="1.365E9"/>
        <n v="1.466E9"/>
        <n v="1.665E9"/>
        <n v="1.403E9"/>
        <n v="1.6311E10"/>
        <n v="2.2046E10"/>
        <n v="2.2552E10"/>
        <n v="2.0855E10"/>
        <n v="1.0302079E10"/>
        <n v="1.1390947E10"/>
        <n v="1.2494921E10"/>
        <n v="1.1513251E10"/>
        <n v="1.8996E9"/>
        <n v="2.0455E9"/>
        <n v="2.3229E9"/>
        <n v="2.4937E9"/>
        <n v="2.4888E10"/>
        <n v="2.7429E10"/>
        <n v="2.9447E10"/>
        <n v="3.136E10"/>
        <n v="5.992215E9"/>
        <n v="6.080257E9"/>
        <n v="6.564721E9"/>
        <n v="6.616632E9"/>
        <n v="4.771259E9"/>
        <n v="5.763485E9"/>
        <n v="6.672317E9"/>
        <n v="8.773564E9"/>
        <n v="4.09396E8"/>
        <n v="5.20613E8"/>
        <n v="6.47155E8"/>
        <n v="7.8227E8"/>
        <n v="1.46917E11"/>
        <n v="1.44077E11"/>
        <n v="1.49558E11"/>
        <n v="1.518E11"/>
        <n v="3.326106E9"/>
        <n v="3.733507E9"/>
        <n v="3.869187E9"/>
        <n v="3.962036E9"/>
        <n v="7.872E9"/>
        <n v="1.2466E10"/>
        <n v="1.7928E10"/>
        <n v="2.7638E10"/>
        <n v="3.1348E9"/>
        <n v="3.7036E9"/>
        <n v="4.0136E9"/>
        <n v="4.5794E9"/>
        <n v="1.801E10"/>
        <n v="2.0921E10"/>
        <n v="2.1438E10"/>
        <n v="1.5877E10"/>
        <n v="4.4287E10"/>
        <n v="4.5567E10"/>
        <n v="4.7453E10"/>
        <n v="5.0365E10"/>
        <n v="1.5255E10"/>
        <n v="1.4892E10"/>
        <n v="1.5049E10"/>
        <n v="1.5026E10"/>
        <n v="1.481314E9"/>
        <n v="1.732046E9"/>
        <n v="1.919823E9"/>
        <n v="1.995034E9"/>
        <n v="5.7958E9"/>
        <n v="6.0634E9"/>
        <n v="6.4138E9"/>
        <n v="6.5952E9"/>
        <n v="4.436E9"/>
        <n v="4.814E9"/>
        <n v="5.066E9"/>
        <n v="5.254E9"/>
        <n v="6.182E9"/>
        <n v="6.505E9"/>
        <n v="7.151E9"/>
        <n v="7.412E9"/>
        <n v="1.405358E9"/>
        <n v="1.496372E9"/>
        <n v="1.530654E9"/>
        <n v="1.557067E9"/>
        <n v="2.7351573E10"/>
        <n v="2.1531577E10"/>
        <n v="1.8114048E10"/>
        <n v="1.9036525E10"/>
        <n v="4.954619E9"/>
        <n v="4.877885E9"/>
        <n v="4.56103E9"/>
        <n v="3.991462E9"/>
        <n v="3.4099E9"/>
        <n v="3.1307E9"/>
        <n v="3.2587E9"/>
        <n v="3.2765E9"/>
        <n v="6.37413E8"/>
        <n v="6.8609E8"/>
        <n v="7.44012E8"/>
        <n v="8.01591E8"/>
        <n v="3.368545E9"/>
        <n v="3.309616E9"/>
        <n v="3.391187E9"/>
        <n v="3.578995E9"/>
        <n v="5.011853E9"/>
        <n v="4.762E9"/>
        <n v="4.772E9"/>
        <n v="5.576E9"/>
        <n v="3.093E10"/>
        <n v="3.0852E10"/>
        <n v="3.1469E10"/>
        <n v="3.1353E10"/>
        <n v="2.426301E9"/>
        <n v="2.486017E9"/>
        <n v="2.535559E9"/>
        <n v="2.403906E9"/>
        <n v="9.702E9"/>
        <n v="1.1202E10"/>
        <n v="2.489E10"/>
        <n v="3.2639E10"/>
        <n v="1.77741E10"/>
        <n v="1.79096E10"/>
        <n v="1.76303E10"/>
        <n v="1.65631E10"/>
        <n v="7.819E9"/>
        <n v="9.715E9"/>
        <n v="9.111E9"/>
        <n v="9.39E9"/>
        <n v="1.55427E11"/>
        <n v="1.55929E11"/>
        <n v="1.52356E11"/>
        <n v="1.6638E11"/>
        <n v="1.3013868E10"/>
        <n v="1.4077843E10"/>
        <n v="1.5341647E10"/>
        <n v="1.5280044E10"/>
        <n v="2.375923E9"/>
        <n v="2.554236E9"/>
        <n v="2.773718E9"/>
        <n v="2.89815E9"/>
        <n v="1.5651E10"/>
        <n v="1.6148E10"/>
        <n v="1.6435E10"/>
        <n v="1.5797E10"/>
        <n v="2.715675E9"/>
        <n v="2.631851E9"/>
        <n v="2.870658E9"/>
        <n v="2.82027E9"/>
        <n v="1.954E10"/>
        <n v="1.8138E10"/>
        <n v="1.6443E10"/>
        <n v="1.5158E10"/>
        <n v="8.950045E9"/>
        <n v="9.437758E9"/>
        <n v="9.964953E9"/>
        <n v="9.973384E9"/>
        <n v="2.9402E10"/>
        <n v="3.287E10"/>
        <n v="2.3633E10"/>
        <n v="1.5887E10"/>
        <n v="4.297842E9"/>
        <n v="5.348483E9"/>
        <n v="6.155297E9"/>
        <n v="6.911676E9"/>
        <n v="4.088983E9"/>
        <n v="4.082157E9"/>
        <n v="4.277207E9"/>
        <n v="4.447509E9"/>
        <n v="3.036584E9"/>
        <n v="2.872833E9"/>
        <n v="2.955641E9"/>
        <n v="3.153251E9"/>
        <n v="4.627802E9"/>
        <n v="5.324746E9"/>
        <n v="5.731549E9"/>
        <n v="6.028199E9"/>
        <n v="3.3013E10"/>
        <n v="3.4182E10"/>
        <n v="3.6918E10"/>
        <n v="3.9678E10"/>
        <n v="1.765979E9"/>
        <n v="2.847945E9"/>
        <n v="3.305879E9"/>
        <n v="3.775685E9"/>
        <n v="2.013719E9"/>
        <n v="1.56321E9"/>
        <n v="1.828305E9"/>
        <n v="2.040486E9"/>
        <n v="7.4754E10"/>
        <n v="7.8812E10"/>
        <n v="8.3176E10"/>
        <n v="8.8519E10"/>
        <n v="1.2245E10"/>
        <n v="1.1905E10"/>
        <n v="6.636E9"/>
        <n v="2.2086E10"/>
        <n v="2.0673E10"/>
        <n v="1.8614E10"/>
        <n v="1.8377E10"/>
        <n v="5.580506E9"/>
        <n v="5.899872E9"/>
        <n v="6.228508E9"/>
        <n v="5.995402E9"/>
        <n v="2.4923E9"/>
        <n v="2.5307E9"/>
        <n v="2.705E9"/>
        <n v="2.8327E9"/>
        <n v="3.9055E10"/>
        <n v="4.0306E10"/>
        <n v="3.8581E10"/>
        <n v="3.9302E10"/>
        <n v="3.387614E9"/>
        <n v="3.715968E9"/>
        <n v="3.161702E9"/>
        <n v="1.624232E9"/>
        <n v="5.5123E10"/>
        <n v="5.2107E10"/>
        <n v="5.0123E10"/>
        <n v="1.12298E11"/>
        <n v="5.6651E10"/>
        <n v="5.1463E10"/>
        <n v="4.8238E10"/>
        <n v="2.807114E9"/>
        <n v="3.024295E9"/>
        <n v="3.078658E9"/>
        <n v="3.038153E9"/>
        <n v="8.751654E9"/>
        <n v="9.316256E9"/>
        <n v="9.263863E9"/>
        <n v="9.523224E9"/>
        <n v="5.112E9"/>
        <n v="5.012E9"/>
        <n v="5.083E9"/>
        <n v="7.467E9"/>
        <n v="8.939967E9"/>
        <n v="9.560647E9"/>
        <n v="1.037139E10"/>
        <n v="1.0629719E10"/>
        <n v="5.059E9"/>
        <n v="5.166E9"/>
        <n v="5.354E9"/>
        <n v="5.387E9"/>
        <n v="6.644252E9"/>
        <n v="7.146079E9"/>
        <n v="7.421768E9"/>
        <n v="7.386626E9"/>
        <n v="4.1313E10"/>
        <n v="4.85E10"/>
        <n v="5.4289E10"/>
        <n v="5.4379E10"/>
        <n v="1.02874E11"/>
        <n v="9.8367E10"/>
        <n v="9.2793E10"/>
        <n v="8.1741E10"/>
        <n v="1.293338E9"/>
        <n v="1.377058E9"/>
        <n v="1.485807E9"/>
        <n v="1.601892E9"/>
        <n v="2.821446E9"/>
        <n v="2.952896E9"/>
        <n v="3.088533E9"/>
        <n v="3.023189E9"/>
        <n v="1.421178E9"/>
        <n v="1.861358E9"/>
        <n v="2.219762E9"/>
        <n v="2.398373E9"/>
        <n v="5.2708E10"/>
        <n v="5.587E10"/>
        <n v="5.5355E10"/>
        <n v="5.9387E10"/>
        <n v="3.946E9"/>
        <n v="4.243E9"/>
        <n v="4.192E9"/>
        <n v="4.694E9"/>
        <n v="2.1852E10"/>
        <n v="2.3483E10"/>
        <n v="2.3617E10"/>
        <n v="2.2365E10"/>
        <n v="6.9562E9"/>
        <n v="7.1223E9"/>
        <n v="7.5371E9"/>
        <n v="7.6138E9"/>
        <n v="3.003955E9"/>
        <n v="3.024623E9"/>
        <n v="3.117693E9"/>
        <n v="3.007976E9"/>
        <n v="2.2651E9"/>
        <n v="2.1317E9"/>
        <n v="2.3844E9"/>
        <n v="2.7044E9"/>
        <n v="1.4135E10"/>
        <n v="1.4484E10"/>
        <n v="1.3405E10"/>
        <n v="1.3599E10"/>
        <n v="4.0504E9"/>
        <n v="4.6446E9"/>
        <n v="5.1471E9"/>
        <n v="5.1229E9"/>
        <n v="5.05498E9"/>
        <n v="5.584571E9"/>
        <n v="6.165441E9"/>
        <n v="6.187646E9"/>
        <n v="1.1818376E10"/>
        <n v="1.2695157E10"/>
        <n v="1.2114832E10"/>
        <n v="1.0964157E10"/>
        <n v="4.3654E9"/>
        <n v="4.6691E9"/>
        <n v="4.6271E9"/>
        <n v="4.8578E9"/>
        <n v="9.3646E10"/>
        <n v="9.7142E10"/>
        <n v="9.1973E10"/>
        <n v="8.9716E10"/>
        <n v="1.2134E10"/>
        <n v="1.254E10"/>
        <n v="1.3506E10"/>
        <n v="1.4437E10"/>
        <n v="1.4197E10"/>
        <n v="1.4792E10"/>
        <n v="1.458E10"/>
        <n v="1.3525E10"/>
        <n v="1.287577E9"/>
        <n v="1.463767E9"/>
        <n v="1.627413E9"/>
        <n v="1.822114E9"/>
        <n v="7.93373E8"/>
        <n v="8.61527E8"/>
        <n v="9.93897E8"/>
        <n v="1.166769E9"/>
        <n v="2.842781E9"/>
        <n v="2.929408E9"/>
        <n v="2.814049E9"/>
        <n v="2.984493E9"/>
        <n v="1.9561E10"/>
        <n v="1.9724E10"/>
        <n v="1.8591E10"/>
        <n v="1.8202E10"/>
        <n v="1.407E10"/>
        <n v="1.6226E10"/>
        <n v="1.4403E10"/>
        <n v="1.3058E10"/>
        <n v="1.0962818E10"/>
        <n v="1.2574299E10"/>
        <n v="1.4268716E10"/>
        <n v="1.5149675E10"/>
        <n v="4.8017E10"/>
        <n v="4.6854E10"/>
        <n v="4.5998E10"/>
        <n v="4.4294E10"/>
        <n v="2.181732E9"/>
        <n v="3.3108E9"/>
        <n v="4.3715E9"/>
        <n v="4.7121E9"/>
        <n v="9.6619E10"/>
        <n v="9.8375E10"/>
        <n v="1.08465E11"/>
        <n v="1.0983E11"/>
        <n v="1.9279E10"/>
        <n v="1.9031E10"/>
        <n v="1.9023E10"/>
        <n v="1.9204E10"/>
        <n v="2.3693E9"/>
        <n v="2.5771E9"/>
        <n v="2.4188E9"/>
        <n v="2.3342E9"/>
        <n v="1.0459E10"/>
        <n v="1.0773E10"/>
        <n v="1.1454E10"/>
        <n v="1.2154E10"/>
        <n v="3.4145E9"/>
        <n v="3.4772E9"/>
        <n v="3.7823E9"/>
        <n v="3.9172E9"/>
        <n v="5.935095E9"/>
        <n v="7.779812E9"/>
        <n v="9.474008E9"/>
        <n v="1.0949999E10"/>
        <n v="5.6714E9"/>
        <n v="5.8083E9"/>
        <n v="6.0116E9"/>
        <n v="8.6801E9"/>
        <n v="4.12293E9"/>
        <n v="5.062528E9"/>
        <n v="6.740064E9"/>
        <n v="7.192633E9"/>
        <n v="1.3107E10"/>
        <n v="1.142E10"/>
        <n v="1.0986E10"/>
        <n v="1.0466E10"/>
        <n v="1.282236E9"/>
        <n v="1.388386E9"/>
        <n v="1.475139E9"/>
        <n v="1.423936E9"/>
        <n v="2.26034E10"/>
        <n v="2.31131E10"/>
        <n v="1.96156E10"/>
        <n v="1.99587E10"/>
        <n v="4.5358E10"/>
        <n v="3.9946E10"/>
        <n v="4.0536E10"/>
        <n v="4.7248E10"/>
        <n v="3.0945E9"/>
        <n v="3.2768E9"/>
        <n v="3.3503E9"/>
        <n v="3.2536E9"/>
        <n v="5.0521E10"/>
        <n v="5.3417E10"/>
        <n v="5.6223E10"/>
        <n v="5.9074E10"/>
        <n v="3.598916E9"/>
        <n v="4.607309E9"/>
        <n v="5.259312E9"/>
        <n v="5.885893E9"/>
        <n v="7.81061E9"/>
        <n v="9.531778E9"/>
        <n v="1.0681897E10"/>
        <n v="1.0116502E10"/>
        <n v="1.7699E10"/>
        <n v="1.8605E10"/>
        <n v="1.982E10"/>
        <n v="2.0425E10"/>
        <n v="6.376E9"/>
        <n v="6.313E9"/>
        <n v="6.777E9"/>
        <n v="8.229E9"/>
        <n v="4.5352E10"/>
        <n v="4.4062E10"/>
        <n v="4.5608E10"/>
        <n v="3.2735E10"/>
        <n v="2.7686E10"/>
        <n v="2.7931E10"/>
        <n v="2.8105E10"/>
        <n v="2.7079E10"/>
        <n v="8.312E9"/>
        <n v="9.441E9"/>
        <n v="9.667E9"/>
        <n v="1.0776E10"/>
        <n v="4.75888E8"/>
        <n v="6.3549E8"/>
        <n v="9.92332E8"/>
        <n v="1.042779E9"/>
        <n v="7.97517E8"/>
        <n v="1.029475E9"/>
        <n v="1.105247E9"/>
        <n v="1.288149E9"/>
        <n v="1.1814E10"/>
        <n v="1.2784E10"/>
        <n v="1.3796E10"/>
        <n v="1.4486E10"/>
        <n v="6.761E9"/>
        <n v="7.006E9"/>
        <n v="7.142E9"/>
        <n v="7.357E9"/>
        <n v="6.420881E9"/>
        <n v="6.484892E9"/>
        <n v="6.023819E9"/>
        <n v="5.702613E9"/>
        <n v="2.7567E10"/>
        <n v="2.81057E10"/>
        <n v="2.74413E10"/>
        <n v="2.5413E10"/>
        <n v="1.581623E9"/>
        <n v="1.931217E9"/>
        <n v="2.147036E9"/>
        <n v="2.173334E9"/>
        <n v="1.22196E11"/>
        <n v="1.37392E11"/>
        <n v="1.79045E11"/>
        <n v="1.90884E11"/>
        <n v="2.7303E9"/>
        <n v="2.9725E9"/>
        <n v="3.3343E9"/>
        <n v="3.4845E9"/>
        <n v="3.5015E10"/>
        <n v="3.5299E10"/>
        <n v="3.4244E10"/>
        <n v="2.9636E10"/>
        <n v="6.815E10"/>
        <n v="6.8199E10"/>
        <n v="7.3316E10"/>
        <n v="6.9951E10"/>
        <n v="5.78798E9"/>
        <n v="7.348754E9"/>
        <n v="7.803446E9"/>
        <n v="8.071563E9"/>
        <n v="3.9013E9"/>
        <n v="4.2007E9"/>
        <n v="4.4093E9"/>
        <n v="4.0713E9"/>
        <n v="4.1234E9"/>
        <n v="4.2432E9"/>
        <n v="4.2963E9"/>
        <n v="4.4115E9"/>
        <n v="2.031901E9"/>
        <n v="2.155551E9"/>
        <n v="2.957951E9"/>
        <n v="3.53957E9"/>
        <n v="1.1924E10"/>
        <n v="1.2261E10"/>
        <n v="1.2951E10"/>
        <n v="1.2893E10"/>
        <n v="3.0871E10"/>
        <n v="3.1821E10"/>
        <n v="3.0274E10"/>
        <n v="3.0109E10"/>
        <n v="2.060702E9"/>
        <n v="2.246428E9"/>
        <n v="2.464867E9"/>
        <n v="2.722564E9"/>
        <n v="2.4618E10"/>
        <n v="2.4466E10"/>
        <n v="2.4522E10"/>
        <n v="2.5434E10"/>
        <n v="1.4861E10"/>
        <n v="1.5855E10"/>
        <n v="1.5001E10"/>
        <n v="1.3502E10"/>
        <n v="9.9741E9"/>
        <n v="9.0558E9"/>
        <n v="8.8953E9"/>
        <n v="7.1628E9"/>
        <n v="8.2243E10"/>
        <n v="1.0016E11"/>
        <n v="9.7817E10"/>
        <n v="7.2051E10"/>
        <n v="4.7267E10"/>
        <n v="4.4033E10"/>
        <n v="4.2237E10"/>
        <n v="3.9498E10"/>
        <n v="1.1966E10"/>
        <n v="1.1325E10"/>
        <n v="1.0846E10"/>
        <n v="5.522E9"/>
        <n v="7.7849E10"/>
        <n v="8.6833E10"/>
        <n v="9.358E10"/>
        <n v="8.532E10"/>
        <n v="4.608955E9"/>
        <n v="4.822539E9"/>
        <n v="4.73615E9"/>
        <n v="4.995881E9"/>
        <n v="2.378972E9"/>
        <n v="2.485983E9"/>
        <n v="2.395447E9"/>
        <n v="2.508257E9"/>
        <n v="9.073E9"/>
        <n v="1.6358E10"/>
        <n v="1.6192E10"/>
        <n v="1.2399E10"/>
        <n v="4.608563E9"/>
        <n v="5.312686E9"/>
        <n v="5.288933E9"/>
        <n v="2.787116E9"/>
        <n v="7.7196E9"/>
        <n v="9.4293E9"/>
        <n v="5.015E9"/>
        <n v="5.115E9"/>
        <n v="3.183E9"/>
        <n v="3.491E9"/>
        <n v="3.023E9"/>
        <n v="3.1E9"/>
        <n v="3.383E9"/>
        <n v="3.292E9"/>
        <n v="1.4256E10"/>
        <n v="1.5136E10"/>
        <n v="1.7021E10"/>
        <n v="1.7486E10"/>
        <n v="9.964E9"/>
        <n v="8.414E9"/>
        <n v="7.292E9"/>
        <n v="7.729E9"/>
        <n v="4.374562E9"/>
        <n v="5.504656E9"/>
        <n v="6.779511E9"/>
        <n v="8.830669E9"/>
        <n v="1.562E9"/>
        <n v="1.857E9"/>
        <n v="2.288E9"/>
        <n v="1.557E9"/>
        <n v="2.5313E10"/>
        <n v="2.7799E10"/>
        <n v="3.0601E10"/>
        <n v="3.2376E10"/>
        <n v="5.703E9"/>
        <n v="6.288E9"/>
        <n v="6.172E9"/>
        <n v="6.309E9"/>
        <n v="1.7194E10"/>
        <n v="2.144E10"/>
        <n v="1.4757E10"/>
        <n v="1.1245E10"/>
        <n v="1.1624E10"/>
        <n v="1.0511E10"/>
        <n v="9.888E9"/>
        <n v="6.3324E9"/>
        <n v="6.325E9"/>
        <n v="6.123E9"/>
        <n v="5.546E9"/>
        <n v="1.9429273E10"/>
        <n v="1.9052046E10"/>
        <n v="2.1105141E10"/>
        <n v="1.6439276E10"/>
        <n v="4.280159E9"/>
        <n v="4.13E9"/>
        <n v="4.682E9"/>
        <n v="5.01E9"/>
        <n v="5.5085E9"/>
        <n v="5.607E9"/>
        <n v="5.727E9"/>
        <n v="5.9157E9"/>
        <n v="4.84581E8"/>
        <n v="7.80209E8"/>
        <n v="9.33505E8"/>
        <n v="1.023285E9"/>
        <n v="1.0184121E10"/>
        <n v="1.1871879E10"/>
        <n v="1.2195091E10"/>
        <n v="7.763206E9"/>
        <n v="1.53178E10"/>
        <n v="1.51344E10"/>
        <n v="1.54169E10"/>
        <n v="6.182184E9"/>
        <n v="6.649237E9"/>
        <n v="7.216081E9"/>
        <n v="7.966674E9"/>
        <n v="2.01E10"/>
        <n v="2.017E10"/>
        <n v="1.9312E10"/>
        <n v="1.248E10"/>
        <n v="1.3553E9"/>
        <n v="1.3461E9"/>
        <n v="1.3814E9"/>
        <n v="1.4213E9"/>
        <n v="3.823713E9"/>
        <n v="3.791335E9"/>
        <n v="3.821504E9"/>
        <n v="3.57806E9"/>
        <n v="1.65968E10"/>
        <n v="1.85344E10"/>
        <n v="1.86713E10"/>
        <n v="1.5598E10"/>
        <n v="1.709E10"/>
        <n v="1.6833E10"/>
        <n v="1.7666E10"/>
        <n v="5.260956E9"/>
        <n v="6.793306E9"/>
        <n v="8.441971E9"/>
        <n v="9.223987E9"/>
        <n v="3.637212E9"/>
        <n v="3.585141E9"/>
        <n v="3.910865E9"/>
        <n v="5.386703E9"/>
        <n v="9.781E9"/>
        <n v="1.0886E10"/>
        <n v="1.0415E10"/>
        <n v="6.6415E10"/>
        <n v="6.6683E10"/>
        <n v="6.3056E10"/>
        <n v="6.2799E10"/>
        <n v="5.4657E10"/>
        <n v="5.1584E10"/>
        <n v="4.9605E10"/>
        <n v="4.8851E10"/>
        <n v="9.2895E9"/>
        <n v="1.04776E10"/>
        <n v="1.19644E10"/>
        <n v="1.23941E10"/>
        <n v="2.104745E9"/>
        <n v="2.819557E9"/>
        <n v="4.103728E9"/>
        <n v="4.860427E9"/>
        <n v="1.70839E10"/>
        <n v="1.81709E10"/>
        <n v="1.93914E10"/>
        <n v="2.08538E10"/>
        <n v="1.3015704E10"/>
        <n v="1.3215971E10"/>
        <n v="1.2711744E10"/>
        <n v="1.1360753E10"/>
        <n v="5.679595E9"/>
        <n v="5.822363E9"/>
        <n v="5.981964E9"/>
        <n v="7.668476E9"/>
        <n v="2.105188E9"/>
        <n v="2.157586E9"/>
        <n v="2.237219E9"/>
        <n v="2.262359E9"/>
        <n v="8.0029E10"/>
        <n v="8.0106E10"/>
        <n v="7.3908E10"/>
        <n v="7.4953E10"/>
        <n v="1.6606E10"/>
        <n v="1.6872E10"/>
        <n v="1.6281E10"/>
        <n v="1.627E10"/>
        <n v="4.3068E9"/>
        <n v="6.9997E9"/>
        <n v="7.039E9"/>
        <n v="6.449E9"/>
        <n v="3.301804E9"/>
        <n v="3.454628E9"/>
        <n v="3.491632E9"/>
        <n v="3.495443E9"/>
        <n v="1.4265E10"/>
        <n v="1.4791E10"/>
        <n v="1.4766E10"/>
        <n v="1.4751E10"/>
        <n v="1.2132E10"/>
        <n v="7.263E9"/>
        <n v="7.852E9"/>
        <n v="7.669E9"/>
        <n v="8.4847E10"/>
        <n v="4.1461E10"/>
        <n v="5.4105E10"/>
        <n v="5.7119E10"/>
        <n v="1.7929E11"/>
        <n v="1.71596E11"/>
        <n v="1.61212E11"/>
        <n v="9.8975E10"/>
        <n v="6.043E9"/>
        <n v="8.1864E9"/>
        <n v="8.2412E9"/>
        <n v="8.0203E9"/>
        <n v="5.920269E9"/>
        <n v="6.411577E9"/>
        <n v="7.747229E9"/>
        <n v="7.572436E9"/>
        <n v="1.1224E10"/>
        <n v="1.1925E10"/>
        <n v="1.2273E10"/>
        <n v="2.4866E10"/>
        <n v="2.6487E10"/>
        <n v="2.5281E10"/>
        <n v="2.3554E10"/>
        <n v="1.148231E9"/>
        <n v="1.710966E9"/>
        <n v="2.610726E9"/>
        <n v="6.419285E9"/>
        <n v="6.638774E9"/>
        <n v="6.571893E9"/>
        <n v="6.786984E9"/>
        <n v="7.688024E9"/>
        <n v="7.959894E9"/>
        <n v="8.073855E9"/>
        <n v="8.299074E9"/>
        <n v="4.245895E9"/>
        <n v="4.695014E9"/>
        <n v="5.094933E9"/>
        <n v="5.250399E9"/>
        <n v="1.328817E9"/>
        <n v="1.534615E9"/>
        <n v="1.789489E9"/>
        <n v="2.05223E9"/>
        <n v="6.945E9"/>
        <n v="7.45E9"/>
        <n v="7.62E9"/>
        <n v="7.405E9"/>
        <n v="6.3519E9"/>
        <n v="6.6235E9"/>
        <n v="6.3079E9"/>
        <n v="5.8795E9"/>
        <n v="2.993489E9"/>
        <n v="3.238128E9"/>
        <n v="3.549494E9"/>
        <n v="3.582395E9"/>
        <n v="9.721065E9"/>
        <n v="1.0230353E10"/>
        <n v="1.1041677E10"/>
        <n v="1.1939999E10"/>
        <n v="1.367135E9"/>
        <n v="1.832253E9"/>
        <n v="2.042537E9"/>
        <n v="1.181704E9"/>
        <n v="8.4172E9"/>
        <n v="8.8033E9"/>
        <n v="9.115E9"/>
        <n v="9.3877E9"/>
        <n v="1.48668E10"/>
        <n v="1.64478E10"/>
        <n v="1.91627E10"/>
        <n v="2.13159E10"/>
        <n v="4.176E9"/>
        <n v="4.495E9"/>
        <n v="4.951E9"/>
        <n v="4.38E9"/>
        <n v="5.075E9"/>
        <n v="5.518E9"/>
        <n v="5.903E9"/>
        <n v="5.234E9"/>
        <n v="7.6908E9"/>
        <n v="7.7505E9"/>
        <n v="7.0315E9"/>
        <n v="6.7783E9"/>
        <n v="9.534462E9"/>
        <n v="1.0185532E10"/>
        <n v="1.1129533E10"/>
        <n v="1.1339304E10"/>
        <n v="3.9834E9"/>
        <n v="4.2092E9"/>
        <n v="5.7363E9"/>
        <n v="6.5502E9"/>
        <n v="5.8977E9"/>
        <n v="5.6106E9"/>
        <n v="5.6927E9"/>
        <n v="7.8112E9"/>
        <n v="1.290052E9"/>
        <n v="1.371065E9"/>
        <n v="1.519978E9"/>
        <n v="1.662829E9"/>
        <n v="3.2375E9"/>
        <n v="3.4926E9"/>
        <n v="3.5931E9"/>
        <n v="3.7118E9"/>
        <n v="2.307182E9"/>
        <n v="2.530809E9"/>
        <n v="2.665456E9"/>
        <n v="3.018227E9"/>
        <n v="1.6537E10"/>
        <n v="1.7087E10"/>
        <n v="1.8467E10"/>
        <n v="1.7489E10"/>
        <n v="4.256157E9"/>
        <n v="4.543849E9"/>
        <n v="4.870818E9"/>
        <n v="5.266103E9"/>
        <n v="2.438051E10"/>
        <n v="2.3114E10"/>
        <n v="2.2492E10"/>
        <n v="2.1059E10"/>
        <n v="1.913149E9"/>
        <n v="2.142807E9"/>
        <n v="2.555601E9"/>
        <n v="2.985908E9"/>
        <n v="9.647E9"/>
        <n v="1.0557E10"/>
        <n v="1.1035E10"/>
        <n v="1.0231E10"/>
        <n v="1.124E10"/>
        <n v="8.602E9"/>
        <n v="8.707E9"/>
        <n v="8.533E9"/>
        <n v="1.4351E10"/>
        <n v="1.3724E10"/>
        <n v="1.3739E10"/>
        <n v="1.116E10"/>
        <n v="2.7961E9"/>
        <n v="4.8677E9"/>
        <n v="6.028E9"/>
        <n v="6.5484E9"/>
        <n v="1.08895E10"/>
        <n v="1.13386E10"/>
        <n v="1.11718E10"/>
        <n v="1.14069E10"/>
        <n v="1.792E9"/>
        <n v="2.2915E9"/>
        <n v="3.2584E9"/>
        <n v="3.289E9"/>
        <n v="2.73E9"/>
        <n v="3.371E9"/>
        <n v="4.038E9"/>
        <n v="3.133E9"/>
        <n v="1.0793E10"/>
        <n v="1.1813E10"/>
        <n v="1.2727E10"/>
        <n v="1.362E10"/>
        <n v="9.021E9"/>
        <n v="9.675E9"/>
        <n v="9.946E9"/>
        <n v="6.906E9"/>
        <n v="4.183E9"/>
        <n v="3.956E9"/>
        <n v="3.6E9"/>
        <n v="4.4411233E10"/>
        <n v="4.6516712E10"/>
        <n v="4.8680752E10"/>
        <n v="5.0366919E10"/>
        <n v="1.27434E11"/>
        <n v="1.28752E11"/>
        <n v="1.32447E11"/>
        <n v="1.46801E11"/>
        <n v="4.2061E9"/>
        <n v="4.1463E9"/>
        <n v="3.5675E9"/>
        <n v="4.885E9"/>
        <n v="2.665E9"/>
        <n v="2.692E9"/>
        <n v="2.732E9"/>
        <n v="2.53E9"/>
        <n v="1.9244E9"/>
        <n v="2.372906E9"/>
        <n v="2.707115E9"/>
        <n v="3.171411E9"/>
        <n v="1.139E10"/>
        <n v="1.1973E10"/>
        <n v="1.2233E10"/>
        <n v="1.2238E10"/>
        <n v="5.353197E9"/>
        <n v="1.603123E9"/>
        <n v="2.626141E9"/>
        <n v="3.050945E9"/>
        <n v="7.3301E10"/>
        <n v="7.1279E10"/>
        <n v="7.2618E10"/>
        <n v="7.3785E10"/>
        <n v="3.794249E9"/>
        <n v="4.0311E9"/>
        <n v="4.2499E9"/>
        <n v="4.1049E9"/>
        <n v="2.5878372E10"/>
        <n v="2.7422696E10"/>
        <n v="2.9078407E10"/>
        <n v="3.0944938E10"/>
        <n v="3.589516E9"/>
        <n v="3.494253E9"/>
        <n v="3.620095E9"/>
        <n v="3.766065E9"/>
        <n v="1.25099E10"/>
        <n v="1.30903E10"/>
        <n v="1.68896E10"/>
        <n v="1.69654E10"/>
        <n v="7.63E8"/>
        <n v="9.45E8"/>
        <n v="1.246E9"/>
        <n v="1.492E9"/>
        <n v="2.6191E10"/>
        <n v="2.7174E10"/>
        <n v="2.6815E10"/>
        <n v="2.7625E10"/>
        <n v="4.66412E9"/>
        <n v="5.164784E9"/>
        <n v="5.711715E9"/>
        <n v="6.226507E9"/>
        <n v="3.4374E10"/>
        <n v="3.758E10"/>
        <n v="4.1373E10"/>
        <n v="3.6881E10"/>
        <n v="2.9809E10"/>
        <n v="3.7601E10"/>
        <n v="4.0633E10"/>
        <n v="2.8711E10"/>
        <n v="1.793557E9"/>
        <n v="2.064305E9"/>
        <n v="2.446877E9"/>
        <n v="2.779541E9"/>
        <n v="1.2825E10"/>
        <n v="1.2205E10"/>
        <n v="1.3045E10"/>
        <n v="1.3E10"/>
        <n v="1.2237E10"/>
        <n v="1.2104E10"/>
        <n v="1.3878E10"/>
        <n v="1.3423E10"/>
        <n v="1.834921E9"/>
        <n v="2.332051E9"/>
        <n v="3.08437E9"/>
        <n v="3.963313E9"/>
        <n v="3.7152E10"/>
        <n v="3.8279E10"/>
        <n v="3.8901E10"/>
        <n v="3.7864E10"/>
        <n v="7.16612E8"/>
        <n v="7.58926E8"/>
        <n v="8.18046E8"/>
        <n v="8.94638E8"/>
        <n v="2.220256E9"/>
        <n v="2.670573E9"/>
        <n v="3.241369E9"/>
        <n v="3.924116E9"/>
        <n v="1.22489E11"/>
        <n v="1.30474E11"/>
        <n v="1.57107E11"/>
        <n v="1.8484E11"/>
        <n v="1.05154E10"/>
        <n v="1.03686E10"/>
        <n v="1.05245E10"/>
        <n v="1.07313E10"/>
        <n v="2.1963E10"/>
        <n v="2.3988E10"/>
        <n v="2.1813E10"/>
        <n v="1.9941E10"/>
        <n v="5.4127E10"/>
        <n v="5.5438E10"/>
        <n v="5.8232E10"/>
        <n v="5.8363E10"/>
        <n v="2.794925E9"/>
        <n v="3.086608E9"/>
        <n v="3.323077E9"/>
        <n v="3.445134E9"/>
        <n v="2.436948E9"/>
        <n v="2.4735E9"/>
        <n v="2.3712E9"/>
        <n v="2.2203E9"/>
        <n v="5.66E10"/>
        <n v="5.79E10"/>
        <n v="5.6098E10"/>
        <n v="5.7244E10"/>
        <n v="1.1778E10"/>
        <n v="1.2702E10"/>
        <n v="1.388E10"/>
        <n v="1.5082E10"/>
        <n v="2.942897E9"/>
        <n v="3.0498E9"/>
        <n v="3.0991E9"/>
        <n v="3.2178E9"/>
        <n v="1.0879855E10"/>
        <n v="1.1419648E10"/>
        <n v="1.2282161E10"/>
        <n v="1.2376744E10"/>
        <n v="1.3794E10"/>
        <n v="1.3783E10"/>
        <n v="1.3268E10"/>
        <n v="1.2488E10"/>
        <n v="1.38393E11"/>
        <n v="1.38074E11"/>
        <n v="1.30844E11"/>
        <n v="8.7804E10"/>
        <n v="2.56731E9"/>
        <n v="2.770709E9"/>
        <n v="2.994169E9"/>
        <n v="3.422181E9"/>
        <n v="2.299176E9"/>
        <n v="2.312512E9"/>
        <n v="2.502267E9"/>
        <n v="2.506202E9"/>
        <n v="1.407848E9"/>
        <n v="1.595703E9"/>
        <n v="1.746726E9"/>
        <n v="2.06801E9"/>
        <n v="8.73592E8"/>
        <n v="9.65087E8"/>
        <n v="1.010117E9"/>
        <n v="1.059366E9"/>
        <n v="1.527042E9"/>
        <n v="1.211975E9"/>
        <n v="5.80415E8"/>
        <n v="1.032336E9"/>
        <n v="2.514595E9"/>
        <n v="2.77255E9"/>
        <n v="3.285346E9"/>
        <n v="3.442646E9"/>
        <n v="1.15846E11"/>
        <n v="1.2055E11"/>
        <n v="1.27079E11"/>
        <n v="1.3162E11"/>
        <n v="1.843641E9"/>
        <n v="1.904218E9"/>
        <n v="1.989344E9"/>
        <n v="2.042332E9"/>
        <n v="1.5351E10"/>
        <n v="1.513E10"/>
        <n v="1.4572E10"/>
        <n v="1.2994E10"/>
        <n v="4.2464E9"/>
        <n v="4.519E9"/>
        <n v="4.9971E9"/>
        <n v="5.9261E9"/>
        <n v="9.1247E10"/>
        <n v="8.8069E10"/>
        <n v="8.8372E10"/>
        <n v="9.0033E10"/>
        <n v="1.2917E10"/>
        <n v="1.4194E10"/>
        <n v="1.5389E10"/>
        <n v="1.5724E10"/>
        <n v="1.8769E10"/>
        <n v="1.9872E10"/>
        <n v="2.0891E10"/>
        <n v="2.0718E10"/>
        <n v="1.3983E10"/>
        <n v="1.3996E10"/>
        <n v="1.2961E10"/>
        <n v="1.3609E10"/>
        <n v="7.486E9"/>
        <n v="6.86E9"/>
        <n v="7.637E9"/>
        <n v="7.36E9"/>
        <n v="4.68651E11"/>
        <n v="4.76294E11"/>
        <n v="4.85651E11"/>
        <n v="4.8213E11"/>
        <n v="9.8951E9"/>
        <n v="1.11248E10"/>
        <n v="1.41718E10"/>
        <n v="5.6648E9"/>
        <n v="5.542E9"/>
        <n v="5.6072E9"/>
        <n v="5.4837E9"/>
        <n v="5.989E9"/>
        <n v="7.254E9"/>
        <n v="7.403E9"/>
        <n v="7.082E9"/>
        <n v="4.534E9"/>
        <n v="5.009E9"/>
        <n v="5.281E9"/>
        <n v="5.536E9"/>
        <n v="5.154284E9"/>
        <n v="5.620936E9"/>
        <n v="5.433661E9"/>
        <n v="4.075883E9"/>
        <n v="1.623938E9"/>
        <n v="1.998051E9"/>
        <n v="2.424176E9"/>
        <n v="1.452619E9"/>
        <n v="1.0128223E10"/>
        <n v="1.0914922E10"/>
        <n v="1.1686135E10"/>
        <n v="1.1024486E10"/>
        <n v="7.232397E9"/>
        <n v="7.541234E9"/>
        <n v="6.602267E9"/>
        <n v="9.308926E9"/>
        <n v="2.168652E9"/>
        <n v="2.382531E9"/>
        <n v="2.377344E9"/>
        <n v="2.213881E9"/>
        <n v="4.51509E11"/>
        <n v="4.20836E11"/>
        <n v="3.94105E11"/>
        <n v="2.59488E11"/>
        <n v="2.928429E9"/>
        <n v="2.9508E9"/>
        <n v="2.9226E9"/>
        <n v="2.6743E9"/>
        <n v="2.0421E10"/>
        <n v="2.0006E10"/>
        <n v="1.8045E10"/>
        <n v="3.791E9"/>
        <n v="3.837E9"/>
        <n v="3.916E9"/>
        <n v="3.653E9"/>
        <n v="4.986566E9"/>
        <n v="4.68038E9"/>
        <n v="4.618133E9"/>
        <n v="4.968301E9"/>
        <n v="1.3633E10"/>
        <n v="1.3084E10"/>
        <n v="1.3279E10"/>
        <n v="1.3105E10"/>
        <n v="4.4717E9"/>
        <n v="4.6234E9"/>
        <n v="4.6733E9"/>
        <n v="5.9978E9"/>
        <n v="2.458592E9"/>
        <n v="2.278812E9"/>
        <n v="2.361631E9"/>
        <n v="2.210591E9"/>
        <n v="4.561E9"/>
        <n v="4.785E9"/>
        <n v="4.765E9"/>
        <n v="4.888E9"/>
      </sharedItems>
    </cacheField>
    <cacheField name="Cost of Goods Sold">
      <sharedItems containsMixedTypes="1" containsNumber="1" containsInteger="1">
        <n v="1.0499E10"/>
        <n v="1.1019E10"/>
        <n v="1.562E10"/>
        <n v="1.1096E10"/>
        <n v="3.106967E9"/>
        <n v="3.241668E9"/>
        <n v="5.390248E9"/>
        <n v="5.314246E9"/>
        <n v="1.06606E11"/>
        <n v="1.12258E11"/>
        <n v="1.40089E11"/>
        <n v="1.31376E11"/>
        <n v="4.508E9"/>
        <n v="4.581E9"/>
        <n v="4.426E9"/>
        <n v="4.5E9"/>
        <n v="8.5451348E10"/>
        <n v="1.16586761E11"/>
        <n v="1.3243249E11"/>
        <n v="1.4257708E11"/>
        <n v="8.899E9"/>
        <n v="9.193E9"/>
        <n v="9.218E9"/>
        <n v="8.747E9"/>
        <n v="5.86557E8"/>
        <n v="6.2208E8"/>
        <n v="7.44317E8"/>
        <n v="8.19908E8"/>
        <n v="9.41278E8"/>
        <n v="1.034585E9"/>
        <n v="1.17583E9"/>
        <n v="1.194236E9"/>
        <n v="8.6936E10"/>
        <n v="8.5915E10"/>
        <n v="7.6433E10"/>
        <n v="6.3682E10"/>
        <n v="2.392091E9"/>
        <n v="2.894917E9"/>
        <n v="3.643979E9"/>
        <n v="4.4827E9"/>
        <n v="2.385E8"/>
        <n v="2.743E8"/>
        <n v="3.421E8"/>
        <n v="3.707E8"/>
        <n v="3.477E9"/>
        <n v="3.49E9"/>
        <n v="3.586E9"/>
        <n v="3.501E9"/>
        <n v="6.395E9"/>
        <n v="6.7223E9"/>
        <n v="7.6857E9"/>
        <n v="7.4335E9"/>
        <n v="1.7074E10"/>
        <n v="1.5341E10"/>
        <n v="1.4373E10"/>
        <n v="1.3049E10"/>
        <n v="3.7745E10"/>
        <n v="3.466E10"/>
        <n v="3.3611E10"/>
        <n v="3.6581E10"/>
        <n v="3.86355E8"/>
        <n v="3.80051E8"/>
        <n v="3.80964E8"/>
        <n v="3.65248E8"/>
        <n v="6.709936E9"/>
        <n v="8.093563E9"/>
        <n v="8.666624E9"/>
        <n v="5.251228E9"/>
        <n v="5.299E8"/>
        <n v="5.11087E8"/>
        <n v="6.10943E8"/>
        <n v="7.2562E8"/>
        <n v="1.620311E9"/>
        <n v="1.543799E9"/>
        <n v="1.6747E9"/>
        <n v="2.454463E9"/>
        <n v="2.319E9"/>
        <n v="2.355E9"/>
        <n v="2.325E9"/>
        <n v="1.935E9"/>
        <n v="2.1618E10"/>
        <n v="1.9828E10"/>
        <n v="2.1193E10"/>
        <n v="2.2837E10"/>
        <n v="1.2081E9"/>
        <n v="1.2646E9"/>
        <n v="1.199E9"/>
        <n v="1.2527E9"/>
        <n v="1.77556E8"/>
        <n v="1.74E8"/>
        <n v="2.33E8"/>
        <n v="2.58E8"/>
        <n v="4.518E9"/>
        <n v="5.229E9"/>
        <n v="5.707E9"/>
        <n v="6.314E9"/>
        <n v="2.154132E9"/>
        <n v="2.323642E9"/>
        <n v="2.597017E9"/>
        <n v="2.54928E9"/>
        <n v="3.346E9"/>
        <n v="4.422E9"/>
        <n v="4.227E9"/>
        <n v="4.162E9"/>
        <n v="1.899E9"/>
        <n v="1.954E9"/>
        <n v="1.982E9"/>
        <n v="2.261E9"/>
        <n v="7.22479E8"/>
        <n v="8.59873E8"/>
        <n v="1.094265E9"/>
        <n v="1.308868E9"/>
        <n v="5.4181E10"/>
        <n v="6.2752E10"/>
        <n v="7.1651E10"/>
        <n v="8.8265E10"/>
        <n v="1.47577E10"/>
        <n v="1.61201E10"/>
        <n v="1.76005E10"/>
        <n v="1.82958E10"/>
        <n v="4.82136E10"/>
        <n v="5.62371E10"/>
        <n v="5.68549E10"/>
        <n v="6.11169E10"/>
        <n v="3.079E9"/>
        <n v="2.938E9"/>
        <n v="2.511E9"/>
        <n v="2.065E9"/>
        <n v="2.942E9"/>
        <n v="3.317E9"/>
        <n v="3.185E9"/>
        <n v="2.9E9"/>
        <n v="7.4721E9"/>
        <n v="7.6299E9"/>
        <n v="6.939E9"/>
        <n v="6.4027E9"/>
        <n v="2.9489E9"/>
        <n v="3.1639E9"/>
        <n v="3.6517E9"/>
        <n v="3.7892E9"/>
        <n v="2.0401E10"/>
        <n v="1.9286E10"/>
        <n v="1.9137E10"/>
        <n v="1.8069E10"/>
        <n v="1.662E9"/>
        <n v="1.531E9"/>
        <n v="1.525E9"/>
        <n v="1.585E9"/>
        <n v="3.271E9"/>
        <n v="7.3E9"/>
        <n v="4.3353E9"/>
        <n v="4.5023E9"/>
        <n v="4.6791E9"/>
        <n v="4.3211E9"/>
        <n v="1.3295E9"/>
        <n v="1.289E9"/>
        <n v="1.35E9"/>
        <n v="1.404E9"/>
        <n v="4.8E8"/>
        <n v="4.42E8"/>
        <n v="3.73E8"/>
        <n v="4.75E8"/>
        <n v="1.2515E9"/>
        <n v="1.4143E9"/>
        <n v="1.5611E9"/>
        <n v="1.8551E9"/>
        <n v="4.406595E9"/>
        <n v="4.540406E9"/>
        <n v="4.860309E9"/>
        <n v="5.02694E9"/>
        <n v="7.3268E10"/>
        <n v="7.6752E10"/>
        <n v="8.2088E10"/>
        <n v="8.079E10"/>
        <n v="3.753E9"/>
        <n v="3.034E9"/>
        <n v="2.656E9"/>
        <n v="2.204E9"/>
        <n v="6.802E9"/>
        <n v="5.251E9"/>
        <n v="6.138E9"/>
        <n v="5.822E9"/>
        <n v="6.52583E9"/>
        <n v="6.938381E9"/>
        <n v="7.261397E9"/>
        <n v="7.483577E9"/>
        <n v="4.29E8"/>
        <n v="3.01E8"/>
        <n v="2.39E8"/>
        <n v="3.4473E10"/>
        <n v="3.1212E10"/>
        <n v="3.1292E10"/>
        <n v="3.0337E10"/>
        <n v="1.1944E9"/>
        <n v="1.2586E9"/>
        <n v="1.3012E9"/>
        <n v="1.3717E9"/>
        <n v="3.883E9"/>
        <n v="4.145E9"/>
        <n v="5.587E9"/>
        <n v="6.492E9"/>
        <n v="1.8553E10"/>
        <n v="1.9746E10"/>
        <n v="1.4415E10"/>
        <n v="9.973E9"/>
        <n v="8.577E8"/>
        <n v="1.171E9"/>
        <n v="1.2404E9"/>
        <n v="1.4787E9"/>
        <n v="7.174E9"/>
        <n v="6.8754E9"/>
        <n v="6.9035E9"/>
        <n v="6.4603E9"/>
        <n v="4.61E9"/>
        <n v="4.619E9"/>
        <n v="3.932E9"/>
        <n v="3.909E9"/>
        <n v="2.349E9"/>
        <n v="2.174E9"/>
        <n v="2.21E9"/>
        <n v="2.173E9"/>
        <n v="5.8791E9"/>
        <n v="6.5487E9"/>
        <n v="6.3201E9"/>
        <n v="7.1379E9"/>
        <n v="6.67208E8"/>
        <n v="7.71403E8"/>
        <n v="8.64526E8"/>
        <n v="9.04336E8"/>
        <n v="1.01044E10"/>
        <n v="8.9108E9"/>
        <n v="9.0614E9"/>
        <n v="8.5521E9"/>
        <n v="9.6172E10"/>
        <n v="8.5923E10"/>
        <n v="9.6819E10"/>
        <n v="1.15003E11"/>
        <n v="4.1454E10"/>
        <n v="4.1342E10"/>
        <n v="3.4133E10"/>
        <n v="2.8905E10"/>
        <n v="1.262E10"/>
        <n v="1.2522E10"/>
        <n v="1.3241E10"/>
        <n v="1.2968E10"/>
        <n v="5.745428E9"/>
        <n v="6.293699E9"/>
        <n v="8.050222E9"/>
        <n v="9.716541E9"/>
        <n v="7.28989E8"/>
        <n v="9.91017E8"/>
        <n v="1.306606E9"/>
        <n v="1.321426E9"/>
        <n v="1.0645E10"/>
        <n v="1.0421E10"/>
        <n v="9.447E9"/>
        <n v="9.383E9"/>
        <n v="3.404E8"/>
        <n v="3.859E8"/>
        <n v="4.201E8"/>
        <n v="4.38E8"/>
        <n v="5.14722E8"/>
        <n v="6.04377E8"/>
        <n v="7.50781E8"/>
        <n v="7.79116E8"/>
        <n v="2.9907E9"/>
        <n v="2.9545E9"/>
        <n v="2.9647E9"/>
        <n v="2.7612E9"/>
        <n v="3.75E8"/>
        <n v="2.16E8"/>
        <n v="1.6E8"/>
        <n v="2.37E8"/>
        <n v="1.6305E9"/>
        <n v="1.7563E9"/>
        <n v="1.8447E9"/>
        <n v="1.883E9"/>
        <n v="7.081E9"/>
        <n v="1.293E10"/>
        <n v="1.6049E10"/>
        <n v="1.0295E10"/>
        <n v="9.641542E9"/>
        <n v="1.0915981E10"/>
        <n v="1.1462415E10"/>
        <n v="1.1207604E10"/>
        <n v="5.345E9"/>
        <n v="5.973E9"/>
        <n v="6.426E9"/>
        <n v="1.8655E10"/>
        <n v="1.79E10"/>
        <n v="2.0865E10"/>
        <n v="2.1334E10"/>
        <n v="2.329E10"/>
        <n v="3.748E9"/>
        <n v="4.157E9"/>
        <n v="4.195E9"/>
        <n v="7.153E9"/>
        <n v="7.219E9"/>
        <n v="7.168E9"/>
        <n v="6.635E9"/>
        <n v="3.142E9"/>
        <n v="3.158E9"/>
        <n v="3.19E9"/>
        <n v="3.163E9"/>
        <n v="5.5E7"/>
        <n v="4.5E7"/>
        <n v="4.3E7"/>
        <n v="4.0E7"/>
        <n v="2.359822E9"/>
        <n v="2.990513E9"/>
        <n v="3.326936E9"/>
        <n v="3.40617E9"/>
        <n v="1.3021E10"/>
        <n v="1.436E10"/>
        <n v="1.4163E10"/>
        <n v="1.3057E10"/>
        <n v="4.562E9"/>
        <n v="5.09E9"/>
        <n v="4.281E9"/>
        <n v="4.01E9"/>
        <n v="6.781E9"/>
        <n v="8.995E9"/>
        <n v="1.2678E10"/>
        <n v="1.7242E10"/>
        <n v="4.747E9"/>
        <n v="5.755E9"/>
        <n v="6.89E9"/>
        <n v="5.109E9"/>
        <n v="1.403E9"/>
        <n v="1.241E9"/>
        <n v="1.088E9"/>
        <n v="1.091E9"/>
        <n v="2.90054E8"/>
        <n v="4.00281E8"/>
        <n v="5.2488E8"/>
        <n v="5.80994E8"/>
        <n v="3.103E9"/>
        <n v="3.469E9"/>
        <n v="3.63E9"/>
        <n v="3.642E9"/>
        <n v="5.60917E8"/>
        <n v="6.26206E8"/>
        <n v="7.26798E8"/>
        <n v="7.93735E8"/>
        <n v="9.1948E10"/>
        <n v="9.8458E10"/>
        <n v="1.01065E11"/>
        <n v="1.02901E11"/>
        <n v="258000.0"/>
        <n v="142000.0"/>
        <n v="7.5508E7"/>
        <n v="8.4477E7"/>
        <n v="5.14E9"/>
        <n v="5.297E9"/>
        <n v="5.3E9"/>
        <n v="5.181E9"/>
        <n v="6.83579E8"/>
        <n v="9.68428E8"/>
        <n v="1.28927E9"/>
        <n v="1.654548E9"/>
        <n v="1.9167E10"/>
        <n v="1.9373E10"/>
        <n v="1.948E10"/>
        <n v="1.8287E10"/>
        <n v="3.282301E9"/>
        <n v="3.575631E9"/>
        <n v="3.931E9"/>
        <n v="4.1E9"/>
        <n v="3.293E9"/>
        <n v="2.782E9"/>
        <n v="2.492655E9"/>
        <n v="2.444085E9"/>
        <n v="2.555549E9"/>
        <n v="2.775588E9"/>
        <n v="7.639E9"/>
        <n v="7.507E9"/>
        <n v="7.846E9"/>
        <n v="7.778E9"/>
        <n v="4.278241E9"/>
        <n v="5.2655E9"/>
        <n v="6.1411E9"/>
        <n v="7.4402E9"/>
        <n v="5.02795E8"/>
        <n v="6.20219E8"/>
        <n v="6.14364E8"/>
        <n v="5.59541E8"/>
        <n v="1.02978E11"/>
        <n v="1.14E11"/>
        <n v="1.26762E11"/>
        <n v="1.48669E11"/>
        <n v="1.63336E11"/>
        <n v="1.59323E11"/>
        <n v="1.44956E11"/>
        <n v="9.2785E10"/>
        <n v="3.43743E8"/>
        <n v="4.55436E8"/>
        <n v="5.38374E8"/>
        <n v="5.41359E8"/>
        <n v="8.3E9"/>
        <n v="8.033E9"/>
        <n v="7.881E9"/>
        <n v="6.201E9"/>
        <n v="2.0964E10"/>
        <n v="2.2967E10"/>
        <n v="1.7096E10"/>
        <n v="1.594E10"/>
        <n v="1.7642E10"/>
        <n v="1.7023E10"/>
        <n v="1.5112E10"/>
        <n v="1.4469E10"/>
        <n v="2.56673E10"/>
        <n v="2.47758E10"/>
        <n v="2.01432E10"/>
        <n v="1.82489E10"/>
        <n v="8.45E8"/>
        <n v="6.98E8"/>
        <n v="6.14E8"/>
        <n v="6.23E8"/>
        <n v="1.0936727E10"/>
        <n v="1.2068425E10"/>
        <n v="1.3107081E10"/>
        <n v="1.4062471E10"/>
        <n v="4.365E9"/>
        <n v="4.326E9"/>
        <n v="4.637E9"/>
        <n v="4.657E9"/>
        <n v="4.8535E9"/>
        <n v="6.2686E9"/>
        <n v="8.5357E9"/>
        <n v="9.5026E9"/>
        <n v="8.8461E9"/>
        <n v="8.9411E9"/>
        <n v="9.2614E9"/>
        <n v="9.8006E9"/>
        <n v="2.5034E10"/>
        <n v="2.642E10"/>
        <n v="2.8364E10"/>
        <n v="2.9993E10"/>
        <n v="1.689E9"/>
        <n v="2.124E9"/>
        <n v="2.343E9"/>
        <n v="2.432E9"/>
        <n v="1.2274E10"/>
        <n v="1.2471E10"/>
        <n v="1.2155E10"/>
        <n v="1.3107E10"/>
        <n v="4.61898E8"/>
        <n v="5.5566E8"/>
        <n v="6.03321E8"/>
        <n v="6.51282E8"/>
        <n v="4.7418E9"/>
        <n v="5.0505E9"/>
        <n v="5.5682E9"/>
        <n v="1.08417E10"/>
        <s v="$-"/>
        <n v="4.376505E9"/>
        <n v="4.778479E9"/>
        <n v="4.388167E9"/>
        <n v="4.322373E9"/>
        <n v="2.499E9"/>
        <n v="2.491E9"/>
        <n v="2.559E9"/>
        <n v="2.582E9"/>
        <n v="4.6166E9"/>
        <n v="4.9905E9"/>
        <n v="5.3415E9"/>
        <n v="5.3924E9"/>
        <n v="1.1235E10"/>
        <n v="1.3545E10"/>
        <n v="1.4323E10"/>
        <n v="1.3728E10"/>
        <n v="5.583549E9"/>
        <n v="8.198377E9"/>
        <n v="9.119305E9"/>
        <n v="9.824834E9"/>
        <n v="2.268E9"/>
        <n v="2.332E9"/>
        <n v="2.104E9"/>
        <n v="1.582E9"/>
        <n v="1.388E9"/>
        <n v="1.347E9"/>
        <n v="1.429E9"/>
        <n v="1.354E9"/>
        <n v="1.492E9"/>
        <n v="1.663E9"/>
        <n v="1.771E9"/>
        <n v="2.007E9"/>
        <n v="6.3854E9"/>
        <n v="7.1612E9"/>
        <n v="7.6791E9"/>
        <n v="7.2235E9"/>
        <n v="7.191E9"/>
        <n v="7.807E9"/>
        <n v="7.06E9"/>
        <n v="6.357E9"/>
        <n v="7.595E8"/>
        <n v="7.873E8"/>
        <n v="8.447E8"/>
        <n v="8.874E8"/>
        <n v="7.747E9"/>
        <n v="8.364E9"/>
        <n v="8.742E9"/>
        <n v="7.256E9"/>
        <n v="2.0259E9"/>
        <n v="2.1582E9"/>
        <n v="2.1006E9"/>
        <n v="2.1811E9"/>
        <n v="6.34E9"/>
        <n v="6.574E9"/>
        <n v="7.306E9"/>
        <n v="7.068E9"/>
        <n v="1.4717E10"/>
        <n v="9.971E9"/>
        <n v="9.241E9"/>
        <n v="8.26E9"/>
        <n v="1.699428E9"/>
        <n v="2.066893E9"/>
        <n v="2.534389E9"/>
        <n v="2.177757E9"/>
        <n v="9.44617E8"/>
        <n v="1.064403E9"/>
        <n v="1.197885E9"/>
        <n v="1.291506E9"/>
        <n v="6.25507E8"/>
        <n v="8.34228E8"/>
        <n v="8.83564E8"/>
        <n v="9.05168E8"/>
        <n v="3.54561E8"/>
        <n v="4.43974E8"/>
        <n v="5.23043E8"/>
        <n v="6.13909E8"/>
        <n v="3.667434E9"/>
        <n v="3.99794E9"/>
        <n v="4.449139E9"/>
        <n v="4.416194E9"/>
        <n v="1.72167E8"/>
        <n v="1.97336E8"/>
        <n v="3.12546E8"/>
        <n v="3.63508E8"/>
        <n v="1.1448E10"/>
        <n v="1.5369E10"/>
        <n v="1.5646E10"/>
        <n v="1.4292E10"/>
        <n v="6.583627E9"/>
        <n v="7.588885E9"/>
        <n v="8.126187E9"/>
        <n v="7.449273E9"/>
        <n v="4.91E8"/>
        <n v="5.166E8"/>
        <n v="6.256E8"/>
        <n v="6.172E8"/>
        <n v="1.7994E10"/>
        <n v="2.1571E10"/>
        <n v="2.1406E10"/>
        <n v="2.2688E10"/>
        <n v="4.156845E9"/>
        <n v="4.197404E9"/>
        <n v="4.583294E9"/>
        <n v="4.428855E9"/>
        <n v="1.038034E9"/>
        <n v="1.179081E9"/>
        <n v="1.309559E9"/>
        <n v="1.596698E9"/>
        <n v="1.14028E8"/>
        <n v="1.40012E8"/>
        <n v="1.72416E8"/>
        <n v="2.03965E8"/>
        <n v="1.2305E11"/>
        <n v="1.31903E11"/>
        <n v="1.31409E11"/>
        <n v="1.35488E11"/>
        <n v="1.606661E9"/>
        <n v="1.836105E9"/>
        <n v="1.920253E9"/>
        <n v="1.997259E9"/>
        <n v="1.875E9"/>
        <n v="2.153E9"/>
        <n v="2.867E9"/>
        <n v="3.789E9"/>
        <n v="2.0932E9"/>
        <n v="2.4085E9"/>
        <n v="2.6467E9"/>
        <n v="2.9975E9"/>
        <n v="1.1561E10"/>
        <n v="1.4637E10"/>
        <n v="1.9504E10"/>
        <n v="2.8524E10"/>
        <n v="1.6448E10"/>
        <n v="1.7052E10"/>
        <n v="1.6984E10"/>
        <n v="1.7327E10"/>
        <n v="6.717E9"/>
        <n v="6.459E9"/>
        <n v="6.996E9"/>
        <n v="6.173E9"/>
        <n v="2.53047E8"/>
        <n v="3.09959E8"/>
        <n v="3.32261E8"/>
        <n v="3.37205E8"/>
        <n v="3.9562E9"/>
        <n v="4.0927E9"/>
        <n v="4.3283E9"/>
        <n v="4.3932E9"/>
        <n v="2.564E9"/>
        <n v="2.776E9"/>
        <n v="2.881E9"/>
        <n v="2.909E9"/>
        <n v="4.148E9"/>
        <n v="4.372E9"/>
        <n v="4.777E9"/>
        <n v="4.907E9"/>
        <n v="6.70174E8"/>
        <n v="7.59362E8"/>
        <n v="7.80281E8"/>
        <n v="8.03506E8"/>
        <n v="2.5986382E10"/>
        <n v="2.0132544E10"/>
        <n v="1.7019352E10"/>
        <n v="1.8246209E10"/>
        <n v="3.266524E9"/>
        <n v="3.163268E9"/>
        <n v="3.073712E9"/>
        <n v="2.759908E9"/>
        <n v="2.1416E9"/>
        <n v="1.9298E9"/>
        <n v="2.0478E9"/>
        <n v="2.2011E9"/>
        <n v="1.90454E8"/>
        <n v="2.11923E8"/>
        <n v="2.33417E8"/>
        <n v="2.53612E8"/>
        <n v="2.515796E9"/>
        <n v="2.444984E9"/>
        <n v="2.566246E9"/>
        <n v="2.659728E9"/>
        <n v="2.5202E10"/>
        <n v="2.4979E10"/>
        <n v="2.5339E10"/>
        <n v="2.5104E10"/>
        <n v="8.00336E8"/>
        <n v="8.15095E8"/>
        <n v="7.83602E8"/>
        <n v="7.47276E8"/>
        <n v="2.471E9"/>
        <n v="2.859E9"/>
        <n v="3.788E9"/>
        <n v="4.006E9"/>
        <n v="1.13502E10"/>
        <n v="1.15398E10"/>
        <n v="1.16811E10"/>
        <n v="1.07336E10"/>
        <n v="4.495E9"/>
        <n v="5.663E9"/>
        <n v="5.458E9"/>
        <n v="5.644E9"/>
        <n v="1.37373E11"/>
        <n v="1.42121E11"/>
        <n v="1.34054E11"/>
        <n v="1.45125E11"/>
        <n v="9.235777E9"/>
        <n v="9.857923E9"/>
        <n v="1.0747886E10"/>
        <n v="1.0724192E10"/>
        <n v="8.62075E8"/>
        <n v="9.52225E8"/>
        <n v="1.022107E9"/>
        <n v="1.147639E9"/>
        <n v="9.48E9"/>
        <n v="9.855E9"/>
        <n v="1.0146E10"/>
        <n v="1.0077E10"/>
        <n v="1.277195E9"/>
        <n v="1.224551E9"/>
        <n v="1.266246E9"/>
        <n v="1.281566E9"/>
        <n v="1.5422E10"/>
        <n v="1.3906E10"/>
        <n v="1.2164E10"/>
        <n v="1.0972E10"/>
        <n v="5.033885E9"/>
        <n v="5.301275E9"/>
        <n v="5.650711E9"/>
        <n v="5.741956E9"/>
        <n v="2.4931E10"/>
        <n v="2.7334E10"/>
        <n v="2.1113E10"/>
        <n v="1.5023E10"/>
        <n v="3.193722E9"/>
        <n v="3.891816E9"/>
        <n v="4.338193E9"/>
        <n v="4.818585E9"/>
        <n v="1.67198E9"/>
        <n v="1.672901E9"/>
        <n v="1.698372E9"/>
        <n v="1.677033E9"/>
        <n v="1.62167E8"/>
        <n v="1.16241E8"/>
        <n v="8.6453E7"/>
        <n v="8.2175E7"/>
        <n v="3.016109E9"/>
        <n v="3.420339E9"/>
        <n v="3.595217E9"/>
        <n v="3.752151E9"/>
        <n v="5.717E9"/>
        <n v="5.97E9"/>
        <n v="6.262E9"/>
        <n v="6.638E9"/>
        <n v="5.67989E8"/>
        <n v="1.206813E9"/>
        <n v="1.403358E9"/>
        <n v="1.622257E9"/>
        <n v="4.8912E10"/>
        <n v="5.1897E10"/>
        <n v="5.4787E10"/>
        <n v="5.8254E10"/>
        <n v="3.535E9"/>
        <n v="3.969E9"/>
        <n v="3.323E9"/>
        <n v="1.3195E10"/>
        <n v="1.1048E10"/>
        <n v="1.0805E10"/>
        <n v="1.0775E10"/>
        <n v="3.440623E9"/>
        <n v="3.621417E9"/>
        <n v="3.788023E9"/>
        <n v="3.619612E9"/>
        <n v="1.3309E9"/>
        <n v="1.2852E9"/>
        <n v="1.2723E9"/>
        <n v="1.2694E9"/>
        <n v="2.8957E10"/>
        <n v="2.6747E10"/>
        <n v="2.715E10"/>
        <n v="1.852768E9"/>
        <n v="2.006715E9"/>
        <n v="1.703476E9"/>
        <n v="8.98805E8"/>
        <n v="3.9486E10"/>
        <n v="3.7168E10"/>
        <n v="3.5507E10"/>
        <n v="8.638E10"/>
        <n v="4.5431E10"/>
        <n v="4.1524E10"/>
        <n v="3.924E10"/>
        <n v="1.123773E9"/>
        <n v="1.179405E9"/>
        <n v="1.231104E9"/>
        <n v="1.25032E9"/>
        <n v="7.338838E9"/>
        <n v="7.751273E9"/>
        <n v="7.455282E9"/>
        <n v="7.365049E9"/>
        <n v="3.385E9"/>
        <n v="3.31E9"/>
        <n v="3.348E9"/>
        <n v="5.132E9"/>
        <n v="6.432454E9"/>
        <n v="6.904633E9"/>
        <n v="7.460075E9"/>
        <n v="7.61746E9"/>
        <n v="1.885E9"/>
        <n v="1.989E9"/>
        <n v="2.033E9"/>
        <n v="2.012E9"/>
        <n v="3.78437E9"/>
        <n v="3.865231E9"/>
        <n v="4.085602E9"/>
        <n v="4.003951E9"/>
        <n v="3.2564E10"/>
        <n v="3.8166E10"/>
        <n v="4.4269E10"/>
        <n v="4.5007E10"/>
        <n v="5.2513E10"/>
        <n v="4.9683E10"/>
        <n v="4.6386E10"/>
        <n v="4.1057E10"/>
        <n v="5.9419E8"/>
        <n v="6.2094E8"/>
        <n v="6.69691E8"/>
        <n v="7.11622E8"/>
        <n v="1.645912E9"/>
        <n v="1.668691E9"/>
        <n v="1.726383E9"/>
        <n v="1.67159E9"/>
        <n v="5.09291E8"/>
        <n v="5.63648E8"/>
        <n v="6.70472E8"/>
        <n v="7.31925E8"/>
        <n v="2.1187E10"/>
        <n v="2.0261E10"/>
        <n v="2.0676E10"/>
        <n v="2.3196E10"/>
        <n v="5.27E8"/>
        <n v="6.03E8"/>
        <n v="6.95E8"/>
        <n v="7.3E8"/>
        <n v="1.5287E10"/>
        <n v="1.6282E10"/>
        <n v="1.6254E10"/>
        <n v="1.5468E10"/>
        <n v="1.277113E9"/>
        <n v="1.288878E9"/>
        <n v="1.344636E9"/>
        <n v="1.290025E9"/>
        <n v="6.709E8"/>
        <n v="7.179E8"/>
        <n v="8.065E8"/>
        <n v="8.143E8"/>
        <n v="8.554E9"/>
        <n v="8.673E9"/>
        <n v="7.888E9"/>
        <n v="7.896E9"/>
        <n v="3.230857E9"/>
        <n v="3.570801E9"/>
        <n v="3.898403E9"/>
        <n v="3.665578E9"/>
        <n v="9.976057E9"/>
        <n v="1.0621373E10"/>
        <n v="1.0146494E10"/>
        <n v="9.196326E9"/>
        <n v="1.6566E9"/>
        <n v="1.7277E9"/>
        <n v="1.7689E9"/>
        <n v="1.7792E9"/>
        <n v="7.432E9"/>
        <n v="7.737E9"/>
        <n v="8.406E9"/>
        <n v="9.168E9"/>
        <n v="8.763E9"/>
        <n v="8.689E9"/>
        <n v="9.517E9"/>
        <n v="8.844E9"/>
        <n v="1.073447E9"/>
        <n v="1.200308E9"/>
        <n v="1.354969E9"/>
        <n v="1.524907E9"/>
        <n v="2.06974E8"/>
        <n v="2.21498E8"/>
        <n v="2.58617E8"/>
        <n v="3.04477E8"/>
        <n v="1.237452E9"/>
        <n v="1.232962E9"/>
        <n v="1.215229E9"/>
        <n v="1.163391E9"/>
        <n v="1.2952E10"/>
        <n v="1.3041E10"/>
        <n v="1.1967E10"/>
        <n v="1.1551E10"/>
        <n v="7.365E9"/>
        <n v="8.435E9"/>
        <n v="6.452E9"/>
        <n v="5.801E9"/>
        <n v="9.498456E9"/>
        <n v="1.0925598E10"/>
        <n v="1.2381189E10"/>
        <n v="1.3130915E10"/>
        <n v="1.9053E10"/>
        <n v="1.8421E10"/>
        <n v="1.7889E10"/>
        <n v="1.7482E10"/>
        <n v="8.75166E8"/>
        <n v="1.2947E9"/>
        <n v="1.7238E9"/>
        <n v="1.9149E9"/>
        <n v="7.6726E10"/>
        <n v="7.8138E10"/>
        <n v="8.5512E10"/>
        <n v="8.5496E10"/>
        <n v="1.2289E10"/>
        <n v="1.2087E10"/>
        <n v="1.2098E10"/>
        <n v="1.2265E10"/>
        <n v="8.053E8"/>
        <n v="8.779E8"/>
        <n v="7.592E8"/>
        <n v="6.911E8"/>
        <n v="6.073E9"/>
        <n v="6.344E9"/>
        <n v="6.646E9"/>
        <n v="6.95E9"/>
        <n v="2.7189E9"/>
        <n v="2.7673E9"/>
        <n v="2.9919E9"/>
        <n v="2.994E9"/>
        <n v="4.920664E9"/>
        <n v="6.336272E9"/>
        <n v="7.757571E9"/>
        <n v="8.923519E9"/>
        <n v="3.4217E9"/>
        <n v="3.5851E9"/>
        <n v="3.8085E9"/>
        <n v="5.7768E9"/>
        <n v="2.39879E9"/>
        <n v="2.987126E9"/>
        <n v="4.088151E9"/>
        <n v="4.359104E9"/>
        <n v="1.1799E10"/>
        <n v="1.0303E10"/>
        <n v="9.974E9"/>
        <n v="9.576E9"/>
        <n v="3.22516E8"/>
        <n v="3.3858E8"/>
        <n v="3.55727E8"/>
        <n v="3.43801E8"/>
        <n v="4.7965E9"/>
        <n v="4.9081E9"/>
        <n v="4.9325E9"/>
        <n v="5.0372E9"/>
        <n v="4.1171E10"/>
        <n v="3.5263E10"/>
        <n v="3.6044E10"/>
        <n v="4.2186E10"/>
        <n v="2.1442E9"/>
        <n v="2.2724E9"/>
        <n v="2.3175E9"/>
        <n v="2.1716E9"/>
        <n v="3.3194E10"/>
        <n v="3.4941E10"/>
        <n v="3.6665E10"/>
        <n v="3.8504E10"/>
        <n v="2.195857E9"/>
        <n v="2.599828E9"/>
        <n v="2.974976E9"/>
        <n v="3.266971E9"/>
        <n v="7.479746E9"/>
        <n v="7.567707E9"/>
        <n v="8.024286E9"/>
        <n v="7.677233E9"/>
        <n v="8.307E9"/>
        <n v="7.677E9"/>
        <n v="6.025E9"/>
        <n v="6.132E9"/>
        <n v="3.851E9"/>
        <n v="3.685E9"/>
        <n v="3.775E9"/>
        <n v="4.265E9"/>
        <n v="3.9595E10"/>
        <n v="3.794E10"/>
        <n v="3.8939E10"/>
        <n v="2.5683E10"/>
        <n v="1.6538E10"/>
        <n v="1.6725E10"/>
        <n v="1.6863E10"/>
        <n v="1.6496E10"/>
        <n v="1.17275E8"/>
        <n v="1.7205E8"/>
        <n v="2.75379E8"/>
        <n v="2.80901E8"/>
        <n v="3.37533E8"/>
        <n v="4.23256E8"/>
        <n v="4.41929E8"/>
        <n v="4.97359E8"/>
        <n v="1.019E10"/>
        <n v="1.102E10"/>
        <n v="1.183E10"/>
        <n v="1.2363E10"/>
        <n v="4.802E9"/>
        <n v="4.946E9"/>
        <n v="4.889E9"/>
        <n v="4.901E9"/>
        <n v="3.011684E9"/>
        <n v="3.006009E9"/>
        <n v="3.022797E9"/>
        <n v="2.896255E9"/>
        <n v="1.67507E10"/>
        <n v="1.7203E10"/>
        <n v="1.69856E10"/>
        <n v="1.56238E10"/>
        <n v="7.43164E8"/>
        <n v="8.02474E8"/>
        <n v="9.17472E8"/>
        <n v="9.6787E8"/>
        <n v="1.15315E11"/>
        <n v="1.2904E11"/>
        <n v="1.67634E11"/>
        <n v="1.79468E11"/>
        <n v="7.95E8"/>
        <n v="8.224E8"/>
        <n v="9.303E8"/>
        <n v="9.763E8"/>
        <n v="2.1939E10"/>
        <n v="2.2189E10"/>
        <n v="2.1647E10"/>
        <n v="1.8124E10"/>
        <n v="3.7987E10"/>
        <n v="3.8107E10"/>
        <n v="3.9102E10"/>
        <n v="3.8714E10"/>
        <n v="4.297922E9"/>
        <n v="5.427945E9"/>
        <n v="5.649254E9"/>
        <n v="5.660877E9"/>
        <n v="1.5038E9"/>
        <n v="1.5285E9"/>
        <n v="1.7006E9"/>
        <n v="1.4553E9"/>
        <n v="2.4576E9"/>
        <n v="2.513E9"/>
        <n v="2.5798E9"/>
        <n v="1.704767E9"/>
        <n v="1.791594E9"/>
        <n v="2.435591E9"/>
        <n v="2.817803E9"/>
        <n v="1.6106E10"/>
        <n v="1.6447E10"/>
        <n v="1.5383E10"/>
        <n v="1.504E10"/>
        <n v="9.95046E8"/>
        <n v="1.073497E9"/>
        <n v="1.125057E9"/>
        <n v="1.090263E9"/>
        <n v="1.5055E10"/>
        <n v="1.4009E10"/>
        <n v="1.4362E10"/>
        <n v="1.432E10"/>
        <n v="7.208E9"/>
        <n v="7.281E9"/>
        <n v="6.819E9"/>
        <n v="6.485E9"/>
        <n v="7.2139E9"/>
        <n v="7.1292E9"/>
        <n v="7.1774E9"/>
        <n v="6.3528E9"/>
        <n v="6.8948E10"/>
        <n v="8.7758E10"/>
        <n v="8.4275E10"/>
        <n v="5.5891E10"/>
        <n v="1.6446E10"/>
        <n v="1.6954E10"/>
        <n v="1.6768E10"/>
        <n v="1.4934E10"/>
        <n v="2.079E9"/>
        <n v="2.156E9"/>
        <n v="2.246E9"/>
        <n v="1.694E9"/>
        <n v="2.0385E10"/>
        <n v="2.7078E10"/>
        <n v="3.3038E10"/>
        <n v="3.278E10"/>
        <n v="1.16586E8"/>
        <n v="8.3692E7"/>
        <n v="6.3083E7"/>
        <n v="7.3814E7"/>
        <n v="1.097041E9"/>
        <n v="1.127233E9"/>
        <n v="1.043454E9"/>
        <n v="1.07267E9"/>
        <n v="7.226E9"/>
        <n v="1.0921E10"/>
        <n v="1.0977E10"/>
        <n v="9.894E9"/>
        <n v="1.079136E9"/>
        <n v="1.252812E9"/>
        <n v="1.089888E9"/>
        <n v="8.32306E8"/>
        <n v="4.1916E9"/>
        <n v="5.2132E9"/>
        <n v="8.44E8"/>
        <n v="9.45E8"/>
        <n v="9.79E8"/>
        <n v="1.083E9"/>
        <n v="1.446E9"/>
        <n v="1.316E9"/>
        <n v="1.433E9"/>
        <n v="1.313E9"/>
        <n v="8.276E9"/>
        <n v="8.152E9"/>
        <n v="8.751E9"/>
        <n v="8.596E9"/>
        <n v="4.334E9"/>
        <n v="5.299E9"/>
        <n v="4.457E9"/>
        <n v="4.312E9"/>
        <n v="3.117203E9"/>
        <n v="3.75276E9"/>
        <n v="4.591476E9"/>
        <n v="6.029901E9"/>
        <n v="4.13E8"/>
        <n v="4.11E8"/>
        <n v="4.85E8"/>
        <n v="4.97E8"/>
        <n v="1.4279E10"/>
        <n v="1.5353E10"/>
        <n v="1.6534E10"/>
        <n v="1.7405E10"/>
        <n v="2.398E9"/>
        <n v="2.62E9"/>
        <n v="2.539E9"/>
        <n v="2.607E9"/>
        <n v="1.2151E10"/>
        <n v="1.4117E10"/>
        <n v="1.5631E10"/>
        <n v="1.1694E10"/>
        <n v="4.07E9"/>
        <n v="4.201E9"/>
        <n v="3.662E9"/>
        <n v="3.045E9"/>
        <n v="2.5713E9"/>
        <n v="2.406E9"/>
        <n v="2.29E9"/>
        <n v="1.7915735E10"/>
        <n v="1.7641421E10"/>
        <n v="1.9198615E10"/>
        <n v="1.4858014E10"/>
        <n v="2.053816E9"/>
        <n v="1.862E9"/>
        <n v="2.083E9"/>
        <n v="2.199E9"/>
        <n v="3.4144E9"/>
        <n v="3.4821E9"/>
        <n v="3.5236E9"/>
        <n v="3.6111E9"/>
        <n v="2.1306E7"/>
        <n v="3.8851E7"/>
        <n v="5.3871E7"/>
        <n v="5.5352E7"/>
        <n v="8.540319E9"/>
        <n v="1.0222213E10"/>
        <n v="1.0088548E10"/>
        <n v="5.641052E9"/>
        <n v="1.26021E10"/>
        <n v="1.24914E10"/>
        <n v="1.26712E10"/>
        <n v="3.084766E9"/>
        <n v="3.280236E9"/>
        <n v="3.50718E9"/>
        <n v="3.804031E9"/>
        <n v="6.53E9"/>
        <n v="6.497E9"/>
        <n v="6.803E9"/>
        <n v="5.804E9"/>
        <n v="9.08E7"/>
        <n v="8.11E7"/>
        <n v="8.09E7"/>
        <n v="9.55E7"/>
        <n v="1.582398E9"/>
        <n v="1.650622E9"/>
        <n v="1.680791E9"/>
        <n v="1.558591E9"/>
        <n v="1.39083E10"/>
        <n v="1.39007E10"/>
        <n v="1.54816E10"/>
        <n v="1.52921E10"/>
        <n v="1.1759E10"/>
        <n v="1.2207E10"/>
        <n v="1.2713E10"/>
        <n v="1.2734E10"/>
        <n v="1.177275E9"/>
        <n v="1.07742E9"/>
        <n v="8.57841E8"/>
        <n v="6.3218E8"/>
        <n v="2.446443E9"/>
        <n v="2.566444E9"/>
        <n v="2.850316E9"/>
        <n v="4.063955E9"/>
        <n v="6.351E9"/>
        <n v="6.423E9"/>
        <n v="7.036E9"/>
        <n v="6.239E9"/>
        <n v="3.1243E10"/>
        <n v="3.1238E10"/>
        <n v="2.8731E10"/>
        <n v="2.8209E10"/>
        <n v="9.821E9"/>
        <n v="9.586E9"/>
        <n v="9.577E9"/>
        <n v="9.648E9"/>
        <n v="4.6836E9"/>
        <n v="5.231E9"/>
        <n v="6.6977E9"/>
        <n v="6.9132E9"/>
        <n v="1.55355E8"/>
        <n v="2.05018E8"/>
        <n v="3.92709E8"/>
        <n v="2.99694E8"/>
        <n v="1.55909E10"/>
        <n v="1.62751E10"/>
        <n v="1.72973E10"/>
        <n v="1.87059E10"/>
        <n v="1.0086675E10"/>
        <n v="1.0188227E10"/>
        <n v="9.655245E9"/>
        <n v="8.823384E9"/>
        <n v="4.507196E9"/>
        <n v="4.244479E9"/>
        <n v="4.35385E9"/>
        <n v="5.728662E9"/>
        <n v="1.143659E9"/>
        <n v="1.181444E9"/>
        <n v="1.232611E9"/>
        <n v="1.237859E9"/>
        <n v="5.9222E10"/>
        <n v="6.0775E10"/>
        <n v="5.6479E10"/>
        <n v="5.7659E10"/>
        <n v="3.86E8"/>
        <n v="3.44E8"/>
        <n v="3.25E8"/>
        <n v="4.03E8"/>
        <n v="3.0409E9"/>
        <n v="4.6296E9"/>
        <n v="4.576E9"/>
        <n v="4.2632E9"/>
        <n v="1.879559E9"/>
        <n v="2.020436E9"/>
        <n v="2.087854E9"/>
        <n v="1.969675E9"/>
        <n v="8.314E9"/>
        <n v="8.348E9"/>
        <n v="8.206E9"/>
        <n v="8.063E9"/>
        <n v="4.876E9"/>
        <n v="1.751E9"/>
        <n v="1.889E9"/>
        <n v="1.718E9"/>
        <n v="6.6635E10"/>
        <n v="2.6973E10"/>
        <n v="3.356E10"/>
        <n v="3.2747E10"/>
        <n v="1.58446E11"/>
        <n v="1.52451E11"/>
        <n v="1.40183E11"/>
        <n v="7.7693E10"/>
        <n v="2.7938E9"/>
        <n v="3.9671E9"/>
        <n v="3.9145E9"/>
        <n v="3.8587E9"/>
        <n v="4.982562E9"/>
        <n v="5.424644E9"/>
        <n v="6.578435E9"/>
        <n v="6.648771E9"/>
        <n v="6.396E9"/>
        <n v="6.744E9"/>
        <n v="6.962E9"/>
        <n v="5.96E9"/>
        <n v="9.82E9"/>
        <n v="1.0686E10"/>
        <n v="1.0378E10"/>
        <n v="9.749E9"/>
        <n v="7.43304E8"/>
        <n v="1.021658E9"/>
        <n v="1.561173E9"/>
        <n v="5.099484E9"/>
        <n v="5.25304E9"/>
        <n v="5.086449E9"/>
        <n v="5.285568E9"/>
        <n v="5.157434E9"/>
        <n v="5.30527E9"/>
        <n v="5.306281E9"/>
        <n v="5.099393E9"/>
        <n v="2.522803E9"/>
        <n v="2.772098E9"/>
        <n v="2.980462E9"/>
        <n v="3.089723E9"/>
        <n v="2.006E8"/>
        <n v="2.326E8"/>
        <n v="2.73199E8"/>
        <n v="3.09629E8"/>
        <n v="2.789E9"/>
        <n v="3.14E9"/>
        <n v="3.242E9"/>
        <n v="3.218E9"/>
        <n v="3.7781E9"/>
        <n v="3.8696E9"/>
        <n v="3.6048E9"/>
        <n v="3.404E9"/>
        <n v="1.321772E9"/>
        <n v="1.3552E9"/>
        <n v="1.447595E9"/>
        <n v="1.417749E9"/>
        <n v="7.011428E9"/>
        <n v="7.360924E9"/>
        <n v="7.937956E9"/>
        <n v="8.576873E9"/>
        <n v="3.28784E8"/>
        <n v="5.16119E8"/>
        <n v="6.05752E8"/>
        <n v="6.48968E8"/>
        <n v="5.2347E9"/>
        <n v="5.6431E9"/>
        <n v="5.5186E9"/>
        <n v="5.764E9"/>
        <n v="6.3823E9"/>
        <n v="6.8588E9"/>
        <n v="7.7875E9"/>
        <n v="8.5111E9"/>
        <n v="2.754E9"/>
        <n v="2.987E9"/>
        <n v="3.331E9"/>
        <n v="2.714E9"/>
        <n v="2.417E9"/>
        <n v="2.707E9"/>
        <n v="2.79E9"/>
        <n v="2.335E9"/>
        <n v="5.1009E9"/>
        <n v="5.0629E9"/>
        <n v="4.4449E9"/>
        <n v="4.2467E9"/>
        <n v="5.328236E9"/>
        <n v="5.568966E9"/>
        <n v="5.965049E9"/>
        <n v="5.780078E9"/>
        <n v="2.446E9"/>
        <n v="2.6287E9"/>
        <n v="3.6621E9"/>
        <n v="4.1098E9"/>
        <n v="3.8701E9"/>
        <n v="3.5796E9"/>
        <n v="3.724E9"/>
        <n v="4.8434E9"/>
        <n v="4.70243E8"/>
        <n v="4.79665E8"/>
        <n v="5.00126E8"/>
        <n v="5.34326E8"/>
        <n v="1.6389E9"/>
        <n v="1.7592E9"/>
        <n v="1.7746E9"/>
        <n v="1.8035E9"/>
        <n v="6.10836E8"/>
        <n v="6.99294E8"/>
        <n v="7.78896E8"/>
        <n v="9.87357E8"/>
        <n v="9.373E9"/>
        <n v="9.817E9"/>
        <n v="1.1031E10"/>
        <n v="9.811E9"/>
        <n v="8.0038E8"/>
        <n v="8.37946E8"/>
        <n v="8.82803E8"/>
        <n v="9.60192E8"/>
        <n v="1.7889249E10"/>
        <n v="1.7082E10"/>
        <n v="1.6691E10"/>
        <n v="1.5545E10"/>
        <n v="1.055844E9"/>
        <n v="1.178173E9"/>
        <n v="1.46119E9"/>
        <n v="1.719723E9"/>
        <n v="7.186E9"/>
        <n v="7.689E9"/>
        <n v="6.648E9"/>
        <n v="2.91E8"/>
        <n v="2.35E8"/>
        <n v="2.19E8"/>
        <n v="1.0411E10"/>
        <n v="9.878E9"/>
        <n v="9.93E9"/>
        <n v="8.545E9"/>
        <n v="1.6878E9"/>
        <n v="2.876E9"/>
        <n v="3.4494E9"/>
        <n v="3.6061E9"/>
        <n v="6.9858E9"/>
        <n v="7.2359E9"/>
        <n v="7.0998E9"/>
        <n v="7.1397E9"/>
        <n v="1.0254E9"/>
        <n v="1.2688E9"/>
        <n v="1.7039E9"/>
        <n v="1.6238E9"/>
        <n v="2.45E8"/>
        <n v="3.28E8"/>
        <n v="4.27E8"/>
        <n v="6.89E8"/>
        <n v="3.62E8"/>
        <n v="3.74E8"/>
        <n v="4.7E8"/>
        <n v="6.07E8"/>
        <n v="3.002E9"/>
        <n v="3.319E9"/>
        <n v="3.344E9"/>
        <n v="3.83E9"/>
        <n v="1.175E9"/>
        <n v="7.91E8"/>
        <n v="7.27E8"/>
        <n v="6.15E8"/>
        <n v="3.6414626E10"/>
        <n v="3.8335677E10"/>
        <n v="4.0129236E10"/>
        <n v="4.1326447E10"/>
        <n v="5.5228E10"/>
        <n v="5.1191E10"/>
        <n v="6.0145E10"/>
        <n v="6.7046E10"/>
        <n v="2.5456E9"/>
        <n v="2.4933E9"/>
        <n v="2.1635E9"/>
        <n v="3.0031E9"/>
        <n v="1.174E9"/>
        <n v="1.219E9"/>
        <n v="1.253E9"/>
        <n v="1.254E9"/>
        <n v="8.74838E8"/>
        <n v="1.105032E9"/>
        <n v="1.25727E9"/>
        <n v="1.443348E9"/>
        <n v="7.739E9"/>
        <n v="8.001E9"/>
        <n v="8.146E9"/>
        <n v="8.205E9"/>
        <n v="2.943847E9"/>
        <n v="6.62769E8"/>
        <n v="9.5499E8"/>
        <n v="9.23336E8"/>
        <n v="5.0568E10"/>
        <n v="5.0039E10"/>
        <n v="5.1278E10"/>
        <n v="5.1997E10"/>
        <n v="1.630965E9"/>
        <n v="1.6907E9"/>
        <n v="1.7127E9"/>
        <n v="1.6136E9"/>
        <n v="1.85214E10"/>
        <n v="1.9605037E10"/>
        <n v="2.0776522E10"/>
        <n v="2.2034523E10"/>
        <n v="1.955682E9"/>
        <n v="1.838766E9"/>
        <n v="1.903384E9"/>
        <n v="2.016212E9"/>
        <n v="7.2144E9"/>
        <n v="7.5612E9"/>
        <n v="9.3976E9"/>
        <n v="9.2095E9"/>
        <n v="1.2E7"/>
        <n v="1.8E7"/>
        <n v="5.8E7"/>
        <n v="1.3307E10"/>
        <n v="1.387E10"/>
        <n v="1.3723E10"/>
        <n v="1.507E10"/>
        <n v="3.098066E9"/>
        <n v="3.411175E9"/>
        <n v="3.7613E9"/>
        <n v="4.083333E9"/>
        <n v="3.2016E10"/>
        <n v="3.4895E10"/>
        <n v="3.7456E10"/>
        <n v="3.2184E10"/>
        <n v="2.6045E10"/>
        <n v="3.4085E10"/>
        <n v="3.5673E10"/>
        <n v="2.2466E10"/>
        <n v="1.189341E9"/>
        <n v="1.369438E9"/>
        <n v="1.668892E9"/>
        <n v="1.855181E9"/>
        <n v="6.457E9"/>
        <n v="5.841E9"/>
        <n v="5.618E9"/>
        <n v="5.44E9"/>
        <n v="1.0019E10"/>
        <n v="1.0131E10"/>
        <n v="1.1421E10"/>
        <n v="1.0979E10"/>
        <n v="9.55624E8"/>
        <n v="1.195381E9"/>
        <n v="1.572164E9"/>
        <n v="2.057766E9"/>
        <n v="1.782E10"/>
        <n v="1.7192E10"/>
        <n v="1.6611E10"/>
        <n v="1.213E10"/>
        <n v="2.45316E8"/>
        <n v="2.58612E8"/>
        <n v="2.70741E8"/>
        <n v="2.82037E8"/>
        <n v="1.436582E9"/>
        <n v="1.729325E9"/>
        <n v="2.104582E9"/>
        <n v="2.539783E9"/>
        <n v="8.9659E10"/>
        <n v="9.3633E10"/>
        <n v="1.03875E11"/>
        <n v="1.17038E11"/>
        <n v="7.1721E9"/>
        <n v="7.0384E9"/>
        <n v="7.7221E9"/>
        <n v="7.2094E9"/>
        <n v="5.849E9"/>
        <n v="6.097E9"/>
        <n v="4.434E9"/>
        <n v="3.747E9"/>
        <n v="1.3574E10"/>
        <n v="1.3703E10"/>
        <n v="1.4758E10"/>
        <n v="1.2947E10"/>
        <n v="1.763394E9"/>
        <n v="1.925266E9"/>
        <n v="2.148147E9"/>
        <n v="2.243232E9"/>
        <n v="1.589821E9"/>
        <n v="1.5957E9"/>
        <n v="1.5626E9"/>
        <n v="1.4655E9"/>
        <n v="4.0468E10"/>
        <n v="4.0898E10"/>
        <n v="4.0431E10"/>
        <n v="4.146E10"/>
        <n v="1.932E9"/>
        <n v="2.226E9"/>
        <n v="1.69321E9"/>
        <n v="1.7481E9"/>
        <n v="1.8164E9"/>
        <n v="1.8565E9"/>
        <n v="5.81788E9"/>
        <n v="5.931469E9"/>
        <n v="6.28819E9"/>
        <n v="6.3938E9"/>
        <n v="6.799E9"/>
        <n v="6.542E9"/>
        <n v="6.868E9"/>
        <n v="6.684E9"/>
        <n v="1.26485E11"/>
        <n v="1.27316E11"/>
        <n v="1.18141E11"/>
        <n v="7.4651E10"/>
        <n v="2.233284E9"/>
        <n v="2.343829E9"/>
        <n v="2.406587E9"/>
        <n v="2.564648E9"/>
        <n v="9.28565E8"/>
        <n v="9.53611E8"/>
        <n v="1.011249E9"/>
        <n v="1.024336E9"/>
        <n v="5.16708E8"/>
        <n v="6.22523E8"/>
        <n v="7.16598E8"/>
        <n v="8.03274E8"/>
        <n v="1.676E8"/>
        <n v="1.87013E8"/>
        <n v="1.88425E8"/>
        <n v="1.92788E8"/>
        <n v="2.79885E8"/>
        <n v="1.30277E8"/>
        <n v="6.0987E7"/>
        <n v="1.24512E8"/>
        <n v="1.11824E9"/>
        <n v="1.21248E9"/>
        <n v="1.410205E9"/>
        <n v="1.442073E9"/>
        <n v="4.6275E10"/>
        <n v="4.4887E10"/>
        <n v="4.9931E10"/>
        <n v="5.2557E10"/>
        <n v="7.37614E8"/>
        <n v="7.83456E8"/>
        <n v="8.24913E8"/>
        <n v="8.42672E8"/>
        <n v="1.0988E10"/>
        <n v="1.077E10"/>
        <n v="1.0351E10"/>
        <n v="9.559E9"/>
        <n v="2.7605E9"/>
        <n v="2.9821E9"/>
        <n v="3.3718E9"/>
        <n v="3.9494E9"/>
        <n v="1.727E9"/>
        <n v="1.337E9"/>
        <n v="1.096E9"/>
        <n v="9.63E8"/>
        <n v="8.288E9"/>
        <n v="9.15E9"/>
        <n v="1.0313E10"/>
        <n v="1.5471E10"/>
        <n v="1.6477E10"/>
        <n v="1.7201E10"/>
        <n v="1.7036E10"/>
        <n v="9.112E9"/>
        <n v="9.002E9"/>
        <n v="8.231E9"/>
        <n v="8.486E9"/>
        <n v="4.523E9"/>
        <n v="4.124E9"/>
        <n v="3.434E9"/>
        <n v="3.52297E11"/>
        <n v="3.58069E11"/>
        <n v="3.65086E11"/>
        <n v="3.60984E11"/>
        <n v="7.9615E9"/>
        <n v="8.9865E9"/>
        <n v="1.14132E10"/>
        <n v="3.1942E9"/>
        <n v="3.235E9"/>
        <n v="3.2974E9"/>
        <n v="3.1994E9"/>
        <n v="4.993E9"/>
        <n v="5.716E9"/>
        <n v="5.763E9"/>
        <n v="5.694E9"/>
        <n v="2.093E9"/>
        <n v="2.394E9"/>
        <n v="2.504E9"/>
        <n v="2.7E9"/>
        <n v="3.251575E9"/>
        <n v="3.478822E9"/>
        <n v="3.316311E9"/>
        <n v="2.530374E9"/>
        <n v="3.37903E8"/>
        <n v="4.06198E8"/>
        <n v="5.72831E8"/>
        <n v="5.19874E8"/>
        <n v="6.710036E9"/>
        <n v="7.408278E9"/>
        <n v="7.951352E9"/>
        <n v="7.033633E9"/>
        <n v="5.165169E9"/>
        <n v="5.106489E9"/>
        <n v="4.239474E9"/>
        <n v="6.199645E9"/>
        <n v="7.37206E8"/>
        <n v="7.43253E8"/>
        <n v="7.08823E8"/>
        <n v="6.71907E8"/>
        <n v="3.02056E11"/>
        <n v="2.84681E11"/>
        <n v="2.66831E11"/>
        <n v="1.6559E11"/>
        <n v="1.372042E9"/>
        <n v="1.3734E9"/>
        <n v="1.3228E9"/>
        <n v="1.1571E9"/>
        <n v="1.3634E10"/>
        <n v="1.3521E10"/>
        <n v="1.3294E10"/>
        <n v="1.2782E10"/>
        <n v="2.289E9"/>
        <n v="2.338E9"/>
        <n v="2.403E9"/>
        <n v="2.249E9"/>
        <n v="1.620566E9"/>
        <n v="1.34938E9"/>
        <n v="1.387375E9"/>
        <n v="2.077748E9"/>
        <n v="9.852E9"/>
        <n v="9.501E9"/>
        <n v="9.682E9"/>
        <n v="9.359E9"/>
        <n v="1.1252E9"/>
        <n v="1.2667E9"/>
        <n v="1.2428E9"/>
        <n v="1.8006E9"/>
        <n v="8.0146E7"/>
        <n v="5.8913E7"/>
        <n v="4.9736E7"/>
        <n v="4.9344E7"/>
        <n v="1.669E9"/>
        <n v="1.717E9"/>
        <n v="1.738E9"/>
        <n v="1.666E9"/>
      </sharedItems>
    </cacheField>
    <cacheField name="Sales, General and Admin.">
      <sharedItems containsMixedTypes="1" containsNumber="1" containsInteger="1">
        <n v="1.2977E10"/>
        <n v="1.2913E10"/>
        <n v="2.0686E10"/>
        <n v="2.1275E10"/>
        <n v="2.440721E9"/>
        <n v="2.591828E9"/>
        <n v="3.601903E9"/>
        <n v="3.596992E9"/>
        <n v="1.083E10"/>
        <n v="1.1993E10"/>
        <n v="1.4329E10"/>
        <n v="1.4194E10"/>
        <n v="4.989E9"/>
        <n v="5.352E9"/>
        <n v="8.474E9"/>
        <n v="6.387E9"/>
        <n v="1.447234E9"/>
        <n v="2.011595E9"/>
        <n v="2.858458E9"/>
        <n v="2.382097E9"/>
        <n v="6.735E9"/>
        <n v="6.372E9"/>
        <n v="6.53E9"/>
        <n v="6.785E9"/>
        <n v="2.140578E9"/>
        <n v="2.19564E9"/>
        <n v="2.215161E9"/>
        <n v="2.487907E9"/>
        <n v="3.96233E8"/>
        <n v="4.54676E8"/>
        <n v="7.02644E8"/>
        <n v="4.61438E8"/>
        <n v="1.665E9"/>
        <n v="1.759E9"/>
        <n v="1.907E9"/>
        <n v="2.01E9"/>
        <n v="1.08059E8"/>
        <n v="1.09115E8"/>
        <n v="2.47412E8"/>
        <n v="2.03046E8"/>
        <n v="1.0818E9"/>
        <n v="1.0544E9"/>
        <n v="1.2813E9"/>
        <n v="1.3089E9"/>
        <n v="4.43E8"/>
        <n v="4.58E8"/>
        <n v="4.68E8"/>
        <n v="5.42E8"/>
        <n v="3.812E9"/>
        <n v="3.3298E9"/>
        <n v="3.6679E9"/>
        <n v="3.6765E9"/>
        <s v="$-"/>
        <n v="2.1491E10"/>
        <n v="2.2005E10"/>
        <n v="1.8491E10"/>
        <n v="1.6417E10"/>
        <n v="6.1732E7"/>
        <n v="5.3073E7"/>
        <n v="5.6621E7"/>
        <n v="5.3546E7"/>
        <n v="4.33448E8"/>
        <n v="5.35598E8"/>
        <n v="7.0488E8"/>
        <n v="8.29253E8"/>
        <n v="3.08456E8"/>
        <n v="1.58189E8"/>
        <n v="3.55135E8"/>
        <n v="5.12274E8"/>
        <n v="1.542E9"/>
        <n v="1.693E9"/>
        <n v="1.817E9"/>
        <n v="2.013E9"/>
        <n v="1.278E9"/>
        <n v="9.19E8"/>
        <n v="7.61E8"/>
        <n v="4.831E8"/>
        <n v="5.274E8"/>
        <n v="5.105E8"/>
        <n v="5.598E8"/>
        <n v="4.93726E8"/>
        <n v="6.5E8"/>
        <n v="9.27E8"/>
        <n v="9.9E8"/>
        <n v="8.98E8"/>
        <n v="8.95E8"/>
        <n v="8.08E8"/>
        <n v="8.19E8"/>
        <n v="3.80532E8"/>
        <n v="3.98177E8"/>
        <n v="4.62637E8"/>
        <n v="4.48592E8"/>
        <n v="5.38E9"/>
        <n v="5.153E9"/>
        <n v="4.895E9"/>
        <n v="5.195E9"/>
        <n v="3.927E9"/>
        <n v="3.862E9"/>
        <n v="3.808E9"/>
        <n v="3.75E9"/>
        <n v="3.89486E8"/>
        <n v="4.87084E8"/>
        <n v="5.15059E8"/>
        <n v="5.64531E8"/>
        <n v="1.9526E10"/>
        <n v="2.6058E10"/>
        <n v="3.3122E10"/>
        <n v="4.3536E10"/>
        <n v="1.9243E9"/>
        <n v="2.061E9"/>
        <n v="2.2456E9"/>
        <n v="2.2803E9"/>
        <n v="8.6805E9"/>
        <n v="9.9529E9"/>
        <n v="1.17484E10"/>
        <n v="1.25348E10"/>
        <n v="1.333E9"/>
        <n v="1.286E9"/>
        <n v="1.095E9"/>
        <n v="7.91E8"/>
        <n v="2.256E9"/>
        <n v="2.725E9"/>
        <n v="2.0E9"/>
        <n v="2.094E9"/>
        <n v="1.0186E9"/>
        <n v="1.0074E9"/>
        <n v="8.953E8"/>
        <n v="7.976E8"/>
        <n v="5.129E8"/>
        <n v="5.48E8"/>
        <n v="6.451E8"/>
        <n v="6.691E8"/>
        <n v="9.97E8"/>
        <n v="1.008E9"/>
        <n v="9.95E8"/>
        <n v="9.79E8"/>
        <n v="1.139E9"/>
        <n v="1.096E9"/>
        <n v="1.129E9"/>
        <n v="1.114E9"/>
        <n v="4.86E8"/>
        <n v="8.06E8"/>
        <n v="1.1489E9"/>
        <n v="1.1742E9"/>
        <n v="1.1589E9"/>
        <n v="1.1081E9"/>
        <n v="2.20758E8"/>
        <n v="2.34E8"/>
        <n v="2.36E8"/>
        <n v="2.43E8"/>
        <n v="2.3392E10"/>
        <n v="2.315E10"/>
        <n v="2.3153E10"/>
        <n v="2.2892E10"/>
        <n v="6.076E8"/>
        <n v="6.803E8"/>
        <n v="7.569E8"/>
        <n v="9.46E8"/>
        <n v="2.967837E9"/>
        <n v="3.104684E9"/>
        <n v="3.37398E9"/>
        <n v="3.548341E9"/>
        <n v="3.742E9"/>
        <n v="3.48E9"/>
        <n v="3.251E9"/>
        <n v="3.313E9"/>
        <n v="7.0829E10"/>
        <n v="6.8128E10"/>
        <n v="7.4181E10"/>
        <n v="5.6358E10"/>
        <n v="3.283E9"/>
        <n v="3.084E9"/>
        <n v="3.315E9"/>
        <n v="3.094E9"/>
        <n v="2.750537E9"/>
        <n v="2.950995E9"/>
        <n v="3.065486E9"/>
        <n v="3.205407E9"/>
        <n v="5.65E9"/>
        <n v="5.625E9"/>
        <n v="5.715E9"/>
        <n v="5.996E9"/>
        <n v="8.755E9"/>
        <n v="8.106E9"/>
        <n v="7.592E9"/>
        <n v="7.618E9"/>
        <n v="9.203E8"/>
        <n v="9.815E8"/>
        <n v="1.0121E9"/>
        <n v="1.1019E9"/>
        <n v="2.422E9"/>
        <n v="2.145E9"/>
        <n v="2.563E9"/>
        <n v="3.005E9"/>
        <n v="1.306E9"/>
        <n v="9.69E8"/>
        <n v="8.15E8"/>
        <n v="1.797E9"/>
        <n v="2.1934E9"/>
        <n v="2.1436E9"/>
        <n v="1.9729E9"/>
        <n v="4.883E8"/>
        <n v="4.974E8"/>
        <n v="5.47E8"/>
        <n v="6.46E8"/>
        <n v="5.017E9"/>
        <n v="4.939E9"/>
        <n v="4.822E9"/>
        <n v="4.841E9"/>
        <n v="2.529E9"/>
        <n v="2.678E9"/>
        <n v="2.817E9"/>
        <n v="2.996E9"/>
        <n v="7.023E8"/>
        <n v="7.927E8"/>
        <n v="7.634E8"/>
        <n v="1.7072E9"/>
        <n v="9.3782E7"/>
        <n v="1.17073E8"/>
        <n v="1.02077E8"/>
        <n v="9.7578E7"/>
        <n v="2.0659E9"/>
        <n v="1.7789E9"/>
        <n v="1.5453E9"/>
        <n v="2.2094E9"/>
        <n v="2.875E9"/>
        <n v="3.028E9"/>
        <n v="3.24E9"/>
        <n v="3.648E9"/>
        <n v="6.528E9"/>
        <n v="8.148E9"/>
        <n v="6.974E9"/>
        <n v="6.588E9"/>
        <n v="2.096E9"/>
        <n v="2.211E9"/>
        <n v="2.245E9"/>
        <n v="2.27E9"/>
        <n v="2.12572E8"/>
        <n v="2.13519E8"/>
        <n v="2.57296E8"/>
        <n v="3.10921E8"/>
        <n v="1.879E9"/>
        <n v="2.054E9"/>
        <n v="2.067E9"/>
        <n v="2.197E9"/>
        <n v="1.6845E9"/>
        <n v="2.0279E9"/>
        <n v="2.3054E9"/>
        <n v="2.6577E9"/>
        <n v="1.468434E9"/>
        <n v="1.628961E9"/>
        <n v="2.262024E9"/>
        <n v="2.46438E9"/>
        <n v="2.009E8"/>
        <n v="1.502E8"/>
        <n v="2.052E8"/>
        <n v="3.19E8"/>
        <n v="3.38E9"/>
        <n v="3.142E9"/>
        <n v="3.247E9"/>
        <n v="3.113E9"/>
        <n v="7.463E8"/>
        <n v="8.158E8"/>
        <n v="8.117E8"/>
        <n v="8.376E8"/>
        <n v="7.23E8"/>
        <n v="6.86E8"/>
        <n v="5.54E8"/>
        <n v="3.34E8"/>
        <n v="1.042251E9"/>
        <n v="1.153445E9"/>
        <n v="1.259234E9"/>
        <n v="1.41017E9"/>
        <n v="4.7E7"/>
        <n v="6.2E7"/>
        <n v="8.9E7"/>
        <n v="8.6E7"/>
        <n v="6.043E9"/>
        <n v="6.645E9"/>
        <n v="6.552E9"/>
        <n v="6.61E9"/>
        <n v="1.291E9"/>
        <n v="1.254E9"/>
        <n v="1.321E9"/>
        <n v="1.393E9"/>
        <n v="1.67E9"/>
        <n v="1.611E9"/>
        <n v="1.859E9"/>
        <n v="1.836E9"/>
        <n v="2.03733E8"/>
        <n v="2.73897E8"/>
        <n v="2.50214E8"/>
        <n v="2.7624E8"/>
        <n v="1.827E9"/>
        <n v="2.112E9"/>
        <n v="2.169E9"/>
        <n v="2.189E9"/>
        <n v="2.52E8"/>
        <n v="2.62E8"/>
        <n v="2.81E8"/>
        <n v="1.105E9"/>
        <n v="1.264E9"/>
        <n v="2.012E9"/>
        <n v="2.977E9"/>
        <n v="3.65E8"/>
        <n v="3.87E8"/>
        <n v="3.88E8"/>
        <n v="3.74E8"/>
        <n v="1.1188E10"/>
        <n v="1.1682E10"/>
        <n v="1.1648E10"/>
        <n v="1.2566E10"/>
        <n v="1.70113E8"/>
        <n v="1.47651E8"/>
        <n v="1.29602E8"/>
        <n v="1.12253E8"/>
        <n v="4.95E8"/>
        <n v="5.94E8"/>
        <n v="6.06E8"/>
        <n v="6.38E8"/>
        <n v="6.10735E8"/>
        <n v="6.83115E8"/>
        <n v="7.12543E8"/>
        <n v="7.22798E8"/>
        <n v="1.0104E10"/>
        <n v="1.0899E10"/>
        <n v="1.1445E10"/>
        <n v="1.2068E10"/>
        <n v="2410000.0"/>
        <n v="3940000.0"/>
        <n v="1.5359E7"/>
        <n v="2.5853E7"/>
        <n v="1.653E9"/>
        <n v="1.527E9"/>
        <n v="1.509E9"/>
        <n v="2.047847E9"/>
        <n v="2.764851E9"/>
        <n v="3.437032E9"/>
        <n v="3.951445E9"/>
        <n v="1.1802E10"/>
        <n v="1.1437E10"/>
        <n v="1.1861E10"/>
        <n v="1.1433E10"/>
        <n v="1.94207E8"/>
        <n v="1.87244E8"/>
        <n v="3.518E9"/>
        <n v="3.805E9"/>
        <n v="3.726E9"/>
        <n v="3.597E9"/>
        <n v="1.187331E9"/>
        <n v="1.147039E9"/>
        <n v="1.22493E9"/>
        <n v="1.348122E9"/>
        <n v="3.244E9"/>
        <n v="3.502E9"/>
        <n v="3.347E9"/>
        <n v="3.328E9"/>
        <n v="1.557646E9"/>
        <n v="1.7276E9"/>
        <n v="2.037E9"/>
        <n v="2.5086E9"/>
        <n v="1.476916E9"/>
        <n v="1.600187E9"/>
        <n v="1.538027E9"/>
        <n v="1.620006E9"/>
        <n v="1.71E10"/>
        <n v="1.7573E10"/>
        <n v="1.7034E10"/>
        <n v="1.6473E10"/>
        <n v="1.33796E8"/>
        <n v="1.69815E8"/>
        <n v="2.04161E8"/>
        <n v="2.30734E8"/>
        <n v="5.5E8"/>
        <n v="5.63E8"/>
        <n v="5.51E8"/>
        <n v="1.1349E10"/>
        <n v="1.2702E10"/>
        <n v="1.3936E10"/>
        <n v="1.4845E10"/>
        <n v="6.564E9"/>
        <n v="5.536E9"/>
        <n v="5.074E9"/>
        <n v="5.005E9"/>
        <n v="4.4261E9"/>
        <n v="4.3777E9"/>
        <n v="3.8344E9"/>
        <n v="4.0183E9"/>
        <n v="3.052E9"/>
        <n v="3.194E9"/>
        <n v="3.34E9"/>
        <n v="3.615E9"/>
        <n v="3.430125E9"/>
        <n v="3.699557E9"/>
        <n v="4.033414E9"/>
        <n v="4.365797E9"/>
        <n v="1.742E9"/>
        <n v="1.74E9"/>
        <n v="1.721E9"/>
        <n v="1.356E9"/>
        <n v="6.499E8"/>
        <n v="8.269E8"/>
        <n v="1.003E9"/>
        <n v="1.1003E9"/>
        <n v="5.1812E9"/>
        <n v="5.1171E9"/>
        <n v="5.389E9"/>
        <n v="6.0543E9"/>
        <n v="8.365E9"/>
        <n v="8.565E9"/>
        <n v="8.523E9"/>
        <n v="8.754E9"/>
        <n v="1.598E9"/>
        <n v="1.692E9"/>
        <n v="1.669E9"/>
        <n v="1.69E9"/>
        <n v="9.16E8"/>
        <n v="1.036E9"/>
        <n v="1.017E9"/>
        <n v="1.145E9"/>
        <n v="6.8538E7"/>
        <n v="6.9323E7"/>
        <n v="8.9468E7"/>
        <n v="1.39616E8"/>
        <n v="1.7326E9"/>
        <n v="1.8195E9"/>
        <n v="1.9938E9"/>
        <n v="3.607E9"/>
        <n v="1.1232E9"/>
        <n v="1.058E9"/>
        <n v="1.1057E9"/>
        <n v="1.2091E9"/>
        <n v="1.616921E9"/>
        <n v="1.758765E9"/>
        <n v="1.647382E9"/>
        <n v="1.757523E9"/>
        <n v="2.337E9"/>
        <n v="2.335E9"/>
        <n v="2.32E9"/>
        <n v="2.326E9"/>
        <n v="6.252E8"/>
        <n v="6.654E8"/>
        <n v="6.735E8"/>
        <n v="6.229E8"/>
        <n v="9.65E8"/>
        <n v="1.274E9"/>
        <n v="1.213E9"/>
        <n v="1.135E9"/>
        <n v="8.89879E8"/>
        <n v="1.516508E9"/>
        <n v="1.278506E9"/>
        <n v="1.947135E9"/>
        <n v="2.743E9"/>
        <n v="8.29E9"/>
        <n v="7.741E9"/>
        <n v="6.476E9"/>
        <n v="1.078E9"/>
        <n v="1.055E9"/>
        <n v="1.03E9"/>
        <n v="1.028E9"/>
        <n v="3.26E9"/>
        <n v="3.593E9"/>
        <n v="3.66E9"/>
        <n v="3.499E9"/>
        <n v="4.3603E9"/>
        <n v="4.5776E9"/>
        <n v="4.3455E9"/>
        <n v="1.895E9"/>
        <n v="1.877E9"/>
        <n v="1.937E9"/>
        <n v="2.031E9"/>
        <n v="7.158E8"/>
        <n v="7.517E8"/>
        <n v="8.843E8"/>
        <n v="2.96E8"/>
        <n v="3.09E8"/>
        <n v="3.22E8"/>
        <n v="3.36E8"/>
        <n v="6.597E9"/>
        <n v="6.9859E9"/>
        <n v="7.0735E9"/>
        <n v="7.3378E9"/>
        <n v="6.44E8"/>
        <n v="6.45E8"/>
        <n v="7.55E8"/>
        <n v="7.62E8"/>
        <n v="6.01E9"/>
        <n v="4.375E9"/>
        <n v="4.065E9"/>
        <n v="3.758E9"/>
        <n v="3.862434E9"/>
        <n v="4.621096E9"/>
        <n v="5.285634E9"/>
        <n v="3.17432E9"/>
        <n v="5.3118E8"/>
        <n v="6.21413E8"/>
        <n v="7.34119E8"/>
        <n v="8.25296E8"/>
        <n v="4.7233E7"/>
        <n v="6.2179E7"/>
        <n v="5.0948E7"/>
        <n v="6.5082E7"/>
        <n v="2.00849E8"/>
        <n v="2.38134E8"/>
        <n v="2.49925E8"/>
        <n v="2.72747E8"/>
        <n v="7.47356E8"/>
        <n v="9.14149E8"/>
        <n v="1.034507E9"/>
        <n v="1.086274E9"/>
        <n v="2.4573E7"/>
        <n v="2.6684E7"/>
        <n v="4.0878E7"/>
        <n v="4.009E7"/>
        <n v="9.21E8"/>
        <n v="8.88E8"/>
        <n v="9.58E8"/>
        <n v="1.048E9"/>
        <n v="2.894E9"/>
        <n v="3.886E9"/>
        <n v="3.81E9"/>
        <n v="3.596E9"/>
        <n v="9.17162E8"/>
        <n v="8.88051E8"/>
        <n v="8.63455E8"/>
        <n v="1.074998E9"/>
        <n v="6.974E8"/>
        <n v="7.497E8"/>
        <n v="9.287E8"/>
        <n v="8.507E8"/>
        <n v="1.154E9"/>
        <n v="1.2E9"/>
        <n v="1.576E9"/>
        <n v="1.264632E9"/>
        <n v="1.282709E9"/>
        <n v="1.337487E9"/>
        <n v="1.420281E9"/>
        <n v="3.151043E9"/>
        <n v="3.919856E9"/>
        <n v="4.785243E9"/>
        <n v="6.280728E9"/>
        <n v="5.8323E7"/>
        <n v="6.3268E7"/>
        <n v="7.1369E7"/>
        <n v="8.0791E7"/>
        <n v="1.085E10"/>
        <n v="1.1842E10"/>
        <n v="1.0502E10"/>
        <n v="1.2196E10"/>
        <n v="1.007431E9"/>
        <n v="1.110776E9"/>
        <n v="1.12159E9"/>
        <n v="1.16947E9"/>
        <n v="1.778E9"/>
        <n v="2.653E9"/>
        <n v="4.02E9"/>
        <n v="5.503E9"/>
        <n v="8.731E8"/>
        <n v="9.387E8"/>
        <n v="9.433E8"/>
        <n v="1.0476E9"/>
        <n v="4.31E8"/>
        <n v="6.57E8"/>
        <n v="5.92E8"/>
        <n v="5.69E8"/>
        <n v="2.0359E10"/>
        <n v="2.2113E10"/>
        <n v="2.5715E10"/>
        <n v="2.733E10"/>
        <n v="5.353E9"/>
        <n v="4.315E9"/>
        <n v="5.759E9"/>
        <n v="4.969E9"/>
        <n v="5.87835E8"/>
        <n v="6.64738E8"/>
        <n v="7.3808E8"/>
        <n v="7.67174E8"/>
        <n v="7.633E8"/>
        <n v="9.078E8"/>
        <n v="8.149E8"/>
        <n v="1.1028E9"/>
        <n v="8.24E8"/>
        <n v="9.77E8"/>
        <n v="9.75E8"/>
        <n v="1.034E9"/>
        <n v="1.294E9"/>
        <n v="1.334E9"/>
        <n v="1.426E9"/>
        <n v="1.415E9"/>
        <n v="2.925E8"/>
        <n v="3.22739E8"/>
        <n v="3.31995E8"/>
        <n v="3.13544E8"/>
        <n v="1.75148E8"/>
        <n v="1.82711E8"/>
        <n v="4.08225E8"/>
        <n v="1.91073E8"/>
        <n v="9.66829E8"/>
        <n v="9.369E8"/>
        <n v="9.71611E8"/>
        <n v="9.65322E8"/>
        <n v="4.897E8"/>
        <n v="4.961E8"/>
        <n v="5.898E8"/>
        <n v="7.379E8"/>
        <n v="3.197E7"/>
        <n v="3.2316E7"/>
        <n v="3.5645E7"/>
        <n v="3.3399E7"/>
        <n v="2.80928E8"/>
        <n v="2.70261E8"/>
        <n v="2.53827E8"/>
        <n v="2.55192E8"/>
        <n v="2.676141E9"/>
        <n v="2.616E9"/>
        <n v="2.671E9"/>
        <n v="3.275E9"/>
        <n v="2.039E9"/>
        <n v="1.984E9"/>
        <n v="1.952E9"/>
        <n v="1.94E9"/>
        <n v="7.2163E7"/>
        <n v="7.6864E7"/>
        <n v="8.8705E7"/>
        <n v="7.2363E7"/>
        <n v="1.461E9"/>
        <n v="1.699E9"/>
        <n v="2.983E9"/>
        <n v="3.426E9"/>
        <n v="3.5523E9"/>
        <n v="3.4743E9"/>
        <n v="3.1189E9"/>
        <n v="1.126E9"/>
        <n v="1.202E9"/>
        <n v="1.508E9"/>
        <n v="1.472E9"/>
        <n v="1.2382E10"/>
        <n v="1.2158E10"/>
        <n v="1.3405E10"/>
        <n v="1.171E10"/>
        <n v="2.65653E9"/>
        <n v="3.028028E9"/>
        <n v="3.31403E9"/>
        <n v="3.27739E9"/>
        <n v="1.156635E9"/>
        <n v="1.196512E9"/>
        <n v="1.295014E9"/>
        <n v="1.325567E9"/>
        <n v="5.08547E8"/>
        <n v="4.68345E8"/>
        <n v="5.18665E8"/>
        <n v="5.6208E8"/>
        <n v="2.816E9"/>
        <n v="2.815E9"/>
        <n v="2.728E9"/>
        <n v="2.617E9"/>
        <n v="2.785035E9"/>
        <n v="2.839629E9"/>
        <n v="2.967125E9"/>
        <n v="2.931108E9"/>
        <n v="2.93E8"/>
        <n v="2.0E8"/>
        <n v="2.28E8"/>
        <n v="9.02869E8"/>
        <n v="1.12694E9"/>
        <n v="1.34751E9"/>
        <n v="1.513064E9"/>
        <n v="1.269586E9"/>
        <n v="1.269777E9"/>
        <n v="1.315793E9"/>
        <n v="1.370183E9"/>
        <n v="1.789327E9"/>
        <n v="1.716639E9"/>
        <n v="1.843069E9"/>
        <n v="1.948041E9"/>
        <n v="1.096507E9"/>
        <n v="1.340453E9"/>
        <n v="1.541214E9"/>
        <n v="1.500399E9"/>
        <n v="2.0801E10"/>
        <n v="2.1667E10"/>
        <n v="2.3271E10"/>
        <n v="2.5171E10"/>
        <n v="1.5895E8"/>
        <n v="2.41719E8"/>
        <n v="2.12481E8"/>
        <n v="2.58342E8"/>
        <n v="4.01324E8"/>
        <n v="4.63059E8"/>
        <n v="7.06644E8"/>
        <n v="8.4201E8"/>
        <n v="1.6508E10"/>
        <n v="1.6122E10"/>
        <n v="1.628E10"/>
        <n v="1.6801E10"/>
        <n v="1.045E9"/>
        <n v="8.63E8"/>
        <n v="7.03E8"/>
        <n v="1.111232E9"/>
        <n v="1.124753E9"/>
        <n v="1.159502E9"/>
        <n v="1.220095E9"/>
        <n v="6.611E8"/>
        <n v="5.915E8"/>
        <n v="6.24E8"/>
        <n v="6.824E8"/>
        <n v="5.19E9"/>
        <n v="5.518E9"/>
        <n v="5.006E9"/>
        <n v="5.469E9"/>
        <n v="1.2625E8"/>
        <n v="1.1619E8"/>
        <n v="1.22878E8"/>
        <n v="1.36287E8"/>
        <n v="8.717E9"/>
        <n v="9.047E9"/>
        <n v="8.419E9"/>
        <n v="1.3267E10"/>
        <n v="5.361E9"/>
        <n v="4.663E9"/>
        <n v="4.019E9"/>
        <n v="8.28095E8"/>
        <n v="8.30789E8"/>
        <n v="8.18091E8"/>
        <n v="9.05648E8"/>
        <n v="6.2734E8"/>
        <n v="6.50948E8"/>
        <n v="7.43611E8"/>
        <n v="8.71974E8"/>
        <n v="9.14E8"/>
        <n v="8.2E8"/>
        <n v="9.76E8"/>
        <n v="1.186E9"/>
        <n v="1.87336E9"/>
        <n v="1.97896E9"/>
        <n v="2.196173E9"/>
        <n v="2.243356E9"/>
        <n v="2.101E9"/>
        <n v="1.968E9"/>
        <n v="1.92E9"/>
        <n v="2.011E9"/>
        <n v="1.703796E9"/>
        <n v="1.924132E9"/>
        <n v="1.898284E9"/>
        <n v="1.969308E9"/>
        <n v="2.2389E10"/>
        <n v="2.2629E10"/>
        <n v="2.2438E10"/>
        <n v="1.9748E10"/>
        <n v="3.54571E8"/>
        <n v="4.01353E8"/>
        <n v="4.57598E8"/>
        <n v="4.82465E8"/>
        <n v="4.53535E8"/>
        <n v="5.05877E8"/>
        <n v="5.14891E8"/>
        <n v="5.09557E8"/>
        <n v="3.97285E8"/>
        <n v="4.71921E8"/>
        <n v="5.22046E8"/>
        <n v="5.84491E8"/>
        <n v="8.088E9"/>
        <n v="8.136E9"/>
        <n v="7.93E9"/>
        <n v="8.397E9"/>
        <n v="1.534E9"/>
        <n v="1.601E9"/>
        <n v="1.771E9"/>
        <n v="1.807E9"/>
        <n v="3.303E9"/>
        <n v="3.557E9"/>
        <n v="3.494E9"/>
        <n v="3.219E9"/>
        <n v="6.2791E9"/>
        <n v="6.4634E9"/>
        <n v="6.7485E9"/>
        <n v="6.7427E9"/>
        <n v="8.50371E8"/>
        <n v="9.24031E8"/>
        <n v="8.69572E8"/>
        <n v="8.4496E8"/>
        <n v="5.74E8"/>
        <n v="6.91E8"/>
        <n v="6.405E8"/>
        <n v="7.053E8"/>
        <n v="2.417E9"/>
        <n v="2.415E9"/>
        <n v="3.2078E9"/>
        <n v="3.5244E9"/>
        <n v="3.8702E9"/>
        <n v="3.7645E9"/>
        <n v="1.064757E9"/>
        <n v="1.183682E9"/>
        <n v="1.341E9"/>
        <n v="1.466761E9"/>
        <n v="1.17334E9"/>
        <n v="1.545716E9"/>
        <n v="1.522811E9"/>
        <n v="1.429233E9"/>
        <n v="1.2523E9"/>
        <n v="1.2932E9"/>
        <n v="1.2547E9"/>
        <n v="1.1727E9"/>
        <n v="6.4729E10"/>
        <n v="7.0467E10"/>
        <n v="6.1274E10"/>
        <n v="5.9014E10"/>
        <n v="3.357E9"/>
        <n v="3.453E9"/>
        <n v="3.777E9"/>
        <n v="4.168E9"/>
        <n v="3.872E9"/>
        <n v="3.266E9"/>
        <n v="4.039E9"/>
        <n v="3.59E9"/>
        <n v="1.74085E8"/>
        <n v="1.94491E8"/>
        <n v="2.07519E8"/>
        <n v="2.24088E8"/>
        <n v="1.23524E8"/>
        <n v="1.2747E8"/>
        <n v="1.22201E8"/>
        <n v="1.22735E8"/>
        <n v="3.87812E8"/>
        <n v="3.84907E8"/>
        <n v="4.06864E8"/>
        <n v="3.79399E8"/>
        <n v="3.706E9"/>
        <n v="4.162E9"/>
        <n v="5.011E9"/>
        <n v="3.334E9"/>
        <n v="1.007E9"/>
        <n v="1.029E9"/>
        <n v="1.089E9"/>
        <n v="7.31767E8"/>
        <n v="8.19048E8"/>
        <n v="8.90431E8"/>
        <n v="9.59899E8"/>
        <n v="1.8185E10"/>
        <n v="1.8205E10"/>
        <n v="1.8401E10"/>
        <n v="1.8084E10"/>
        <n v="6.21536E8"/>
        <n v="9.269E8"/>
        <n v="1.2515E9"/>
        <n v="1.428E9"/>
        <n v="1.5477E10"/>
        <n v="1.5809E10"/>
        <n v="1.7868E10"/>
        <n v="1.8669E10"/>
        <n v="4.267E9"/>
        <n v="4.313E9"/>
        <n v="4.35E9"/>
        <n v="4.452E9"/>
        <n v="6.021E8"/>
        <n v="6.32E8"/>
        <n v="5.712E8"/>
        <n v="5.196E8"/>
        <n v="2.72E9"/>
        <n v="2.686E9"/>
        <n v="2.855E9"/>
        <n v="3.012E9"/>
        <n v="3.461E8"/>
        <n v="3.469E8"/>
        <n v="4.392E8"/>
        <n v="4.118E8"/>
        <n v="3.28595E8"/>
        <n v="5.21502E8"/>
        <n v="6.30421E8"/>
        <n v="7.64117E8"/>
        <n v="1.1146E9"/>
        <n v="1.1288E9"/>
        <n v="1.1982E9"/>
        <n v="1.622E9"/>
        <n v="1.219343E9"/>
        <n v="1.45408E9"/>
        <n v="1.86652E9"/>
        <n v="1.987271E9"/>
        <n v="1.51382E8"/>
        <n v="1.59642E8"/>
        <n v="1.69952E8"/>
        <n v="1.7012E8"/>
        <n v="6.8395E9"/>
        <n v="6.6067E9"/>
        <n v="6.2803E9"/>
        <n v="6.4324E9"/>
        <n v="-3.18E8"/>
        <n v="-3.29E8"/>
        <n v="-2.2E8"/>
        <n v="-4.87E8"/>
        <n v="9.82E7"/>
        <n v="9.96E7"/>
        <n v="1.011E8"/>
        <n v="1.037E8"/>
        <n v="1.2244E10"/>
        <n v="1.2865E10"/>
        <n v="1.3281E10"/>
        <n v="1.4115E10"/>
        <n v="6.013E8"/>
        <n v="6.13341E8"/>
        <n v="5.91611E8"/>
        <n v="6.30954E8"/>
        <n v="3.60586E8"/>
        <n v="2.177616E9"/>
        <n v="2.856642E9"/>
        <n v="2.620072E9"/>
        <n v="7.161E9"/>
        <n v="7.639E9"/>
        <n v="8.625E9"/>
        <n v="9.312E9"/>
        <n v="1.201E9"/>
        <n v="1.162E9"/>
        <n v="1.181E9"/>
        <n v="1.467E9"/>
        <n v="9.09E8"/>
        <n v="8.7E8"/>
        <n v="8.28E8"/>
        <n v="8.482E9"/>
        <n v="8.44E9"/>
        <n v="8.355E9"/>
        <n v="8.256E9"/>
        <n v="3.456E9"/>
        <n v="4.014E9"/>
        <n v="4.525E9"/>
        <n v="4.7115E7"/>
        <n v="4.372E7"/>
        <n v="5.7664E7"/>
        <n v="5.3992E7"/>
        <n v="2.0412E7"/>
        <n v="2.7772E7"/>
        <n v="2.9412E7"/>
        <n v="2.987E7"/>
        <n v="5.82E8"/>
        <n v="6.49E8"/>
        <n v="6.59E8"/>
        <n v="6.34E8"/>
        <n v="1.347E9"/>
        <n v="1.338E9"/>
        <n v="1.339E9"/>
        <n v="1.403E9"/>
        <n v="2.388182E9"/>
        <n v="2.31078E9"/>
        <n v="2.347308E9"/>
        <n v="2.265436E9"/>
        <n v="2.2117E9"/>
        <n v="2.1384E9"/>
        <n v="2.5065E9"/>
        <n v="2.6437E9"/>
        <n v="2.61471E8"/>
        <n v="2.67278E8"/>
        <n v="2.74815E8"/>
        <n v="3.0167E8"/>
        <n v="4.11E9"/>
        <n v="5.388E9"/>
        <n v="7.901E9"/>
        <n v="7.276E9"/>
        <n v="7.522E8"/>
        <n v="8.221E8"/>
        <n v="8.693E8"/>
        <n v="9.213E8"/>
        <n v="9.176E9"/>
        <n v="8.679E9"/>
        <n v="8.457E9"/>
        <n v="7.577E9"/>
        <n v="9.098E9"/>
        <n v="9.438E9"/>
        <n v="8.319E9"/>
        <n v="6.998E9"/>
        <n v="1.11055E9"/>
        <n v="1.373878E9"/>
        <n v="1.381396E9"/>
        <n v="1.57312E9"/>
        <n v="1.4573E9"/>
        <n v="1.5486E9"/>
        <n v="1.6176E9"/>
        <n v="1.5324E9"/>
        <n v="1.0903E9"/>
        <n v="1.122E9"/>
        <n v="1.1274E9"/>
        <n v="1.175E9"/>
        <n v="1.35824E8"/>
        <n v="1.45298E8"/>
        <n v="1.64596E8"/>
        <n v="2.33887E8"/>
        <n v="7.134E9"/>
        <n v="7.226E9"/>
        <n v="7.515E9"/>
        <n v="7.334E9"/>
        <n v="6.384E9"/>
        <n v="6.469E9"/>
        <n v="6.182E9"/>
        <n v="6.111E9"/>
        <n v="2.249E9"/>
        <n v="2.362E9"/>
        <n v="2.541E9"/>
        <n v="2.749E9"/>
        <n v="2.55E9"/>
        <n v="2.774E9"/>
        <n v="2.833E9"/>
        <n v="5.506E8"/>
        <n v="5.058E8"/>
        <n v="4.391E8"/>
        <n v="4.91E8"/>
        <n v="7.202E9"/>
        <n v="7.851E9"/>
        <n v="8.45E9"/>
        <n v="1.0029E10"/>
        <n v="1.2776E10"/>
        <n v="1.1911E10"/>
        <n v="1.1606E10"/>
        <n v="1.0313E10"/>
        <n v="4.017E9"/>
        <n v="3.469E9"/>
        <n v="3.627E9"/>
        <n v="1.831E9"/>
        <n v="2.0289E10"/>
        <n v="2.0488E10"/>
        <n v="2.0324E10"/>
        <n v="1.926E10"/>
        <n v="2.448629E9"/>
        <n v="2.540954E9"/>
        <n v="2.65565E9"/>
        <n v="2.796508E9"/>
        <n v="6.92693E8"/>
        <n v="7.28582E8"/>
        <n v="7.0081E8"/>
        <n v="7.32622E8"/>
        <n v="9.39E8"/>
        <n v="6.74E8"/>
        <n v="6.53E8"/>
        <n v="2.85144E8"/>
        <n v="4.66498E8"/>
        <n v="4.71219E8"/>
        <n v="3.72457E8"/>
        <n v="1.5457E9"/>
        <n v="2.1807E9"/>
        <n v="4.46E8"/>
        <n v="7.45E8"/>
        <n v="2.33E8"/>
        <n v="8.32E8"/>
        <n v="1.054E9"/>
        <n v="1.05E9"/>
        <n v="1.28E9"/>
        <n v="1.324E9"/>
        <n v="1.399E9"/>
        <n v="7.57E8"/>
        <n v="5.84E8"/>
        <n v="5.45E8"/>
        <n v="6.7E8"/>
        <n v="6.50243E8"/>
        <n v="8.76927E8"/>
        <n v="1.231421E9"/>
        <n v="1.568877E9"/>
        <n v="3.11E8"/>
        <n v="3.58E8"/>
        <n v="5.204E9"/>
        <n v="7.796E9"/>
        <n v="8.766E9"/>
        <n v="9.892E9"/>
        <n v="1.0469E10"/>
        <n v="1.815E9"/>
        <n v="1.917E9"/>
        <n v="1.915E9"/>
        <n v="1.851E9"/>
        <n v="1.654E9"/>
        <n v="1.905E9"/>
        <n v="2.092E9"/>
        <n v="1.764E9"/>
        <n v="3.002E9"/>
        <n v="2.897E9"/>
        <n v="2.911E9"/>
        <n v="2.2474E9"/>
        <n v="2.179E9"/>
        <n v="2.099E9"/>
        <n v="4.549E8"/>
        <n v="4.67904E8"/>
        <n v="5.20805E8"/>
        <n v="4.58989E8"/>
        <n v="4.30822E8"/>
        <n v="4.36E8"/>
        <n v="4.8E8"/>
        <n v="6.02E8"/>
        <n v="1.4035E9"/>
        <n v="1.3995E9"/>
        <n v="1.5459E9"/>
        <n v="1.626E9"/>
        <n v="3.8123E7"/>
        <n v="5.6881E7"/>
        <n v="5.1085E7"/>
        <n v="4.9298E7"/>
        <n v="4.91725E8"/>
        <n v="5.41586E8"/>
        <n v="6.74887E8"/>
        <n v="6.93331E8"/>
        <n v="4.772E8"/>
        <n v="4.318E8"/>
        <n v="4.439E8"/>
        <n v="2.120025E9"/>
        <n v="2.265516E9"/>
        <n v="2.438527E9"/>
        <n v="2.648622E9"/>
        <n v="2.108E9"/>
        <n v="2.053E9"/>
        <n v="1.613E9"/>
        <n v="8.038E8"/>
        <n v="8.128E8"/>
        <n v="8.167E8"/>
        <n v="8.367E8"/>
        <n v="1.489735E9"/>
        <n v="1.420096E9"/>
        <n v="1.3784E9"/>
        <n v="1.279961E9"/>
        <n v="5.716E8"/>
        <n v="5.595E8"/>
        <n v="5.614E8"/>
        <n v="5.415E8"/>
        <n v="2.188747E9"/>
        <n v="3.185497E9"/>
        <n v="4.302998E9"/>
        <n v="5.060406E9"/>
        <n v="9.8E7"/>
        <n v="6.8E7"/>
        <n v="2.5357E10"/>
        <n v="2.5772E10"/>
        <n v="2.4538E10"/>
        <n v="2.4735E10"/>
        <n v="1.5171E10"/>
        <n v="1.4355E10"/>
        <n v="1.4097E10"/>
        <n v="1.4809E10"/>
        <n v="1.89E8"/>
        <n v="1.774E8"/>
        <n v="1.635E8"/>
        <n v="1.566E8"/>
        <n v="3.46393E8"/>
        <n v="5.19267E8"/>
        <n v="8.38526E8"/>
        <n v="1.177697E9"/>
        <n v="1.54E7"/>
        <n v="1.88E7"/>
        <n v="1.89E7"/>
        <n v="2.28E7"/>
        <n v="1.554973E9"/>
        <n v="1.633992E9"/>
        <n v="1.544746E9"/>
        <n v="1.35936E9"/>
        <n v="5.685E8"/>
        <n v="8.6139E8"/>
        <n v="7.94728E8"/>
        <n v="9.5715E8"/>
        <n v="6.2737E8"/>
        <n v="5.81898E8"/>
        <n v="6.59335E8"/>
        <n v="5.98848E8"/>
        <n v="6.89E9"/>
        <n v="7.001E9"/>
        <n v="6.656E9"/>
        <n v="6.405E9"/>
        <n v="1.0486E10"/>
        <n v="9.681E9"/>
        <n v="9.488E9"/>
        <n v="9.463E9"/>
        <n v="1.1177E9"/>
        <n v="1.4937E9"/>
        <n v="1.4938E9"/>
        <n v="1.3343E9"/>
        <n v="1.66154E8"/>
        <n v="1.72161E8"/>
        <n v="1.75178E8"/>
        <n v="1.76744E8"/>
        <n v="3.486E9"/>
        <n v="4.013E9"/>
        <n v="3.624E9"/>
        <n v="4.63E9"/>
        <n v="3.143E9"/>
        <n v="2.173E9"/>
        <n v="2.237E9"/>
        <n v="1.7504E10"/>
        <n v="1.6172E10"/>
        <n v="1.8786E10"/>
        <n v="1.6603E10"/>
        <n v="1.5443E10"/>
        <n v="1.5597E10"/>
        <n v="1.6703E10"/>
        <n v="1.5747E10"/>
        <n v="2.5943E9"/>
        <n v="3.6735E9"/>
        <n v="3.7136E9"/>
        <n v="3.4177E9"/>
        <n v="4.34894E8"/>
        <n v="4.85069E8"/>
        <n v="7.05477E8"/>
        <n v="5.92863E8"/>
        <n v="1.227E9"/>
        <n v="1.349E9"/>
        <n v="1.437E9"/>
        <n v="1.296E9"/>
        <n v="2.849E9"/>
        <n v="3.637E9"/>
        <n v="2.159E9"/>
        <n v="1.80317E8"/>
        <n v="3.09348E8"/>
        <n v="5.88822E8"/>
        <n v="9.2234E8"/>
        <n v="1.030014E9"/>
        <n v="9.61579E8"/>
        <n v="9.56158E8"/>
        <n v="1.011543E9"/>
        <n v="1.044819E9"/>
        <n v="1.048952E9"/>
        <n v="1.086504E9"/>
        <n v="1.324815E9"/>
        <n v="1.425734E9"/>
        <n v="1.533799E9"/>
        <n v="1.606217E9"/>
        <n v="6.60887E8"/>
        <n v="7.50292E8"/>
        <n v="8.9844E8"/>
        <n v="1.041231E9"/>
        <n v="2.971E9"/>
        <n v="3.301E9"/>
        <n v="3.389E9"/>
        <n v="1.5377E9"/>
        <n v="1.5701E9"/>
        <n v="1.5064E9"/>
        <n v="1.4674E9"/>
        <n v="9.1413E8"/>
        <n v="1.040567E9"/>
        <n v="1.102426E9"/>
        <n v="1.136728E9"/>
        <n v="1.437886E9"/>
        <n v="1.526366E9"/>
        <n v="1.615371E9"/>
        <n v="1.738755E9"/>
        <n v="2.48136E8"/>
        <n v="3.91707E8"/>
        <n v="1.91802E8"/>
        <n v="1.65318E8"/>
        <n v="1.0881E9"/>
        <n v="9.984E8"/>
        <n v="1.067E9"/>
        <n v="1.0545E9"/>
        <n v="5.6558E9"/>
        <n v="6.0868E9"/>
        <n v="7.1302E9"/>
        <n v="7.9703E9"/>
        <n v="2.07E8"/>
        <n v="2.2E8"/>
        <n v="2.29E8"/>
        <n v="3.37E8"/>
        <n v="3.73E8"/>
        <n v="3.93E8"/>
        <n v="3.53E8"/>
        <n v="1.7883E9"/>
        <n v="1.8494E9"/>
        <n v="1.6562E9"/>
        <n v="1.6044E9"/>
        <n v="3.264896E9"/>
        <n v="3.4702E9"/>
        <n v="3.860448E9"/>
        <n v="3.943786E9"/>
        <n v="9.769E8"/>
        <n v="1.01E9"/>
        <n v="1.4976E9"/>
        <n v="1.7367E9"/>
        <n v="1.0204E9"/>
        <n v="1.0131E9"/>
        <n v="1.0858E9"/>
        <n v="1.6141E9"/>
        <n v="1.2031E8"/>
        <n v="1.22128E8"/>
        <n v="1.33502E8"/>
        <n v="1.39137E8"/>
        <n v="1.0124E9"/>
        <n v="1.0487E9"/>
        <n v="1.0537E9"/>
        <n v="1.0541E9"/>
        <n v="6.55473E8"/>
        <n v="7.29055E8"/>
        <n v="7.64799E8"/>
        <n v="7.85179E8"/>
        <n v="9.34E8"/>
        <n v="9.81E8"/>
        <n v="3.76687E8"/>
        <n v="4.02369E8"/>
        <n v="4.46845E8"/>
        <n v="4.52835E8"/>
        <n v="4.884284E9"/>
        <n v="4.735E9"/>
        <n v="4.816E9"/>
        <n v="4.6E9"/>
        <n v="3.56817E8"/>
        <n v="3.9061E8"/>
        <n v="4.89937E8"/>
        <n v="7.12803E8"/>
        <n v="3.59E8"/>
        <n v="4.14E8"/>
        <n v="3.97E8"/>
        <n v="6.073E9"/>
        <n v="5.808E9"/>
        <n v="5.12E9"/>
        <n v="6.35E8"/>
        <n v="7.22E8"/>
        <n v="2.37E8"/>
        <n v="5.854E8"/>
        <n v="8.951E8"/>
        <n v="1.0784E9"/>
        <n v="1.1772E9"/>
        <n v="2.9603E9"/>
        <n v="2.8146E9"/>
        <n v="2.6811E9"/>
        <n v="2.7989E9"/>
        <n v="1.597E8"/>
        <n v="1.791E8"/>
        <n v="1.913E8"/>
        <n v="1.959E8"/>
        <n v="8.35E8"/>
        <n v="1.052E9"/>
        <n v="1.208E9"/>
        <n v="2.123E9"/>
        <n v="2.484E9"/>
        <n v="2.927E9"/>
        <n v="3.264E9"/>
        <n v="4.089E9"/>
        <n v="4.308E9"/>
        <n v="3.906E9"/>
        <n v="4.295E9"/>
        <n v="3.236E9"/>
        <n v="2.186E9"/>
        <n v="1.587E9"/>
        <n v="6.338129E9"/>
        <n v="4.1066E10"/>
        <n v="2.8414E10"/>
        <n v="4.1817E10"/>
        <n v="3.2954E10"/>
        <n v="1.1938E9"/>
        <n v="1.1639E9"/>
        <n v="1.0518E9"/>
        <n v="1.5973E9"/>
        <n v="7.28E8"/>
        <n v="7.7E8"/>
        <n v="7.65E8"/>
        <n v="2.54468E8"/>
        <n v="2.76446E8"/>
        <n v="3.21624E8"/>
        <n v="3.82858E8"/>
        <n v="1.44E9"/>
        <n v="1.504E9"/>
        <n v="1.463E9"/>
        <n v="1.303427E9"/>
        <n v="5.31932E8"/>
        <n v="7.66854E8"/>
        <n v="1.068221E9"/>
        <n v="1.511E10"/>
        <n v="1.4465E10"/>
        <n v="1.4676E10"/>
        <n v="1.4665E10"/>
        <n v="1.466067E9"/>
        <n v="2.0361E9"/>
        <n v="1.6458E9"/>
        <n v="1.7312E9"/>
        <n v="4.250446E9"/>
        <n v="4.467089E9"/>
        <n v="4.695384E9"/>
        <n v="5.205715E9"/>
        <n v="3.3549E9"/>
        <n v="3.4463E9"/>
        <n v="4.8961E9"/>
        <n v="4.6121E9"/>
        <n v="4.29E8"/>
        <n v="5.97E8"/>
        <n v="8.01E8"/>
        <n v="1.109E9"/>
        <n v="3.757E9"/>
        <n v="3.964E9"/>
        <n v="4.094E9"/>
        <n v="4.154E9"/>
        <n v="1.040287E9"/>
        <n v="1.138934E9"/>
        <n v="1.246308E9"/>
        <n v="1.369097E9"/>
        <n v="9.83E8"/>
        <n v="1.255E9"/>
        <n v="1.748E9"/>
        <n v="1.864E9"/>
        <n v="1.702E9"/>
        <n v="2.248E9"/>
        <n v="2.762E9"/>
        <n v="2.62E9"/>
        <n v="2.47597E8"/>
        <n v="3.12367E8"/>
        <n v="3.46345E8"/>
        <n v="3.90253E8"/>
        <n v="1.804E9"/>
        <n v="1.858E9"/>
        <n v="1.843E9"/>
        <n v="1.165E9"/>
        <n v="1.361E9"/>
        <n v="1.304E9"/>
        <n v="6.70602E8"/>
        <n v="8.71572E8"/>
        <n v="1.158251E9"/>
        <n v="1.497E9"/>
        <n v="1.6448E10"/>
        <n v="1.7629E10"/>
        <n v="1.7795E10"/>
        <n v="1.8423E10"/>
        <n v="5.8005E7"/>
        <n v="3.7121E7"/>
        <n v="5.6612E7"/>
        <n v="7.1733E7"/>
        <n v="4.8888E8"/>
        <n v="5.9639E8"/>
        <n v="7.12006E8"/>
        <n v="8.63354E8"/>
        <n v="7.868E8"/>
        <n v="7.904E8"/>
        <n v="8.209E8"/>
        <n v="8.351E8"/>
        <n v="6.891E9"/>
        <n v="7.234E9"/>
        <n v="7.315E9"/>
        <n v="6.884E9"/>
        <n v="3.7352E10"/>
        <n v="3.2834E10"/>
        <n v="3.6583E10"/>
        <n v="3.5664E10"/>
        <n v="6.57246E8"/>
        <n v="7.34511E8"/>
        <n v="8.09545E8"/>
        <n v="8.48323E8"/>
        <n v="4.41168E8"/>
        <n v="4.603E8"/>
        <n v="4.601E8"/>
        <n v="4.251E8"/>
        <n v="5.241E9"/>
        <n v="4.934E9"/>
        <n v="6.097E9"/>
        <n v="5.275E9"/>
        <n v="2.207E9"/>
        <n v="2.242E9"/>
        <n v="2.229E9"/>
        <n v="4.469E9"/>
        <n v="4.32589E8"/>
        <n v="4.706E8"/>
        <n v="4.885E8"/>
        <n v="5.57E8"/>
        <n v="3.596708E9"/>
        <n v="3.841032E9"/>
        <n v="4.159885E9"/>
        <n v="4.178386E9"/>
        <n v="2.829E9"/>
        <n v="2.899E9"/>
        <n v="2.86E9"/>
        <n v="2.851E9"/>
        <n v="5.229E9"/>
        <n v="5.081E9"/>
        <n v="5.111E9"/>
        <n v="4.953E9"/>
        <n v="3.08143E8"/>
        <n v="2.74217E8"/>
        <n v="2.92358E8"/>
        <n v="3.12694E8"/>
        <n v="1.77366E8"/>
        <n v="1.6927E8"/>
        <n v="1.75307E8"/>
        <n v="1.79279E8"/>
        <n v="2.20068E8"/>
        <n v="2.28982E8"/>
        <n v="2.27306E8"/>
        <n v="3.1269E8"/>
        <n v="1.86971E8"/>
        <n v="1.79545E8"/>
        <n v="1.89488E8"/>
        <n v="1.96914E8"/>
        <n v="4.32681E8"/>
        <n v="3.56188E8"/>
        <n v="3.05409E8"/>
        <n v="3.76575E8"/>
        <n v="1.32447E8"/>
        <n v="1.47481E8"/>
        <n v="1.45992E8"/>
        <n v="1.36863E8"/>
        <n v="3.9951E10"/>
        <n v="2.7089E10"/>
        <n v="4.1016E10"/>
        <n v="2.9986E10"/>
        <n v="4.7727E8"/>
        <n v="4.92965E8"/>
        <n v="5.12707E8"/>
        <n v="4.95747E8"/>
        <n v="1.525E9"/>
        <n v="9.08E8"/>
        <n v="9.64E8"/>
        <n v="1.342E9"/>
        <n v="1.214E8"/>
        <n v="1.167E8"/>
        <n v="1.218E8"/>
        <n v="1.644E8"/>
        <n v="4.8724E10"/>
        <n v="4.7338E10"/>
        <n v="4.7667E10"/>
        <n v="4.8728E10"/>
        <n v="3.682E9"/>
        <n v="4.032E9"/>
        <n v="4.472E9"/>
        <n v="4.477E9"/>
        <n v="1.828E9"/>
        <n v="2.038E9"/>
        <n v="2.13E9"/>
        <n v="2.084E9"/>
        <n v="1.468E9"/>
        <n v="1.481E9"/>
        <n v="1.343E9"/>
        <n v="1.41E9"/>
        <n v="5.95E8"/>
        <n v="5.46E8"/>
        <n v="3.84E8"/>
        <n v="8.64E8"/>
        <n v="8.8629E10"/>
        <n v="9.1353E10"/>
        <n v="9.3418E10"/>
        <n v="9.7041E10"/>
        <n v="9.376E8"/>
        <n v="1.0261E9"/>
        <n v="1.7501E9"/>
        <n v="1.1406E9"/>
        <n v="1.1996E9"/>
        <n v="1.1693E9"/>
        <n v="1.1749E9"/>
        <n v="3.2E8"/>
        <n v="4.94E8"/>
        <n v="2.49E8"/>
        <n v="4.2E8"/>
        <n v="1.389E9"/>
        <n v="1.471E9"/>
        <n v="1.557E9"/>
        <n v="1.574E9"/>
        <n v="4.81677E8"/>
        <n v="4.65926E8"/>
        <n v="5.02901E8"/>
        <n v="4.75328E8"/>
        <n v="1.88302E8"/>
        <n v="7.2143E7"/>
        <n v="2.2507E8"/>
        <n v="1.79867E8"/>
        <n v="6.69451E8"/>
        <n v="6.81226E8"/>
        <n v="7.67608E8"/>
        <n v="8.65817E8"/>
        <n v="3.65684E8"/>
        <n v="3.78607E8"/>
        <n v="3.5367E8"/>
        <n v="3.31652E8"/>
        <n v="8.1844E10"/>
        <n v="7.6696E10"/>
        <n v="7.4226E10"/>
        <n v="6.1444E10"/>
        <n v="1.148731E9"/>
        <n v="1.1448E9"/>
        <n v="1.1431E9"/>
        <n v="1.0773E9"/>
        <n v="4.398E9"/>
        <n v="4.219E9"/>
        <n v="3.792E9"/>
        <n v="9.36E8"/>
        <n v="9.2E8"/>
        <n v="8.54E8"/>
        <n v="1.641819E9"/>
        <n v="1.751275E9"/>
        <n v="1.77071E9"/>
        <n v="1.768522E9"/>
        <n v="1.45E9"/>
        <n v="1.454E9"/>
        <n v="1.505E9"/>
        <n v="1.746E9"/>
        <n v="1.8221E9"/>
        <n v="1.7963E9"/>
        <n v="1.7722E9"/>
        <n v="2.2919E9"/>
        <n v="1.579007E9"/>
        <n v="1.700064E9"/>
        <n v="1.654369E9"/>
        <n v="1.591239E9"/>
        <n v="1.643E9"/>
        <n v="1.532E9"/>
        <n v="1.364E9"/>
      </sharedItems>
    </cacheField>
    <cacheField name="Research and Development">
      <sharedItems containsMixedTypes="1" containsNumber="1" containsInteger="1">
        <s v="$-"/>
        <n v="4.475E9"/>
        <n v="6.041E9"/>
        <n v="8.067E9"/>
        <n v="1.0045E10"/>
        <n v="2.778E9"/>
        <n v="2.855E9"/>
        <n v="3.297E9"/>
        <n v="4.285E9"/>
        <n v="1.461E9"/>
        <n v="1.371E9"/>
        <n v="1.345E9"/>
        <n v="1.405E9"/>
        <n v="8.26631E8"/>
        <n v="8.44353E8"/>
        <n v="8.6273E8"/>
        <n v="9.75987E8"/>
        <n v="5.13035E8"/>
        <n v="5.59686E8"/>
        <n v="6.37459E8"/>
        <n v="6.53816E8"/>
        <n v="6.0E8"/>
        <n v="6.111E8"/>
        <n v="7.252E8"/>
        <n v="7.9E8"/>
        <n v="7.4744E7"/>
        <n v="9.3879E7"/>
        <n v="1.25286E8"/>
        <n v="1.48591E8"/>
        <n v="7.8919E7"/>
        <n v="8.2246E7"/>
        <n v="8.831E7"/>
        <n v="1.02871E8"/>
        <n v="3.17093E8"/>
        <n v="5.14E8"/>
        <n v="7.09E8"/>
        <n v="7.57E8"/>
        <n v="1.32E9"/>
        <n v="1.428E9"/>
        <n v="1.451E9"/>
        <n v="1.54E9"/>
        <n v="4.083E9"/>
        <n v="4.297E9"/>
        <n v="4.07E9"/>
        <n v="3.84E9"/>
        <n v="1.337E8"/>
        <n v="1.398E8"/>
        <n v="1.371E8"/>
        <n v="1.32E8"/>
        <n v="1.97E8"/>
        <n v="1.92E8"/>
        <n v="2.18E8"/>
        <n v="2.38E8"/>
        <n v="6.04E8"/>
        <n v="5.84E8"/>
        <n v="5.71E8"/>
        <n v="6.46E8"/>
        <n v="1.049E9"/>
        <n v="2.674E9"/>
        <n v="3.071E9"/>
        <n v="3.047E9"/>
        <n v="3.331E9"/>
        <n v="4.627E9"/>
        <n v="1.081E9"/>
        <n v="5.82E8"/>
        <n v="6.1E8"/>
        <n v="6.03E8"/>
        <n v="2.957E8"/>
        <n v="3.02E8"/>
        <n v="2.592E8"/>
        <n v="2.928E8"/>
        <n v="4.94E8"/>
        <n v="5.5E8"/>
        <n v="6.32E8"/>
        <n v="8.28E8"/>
        <n v="5.56E8"/>
        <n v="6.13E8"/>
        <n v="4.66E8"/>
        <n v="3.84E8"/>
        <n v="1.4441E9"/>
        <n v="1.8934E9"/>
        <n v="2.0128E9"/>
        <n v="1.9733E9"/>
        <n v="3.904E9"/>
        <n v="3.731E9"/>
        <n v="4.534E9"/>
        <n v="5.92E9"/>
        <n v="8.86E8"/>
        <n v="8.61E8"/>
        <n v="8.17E8"/>
        <n v="8.76E8"/>
        <n v="2.046E9"/>
        <n v="2.38E9"/>
        <n v="2.119E9"/>
        <n v="1.951E9"/>
        <n v="2.2262E9"/>
        <n v="2.4306E9"/>
        <n v="3.6973E9"/>
        <n v="4.4701E9"/>
        <n v="3.38786E8"/>
        <n v="3.92805E8"/>
        <n v="5.39799E8"/>
        <n v="5.51418E8"/>
        <n v="1.3E8"/>
        <n v="1.25E8"/>
        <n v="1.36E8"/>
        <n v="1.41E8"/>
        <n v="7.13E8"/>
        <n v="7.54E8"/>
        <n v="7.35E8"/>
        <n v="6.36E8"/>
        <n v="5.8827E7"/>
        <n v="6.6259E7"/>
        <n v="6.9589E7"/>
        <n v="6.5411E7"/>
        <n v="65000.0"/>
        <n v="30000.0"/>
        <n v="1.28E8"/>
        <n v="1.22E8"/>
        <n v="1.17E8"/>
        <n v="1.24E8"/>
        <n v="4.29479E8"/>
        <n v="6.23798E8"/>
        <n v="7.92917E8"/>
        <n v="9.463E8"/>
        <n v="5.942E9"/>
        <n v="6.294E9"/>
        <n v="6.207E9"/>
        <n v="6.296E9"/>
        <n v="5.16338E8"/>
        <n v="5.53817E8"/>
        <n v="5.63975E8"/>
        <n v="4.89265E8"/>
        <n v="2.037E9"/>
        <n v="1.958E9"/>
        <n v="1.898E9"/>
        <n v="1.641E9"/>
        <n v="1.4773E9"/>
        <n v="1.452E9"/>
        <n v="1.4251E9"/>
        <n v="1.3891E9"/>
        <n v="1.1379E9"/>
        <n v="1.1044E9"/>
        <n v="1.157E9"/>
        <n v="1.2391E9"/>
        <n v="1.153E9"/>
        <n v="1.125E9"/>
        <n v="1.094E9"/>
        <n v="1.109E9"/>
        <n v="9.15E8"/>
        <n v="9.83E8"/>
        <n v="9.23E8"/>
        <n v="1.114E9"/>
        <n v="1.98E8"/>
        <n v="1.93E8"/>
        <n v="2.27E8"/>
        <n v="2.51E8"/>
        <n v="4.39E8"/>
        <n v="6.44E8"/>
        <n v="6.47E8"/>
        <n v="6.25E8"/>
        <n v="2.913E8"/>
        <n v="3.23E8"/>
        <n v="3.465E8"/>
        <n v="3.831E8"/>
        <n v="1.415E9"/>
        <n v="2.666E9"/>
        <n v="4.816E9"/>
        <n v="5.919E9"/>
        <n v="2.85E8"/>
        <n v="2.1E8"/>
        <n v="1.26E8"/>
        <n v="1.27E8"/>
        <n v="2.09614E8"/>
        <n v="2.63792E8"/>
        <n v="2.96583E8"/>
        <n v="3.34227E8"/>
        <n v="1.37354E8"/>
        <n v="1.47696E8"/>
        <n v="1.42751E8"/>
        <n v="1.32892E8"/>
        <n v="1.12E8"/>
        <n v="1.156E8"/>
        <n v="1.263E8"/>
        <n v="1.437E8"/>
        <n v="1.3246E8"/>
        <n v="1.343E8"/>
        <n v="1.43969E8"/>
        <n v="1.30593E8"/>
        <n v="1.76E9"/>
        <n v="2.12E9"/>
        <n v="2.854E9"/>
        <n v="3.014E9"/>
        <n v="7.1E8"/>
        <n v="8.15E8"/>
        <n v="7.69E8"/>
        <n v="7.42E8"/>
        <n v="3.25773E8"/>
        <n v="3.64923E8"/>
        <n v="3.95121E8"/>
        <n v="4.27043E8"/>
        <n v="2.01197E8"/>
        <n v="2.07591E8"/>
        <n v="2.22556E8"/>
        <n v="2.42944E8"/>
        <n v="1.976E8"/>
        <n v="2.032E8"/>
        <n v="2.149E8"/>
        <n v="2.321E8"/>
        <n v="1.5235E7"/>
        <n v="1.5905E7"/>
        <n v="1.6104E7"/>
        <n v="1.0269E7"/>
        <n v="2.197E9"/>
        <n v="2.338E9"/>
        <n v="2.298E9"/>
        <n v="3.135E9"/>
        <n v="1.298E9"/>
        <n v="1.191E9"/>
        <n v="1.209E9"/>
        <n v="5.816E9"/>
        <n v="5.743E9"/>
        <n v="5.437E9"/>
        <n v="5.247E9"/>
        <n v="8.2014E7"/>
        <n v="8.8003E7"/>
        <n v="9.8263E7"/>
        <n v="9.9681E7"/>
        <n v="2.33713E8"/>
        <n v="2.59838E8"/>
        <n v="2.5364E8"/>
        <n v="2.46101E8"/>
        <n v="2.76743E8"/>
        <n v="3.88055E8"/>
        <n v="4.01527E8"/>
        <n v="5.04415E8"/>
        <n v="1.0611E10"/>
        <n v="1.1537E10"/>
        <n v="1.2128E10"/>
        <n v="1.274E10"/>
        <n v="7.14E8"/>
        <n v="7.98E8"/>
        <n v="8.81E8"/>
        <n v="1.677E8"/>
        <n v="1.78E8"/>
        <n v="1.974E8"/>
        <n v="2.396E8"/>
        <n v="1.1016E9"/>
        <n v="1.0432E9"/>
        <n v="1.0062E9"/>
        <n v="9.945E8"/>
        <n v="4.87832E8"/>
        <n v="5.39469E8"/>
        <n v="5.30616E8"/>
        <n v="4.81258E8"/>
        <n v="2.35184E8"/>
        <n v="2.50434E8"/>
        <n v="2.66761E8"/>
        <n v="2.76462E8"/>
        <n v="5.2781E9"/>
        <n v="5.5313E9"/>
        <n v="4.7336E9"/>
        <n v="4.7964E9"/>
        <n v="6.83688E8"/>
        <n v="7.16471E8"/>
        <n v="8.25242E8"/>
        <n v="9.13712E8"/>
        <n v="1.72E8"/>
        <n v="1.5E8"/>
        <n v="1.02E8"/>
        <n v="2.54723E8"/>
        <n v="3.05043E8"/>
        <n v="3.49543E8"/>
        <n v="3.72596E8"/>
        <n v="4.33E8"/>
        <n v="4.57E8"/>
        <n v="3.92E8"/>
        <n v="1.001E8"/>
        <n v="1.002E8"/>
        <n v="1.151E8"/>
        <n v="1.084E8"/>
        <n v="1.715E9"/>
        <n v="1.77E9"/>
        <n v="1.763E9"/>
        <n v="1.735E9"/>
        <n v="1.533E9"/>
        <n v="1.725E9"/>
        <n v="1.58E9"/>
        <n v="1.512E9"/>
        <n v="8.168E9"/>
        <n v="7.503E9"/>
        <n v="7.18E9"/>
        <n v="6.704E9"/>
        <n v="1.0411E10"/>
        <n v="1.1381E10"/>
        <n v="1.2046E10"/>
        <n v="1.1988E10"/>
        <n v="1.16346E8"/>
        <n v="1.23297E8"/>
        <n v="1.19076E8"/>
        <n v="1.19968E8"/>
        <n v="9.31E8"/>
        <n v="1.617E9"/>
        <n v="5.818E8"/>
        <n v="6.719E8"/>
        <n v="7.04E8"/>
        <n v="4.69E8"/>
        <n v="3.25E8"/>
        <n v="2.89E8"/>
        <n v="3.78769E8"/>
        <n v="4.72321E8"/>
        <n v="6.50788E8"/>
        <n v="8.52098E8"/>
        <n v="9.042E8"/>
        <n v="9.18E8"/>
        <n v="9.2E8"/>
        <n v="1.147282E9"/>
        <n v="1.336E9"/>
        <n v="1.36E9"/>
        <n v="1.331E9"/>
        <n v="1.1425E8"/>
        <n v="1.10412E8"/>
        <n v="1.09931E8"/>
        <n v="1.10156E8"/>
        <n v="2.793E8"/>
        <n v="2.514E8"/>
        <n v="2.156E8"/>
        <n v="2.398E8"/>
        <n v="7.482E9"/>
        <n v="6.678E9"/>
        <n v="8.393E9"/>
        <n v="7.69E9"/>
        <n v="8.59947E8"/>
        <n v="1.271353E9"/>
        <n v="1.620577E9"/>
        <n v="2.052295E9"/>
        <n v="1.31835E8"/>
        <n v="1.324E8"/>
        <n v="1.21141E8"/>
        <n v="1.25928E8"/>
        <n v="9.23E7"/>
        <n v="1.228E8"/>
        <n v="1.173E8"/>
        <n v="1.196E8"/>
        <n v="4.63E8"/>
        <n v="4.83E8"/>
        <n v="4.76E8"/>
        <n v="9.8E7"/>
        <n v="9.6E7"/>
        <n v="9.3E7"/>
        <n v="4.967E9"/>
        <n v="5.477E9"/>
        <n v="5.49E9"/>
        <n v="5.151E9"/>
        <n v="1.97269E8"/>
        <n v="2.57494E8"/>
        <n v="4.48763E8"/>
        <n v="2.6315E8"/>
        <n v="3.17263E8"/>
        <n v="3.67856E8"/>
        <n v="4.13322E8"/>
        <n v="1.133E9"/>
        <n v="1.226E9"/>
        <n v="1.353E9"/>
        <n v="1.237E9"/>
        <n v="2.263E8"/>
        <n v="2.522E8"/>
        <n v="3.032E8"/>
        <n v="3.124E8"/>
        <n v="5.36E8"/>
        <n v="6.14E8"/>
        <n v="7.15E8"/>
        <n v="1.026E9"/>
        <n v="7.22E8"/>
        <n v="8.12E8"/>
        <n v="7.48E8"/>
        <n v="1.83E8"/>
        <n v="1.84E8"/>
        <n v="2.06E8"/>
        <n v="2.28E8"/>
        <n v="5.9E8"/>
        <n v="5.83E8"/>
        <n v="6.27E8"/>
        <n v="3.764E8"/>
        <n v="3.955E8"/>
        <n v="6.911E8"/>
        <n v="6.923E8"/>
        <n v="1.877E9"/>
        <n v="1.522E9"/>
        <n v="1.358E9"/>
        <n v="1.28E9"/>
        <n v="6.263E7"/>
        <n v="6.18E7"/>
        <n v="6.02E7"/>
        <n v="5.55E7"/>
        <n v="2.342E9"/>
        <n v="2.475E9"/>
        <n v="2.279E9"/>
        <n v="2.337E9"/>
        <n v="2.08208E8"/>
        <n v="2.348E8"/>
        <n v="2.452E8"/>
        <n v="2.535E8"/>
        <n v="3.221E7"/>
        <n v="6.1694E7"/>
        <n v="7.0297E7"/>
        <n v="6.7777E7"/>
        <n v="6.3718E7"/>
        <n v="7.65905E8"/>
        <n v="8.82097E8"/>
        <n v="8.55506E8"/>
        <n v="9.95922E8"/>
        <n v="9.6004E7"/>
        <n v="1.00536E8"/>
        <n v="1.07726E8"/>
        <n v="1.18545E8"/>
        <n v="1.572E9"/>
        <n v="1.661E9"/>
        <n v="1.646E9"/>
        <n v="1.627E9"/>
        <n v="3.2E7"/>
        <n v="3.3E7"/>
        <n v="2.7E7"/>
        <n v="2.4E7"/>
        <n v="4.75522E8"/>
        <n v="4.92447E8"/>
        <n v="5.25745E8"/>
        <n v="5.33891E8"/>
        <n v="6.55E8"/>
        <n v="5.77E8"/>
        <n v="5.63E8"/>
        <n v="1.06E8"/>
        <n v="1.04E8"/>
        <n v="9.5E7"/>
        <n v="8.85824E8"/>
        <n v="9.57587E8"/>
        <n v="1.156386E9"/>
        <n v="1.177923E9"/>
        <n v="2.256E8"/>
        <n v="2.03E8"/>
        <n v="1.874E8"/>
        <n v="2.688E8"/>
        <n v="3.99E8"/>
        <n v="3.96E8"/>
        <n v="3.64E8"/>
        <n v="3.76E8"/>
      </sharedItems>
    </cacheField>
    <cacheField name="Other Operating Items">
      <sharedItems containsMixedTypes="1" containsNumber="1" containsInteger="1">
        <n v="8.45E8"/>
        <n v="8.53E8"/>
        <n v="1.295E9"/>
        <n v="1.364E9"/>
        <s v="$-"/>
        <n v="1.62186E8"/>
        <n v="1.8868E8"/>
        <n v="2.48635E8"/>
        <n v="3.64735E8"/>
        <n v="5.95E8"/>
        <n v="5.88E8"/>
        <n v="5.55E8"/>
        <n v="6.01E8"/>
        <n v="5.2254E7"/>
        <n v="5.2424E7"/>
        <n v="6.8649E7"/>
        <n v="7.8534E7"/>
        <n v="220000.0"/>
        <n v="2.602E7"/>
        <n v="8.8318E7"/>
        <n v="7.0123E7"/>
        <n v="1.66876E8"/>
        <n v="2.16119E8"/>
        <n v="3.13082E8"/>
        <n v="4.9214E8"/>
        <n v="4.21E7"/>
        <n v="3.65E7"/>
        <n v="3.98E7"/>
        <n v="3.32E7"/>
        <n v="6.73E8"/>
        <n v="7.06E8"/>
        <n v="7.45E8"/>
        <n v="7.96E8"/>
        <n v="1.782E9"/>
        <n v="1.7125E9"/>
        <n v="1.8976E9"/>
        <n v="2.0097E9"/>
        <n v="3.727E9"/>
        <n v="3.489E9"/>
        <n v="3.547E9"/>
        <n v="3.672E9"/>
        <n v="3.25173E8"/>
        <n v="2.9191E8"/>
        <n v="2.82608E8"/>
        <n v="3.06301E8"/>
        <n v="1.470287E9"/>
        <n v="1.485558E9"/>
        <n v="1.402573E9"/>
        <n v="1.351314E9"/>
        <n v="2.0962E7"/>
        <n v="2.1547E7"/>
        <n v="3.2057E7"/>
        <n v="2.7067E7"/>
        <n v="2.64E8"/>
        <n v="2.7E8"/>
        <n v="2.94E8"/>
        <n v="3.2E8"/>
        <n v="8.002E9"/>
        <n v="8.389E9"/>
        <n v="8.476E9"/>
        <n v="8.445E9"/>
        <n v="417000.0"/>
        <n v="1.17E8"/>
        <n v="3.22E8"/>
        <n v="5.3677E7"/>
        <n v="5.7238E7"/>
        <n v="6.3724E7"/>
        <n v="6.8707E7"/>
        <n v="2.877E9"/>
        <n v="3.132E9"/>
        <n v="3.603E9"/>
        <n v="3.63E9"/>
        <n v="6.44276E8"/>
        <n v="8.00145E8"/>
        <n v="1.003802E9"/>
        <n v="1.285328E9"/>
        <n v="9.53E7"/>
        <n v="1.069E8"/>
        <n v="1.274E8"/>
        <n v="1.434E8"/>
        <n v="2.33E8"/>
        <n v="2.453E8"/>
        <n v="2.209E8"/>
        <n v="2.301E8"/>
        <n v="6.881E9"/>
        <n v="5.866E9"/>
        <n v="9.72E9"/>
        <n v="2.9372E10"/>
        <n v="3.927E9"/>
        <n v="4.55E9"/>
        <n v="4.603E9"/>
        <n v="4.301E9"/>
        <n v="1.46E9"/>
        <n v="1.421E9"/>
        <n v="1.371E9"/>
        <n v="1.28E9"/>
        <n v="2.49E8"/>
        <n v="1.873E9"/>
        <n v="3.80402E8"/>
        <n v="4.07E8"/>
        <n v="4.24E8"/>
        <n v="4.4E8"/>
        <n v="1.712E9"/>
        <n v="1.832E9"/>
        <n v="2.044E9"/>
        <n v="1.988E9"/>
        <n v="9.433E9"/>
        <n v="4.642E9"/>
        <n v="3.211E9"/>
        <n v="3.995E9"/>
        <n v="1.167E9"/>
        <n v="6.98E8"/>
        <n v="3.42E8"/>
        <n v="5.33E8"/>
        <n v="3.429E8"/>
        <n v="4.898E8"/>
        <n v="3.826E8"/>
        <n v="3.856E8"/>
        <n v="2.829E8"/>
        <n v="2.999E8"/>
        <n v="2.809E8"/>
        <n v="2.855E8"/>
        <n v="3.95E8"/>
        <n v="4.1E8"/>
        <n v="4.38E8"/>
        <n v="4.95E8"/>
        <n v="4.45875E8"/>
        <n v="5.60637E8"/>
        <n v="6.28573E8"/>
        <n v="6.39542E8"/>
        <n v="1.58E8"/>
        <n v="2.23E8"/>
        <n v="2.81E8"/>
        <n v="4.59E8"/>
        <n v="-6000000.0"/>
        <n v="1.5E7"/>
        <n v="-8.2E7"/>
        <n v="1.2E8"/>
        <n v="1.69645E8"/>
        <n v="1.9039E8"/>
        <n v="2.65101E8"/>
        <n v="3.14096E8"/>
        <n v="6.22592E8"/>
        <n v="7.41342E8"/>
        <n v="9.85781E8"/>
        <n v="1.036178E9"/>
        <n v="1.59E9"/>
        <n v="1.637E9"/>
        <n v="1.626E9"/>
        <n v="1.738E9"/>
        <n v="2.628E8"/>
        <n v="2.583E8"/>
        <n v="2.79E8"/>
        <n v="1.2794E7"/>
        <n v="1.3476E7"/>
        <n v="9.1527E7"/>
        <n v="9.0546E7"/>
        <n v="4.9E8"/>
        <n v="5.81E8"/>
        <n v="4.64E8"/>
        <n v="4.48E8"/>
        <n v="2.811E9"/>
        <n v="2.903E9"/>
        <n v="2.915E9"/>
        <n v="2.229E9"/>
        <n v="1.854E9"/>
        <n v="2.102E9"/>
        <n v="2.125E9"/>
        <n v="6.907E9"/>
        <n v="8.742E9"/>
        <n v="9.339E9"/>
        <n v="1.0276E10"/>
        <n v="1.1259E10"/>
        <n v="1.4E7"/>
        <n v="1.3E7"/>
        <n v="4.6E7"/>
        <n v="2.7E7"/>
        <n v="1.47E8"/>
        <n v="2.48E8"/>
        <n v="9.6054E7"/>
        <n v="1.10474E8"/>
        <n v="1.30368E8"/>
        <n v="1.46368E8"/>
        <n v="6.28E8"/>
        <n v="6.85E8"/>
        <n v="7.5E8"/>
        <n v="8.11E8"/>
        <n v="8.8E7"/>
        <n v="3.27E8"/>
        <n v="1.406E9"/>
        <n v="1.836E9"/>
        <n v="1.05E9"/>
        <n v="9.54E8"/>
        <n v="1.013E9"/>
        <n v="9.7E8"/>
        <n v="5.024E9"/>
        <n v="4.124E9"/>
        <n v="4.073E9"/>
        <n v="4.966E9"/>
        <n v="4.51405E8"/>
        <n v="6.51052E8"/>
        <n v="6.3276E8"/>
        <n v="6.22211E8"/>
        <n v="3.0239E7"/>
        <n v="3.571E7"/>
        <n v="5.1459E7"/>
        <n v="6.079E7"/>
        <n v="163000.0"/>
        <n v="2.75E8"/>
        <n v="3.59E8"/>
        <n v="3.03E8"/>
        <n v="1.37058E8"/>
        <n v="1.82242E8"/>
        <n v="1.104E9"/>
        <n v="1.151E9"/>
        <n v="1.208E9"/>
        <n v="1.301E9"/>
        <n v="4.78E9"/>
        <n v="4.541E9"/>
        <n v="4.428E9"/>
        <n v="4.189E9"/>
        <n v="1.49089E8"/>
        <n v="1.722E8"/>
        <n v="1.997E8"/>
        <n v="3.252E8"/>
        <n v="4.1668E7"/>
        <n v="3.9577E7"/>
        <n v="4.1595E7"/>
        <n v="2.9173E7"/>
        <n v="1.3413E10"/>
        <n v="1.4186E10"/>
        <n v="1.6793E10"/>
        <n v="2.1037E10"/>
        <n v="5.79315E8"/>
        <n v="7.78655E8"/>
        <n v="9.86812E8"/>
        <n v="1.230853E9"/>
        <n v="1.127E9"/>
        <n v="1.292E9"/>
        <n v="1.395E9"/>
        <n v="1.658E9"/>
        <n v="1.771E9"/>
        <n v="1.835E9"/>
        <n v="1.902E9"/>
        <n v="8.48E8"/>
        <n v="1.086E9"/>
        <n v="1.443E9"/>
        <n v="1.512E9"/>
        <n v="7.5E7"/>
        <n v="7.9E7"/>
        <n v="9.4E7"/>
        <n v="8.1E7"/>
        <n v="2.192E9"/>
        <n v="2.288E9"/>
        <n v="2.354E9"/>
        <n v="2.527E9"/>
        <n v="2.76E8"/>
        <n v="3.29E8"/>
        <n v="3.3E8"/>
        <n v="9.7E7"/>
        <n v="9.3E7"/>
        <n v="1.34E8"/>
        <n v="3.82553E8"/>
        <n v="4.75464E8"/>
        <n v="5.38513E8"/>
        <n v="5.70527E8"/>
        <n v="7.83E7"/>
        <n v="6.04E7"/>
        <n v="5.25E7"/>
        <n v="5.87E7"/>
        <n v="1.15E8"/>
        <n v="1.05E8"/>
        <n v="9.9E7"/>
        <n v="2.783E8"/>
        <n v="3.044E8"/>
        <n v="3.193E8"/>
        <n v="2.902E8"/>
        <n v="2.145E9"/>
        <n v="2.668E9"/>
        <n v="3.066E9"/>
        <n v="3.144E9"/>
        <n v="3.41969E8"/>
        <n v="5.28737E8"/>
        <n v="5.90935E8"/>
        <n v="6.38024E8"/>
        <n v="2.78E9"/>
        <n v="3.319E9"/>
        <n v="3.129E9"/>
        <n v="1.792E9"/>
        <n v="3.0E7"/>
        <n v="1.6E7"/>
        <n v="7000000.0"/>
        <n v="1.36E8"/>
        <n v="4.1E7"/>
        <n v="3.4E7"/>
        <n v="1.024E9"/>
        <n v="1.071E9"/>
        <n v="1.13E9"/>
        <n v="1.216E9"/>
        <n v="1.6E8"/>
        <n v="1.896E8"/>
        <n v="2.018E8"/>
        <n v="1.98E8"/>
        <n v="1.562E9"/>
        <n v="1.622E9"/>
        <n v="1.72E9"/>
        <n v="1.919E9"/>
        <n v="3.169703E9"/>
        <n v="3.600976E9"/>
        <n v="3.997041E9"/>
        <n v="3.313644E9"/>
        <n v="5.60669E8"/>
        <n v="9.78973E8"/>
        <n v="7.58861E8"/>
        <n v="7.65895E8"/>
        <n v="6.53132E8"/>
        <n v="6.79298E8"/>
        <n v="8.19216E8"/>
        <n v="9.2792E8"/>
        <n v="7.40791E8"/>
        <n v="8.5968E8"/>
        <n v="6.25361E8"/>
        <n v="6.88195E8"/>
        <n v="1.69173E8"/>
        <n v="1.9242E8"/>
        <n v="3.60592E8"/>
        <n v="4.53423E8"/>
        <n v="4.71E8"/>
        <n v="2.56E8"/>
        <n v="6.1E7"/>
        <n v="1.144585E9"/>
        <n v="1.261044E9"/>
        <n v="1.318638E9"/>
        <n v="1.337276E9"/>
        <n v="2.153E9"/>
        <n v="2.314E9"/>
        <n v="2.45E9"/>
        <n v="3.936E9"/>
        <n v="3.994E7"/>
        <n v="4.8071E7"/>
        <n v="4.9292E7"/>
        <n v="4.6012E7"/>
        <n v="7.1731E7"/>
        <n v="7.6773E7"/>
        <n v="1.56458E8"/>
        <n v="3.17141E8"/>
        <n v="7.4453E7"/>
        <n v="9.5232E7"/>
        <n v="1.15076E8"/>
        <n v="1.33457E8"/>
        <n v="7400000.0"/>
        <n v="9400000.0"/>
        <n v="1.31E7"/>
        <n v="2.16E7"/>
        <n v="2.386E9"/>
        <n v="2.587E9"/>
        <n v="2.611E9"/>
        <n v="2.631E9"/>
        <n v="1.051E9"/>
        <n v="1.741E9"/>
        <n v="1.232E9"/>
        <n v="1.55E9"/>
        <n v="1.18E8"/>
        <n v="1.33E8"/>
        <n v="1.39E8"/>
        <n v="1.48E8"/>
        <n v="1.60828E8"/>
        <n v="1.70814E8"/>
        <n v="1.74796E8"/>
        <n v="1.93585E8"/>
        <n v="1.266807E9"/>
        <n v="1.17E9"/>
        <n v="1.139E9"/>
        <n v="1.32E9"/>
        <n v="7.6882E8"/>
        <n v="7.49722E8"/>
        <n v="7.08406E8"/>
        <n v="6.43689E8"/>
        <n v="3.1E7"/>
        <n v="3.3E7"/>
        <n v="5.4E7"/>
        <n v="6.4E7"/>
        <n v="9.8383E7"/>
        <n v="1.33957E8"/>
        <n v="1.48313E8"/>
        <n v="1.41675E8"/>
        <n v="9.2369E7"/>
        <n v="1.25876E8"/>
        <n v="9.9794E7"/>
        <n v="8.6171E7"/>
        <n v="1.93937E8"/>
        <n v="1.31409E8"/>
        <n v="1.20266E8"/>
        <n v="1.27821E8"/>
        <n v="1.679E9"/>
        <n v="1.753E9"/>
        <n v="1.82E9"/>
        <n v="1.904E9"/>
        <n v="5.0622E8"/>
        <n v="8.658E8"/>
        <n v="8.4413E8"/>
        <n v="8.2624E8"/>
        <n v="4.23312E8"/>
        <n v="4.55016E8"/>
        <n v="5.04905E8"/>
        <n v="5.68108E8"/>
        <n v="1.568E9"/>
        <n v="1.627E9"/>
        <n v="1.64E9"/>
        <n v="1.69E9"/>
        <n v="2.866E9"/>
        <n v="2.687E9"/>
        <n v="3.224E9"/>
        <n v="3.955E9"/>
        <n v="7.08E9"/>
        <n v="5.97E9"/>
        <n v="5.757E9"/>
        <n v="5.274E9"/>
        <n v="1.126E8"/>
        <n v="1.138E8"/>
        <n v="1.102E8"/>
        <n v="8.97E7"/>
        <n v="4.55623E8"/>
        <n v="5.23984E8"/>
        <n v="6.08039E8"/>
        <n v="5.98587E8"/>
        <n v="9.06E8"/>
        <n v="8.52E8"/>
        <n v="7.55E8"/>
        <n v="1.373E9"/>
        <n v="1.29E8"/>
        <n v="1.02E8"/>
        <n v="9.2407E7"/>
        <n v="1.15604E8"/>
        <n v="1.59804E8"/>
        <n v="1.73598E8"/>
        <n v="7.22E8"/>
        <n v="6.97E8"/>
        <n v="7.01E8"/>
        <n v="7.16E8"/>
        <n v="6.688E9"/>
        <n v="7.972E9"/>
        <n v="7.673E9"/>
        <n v="7.631E9"/>
        <n v="2.91E8"/>
        <n v="2.65E8"/>
        <n v="2.5E7"/>
        <n v="4.2E7"/>
        <n v="1.473E9"/>
        <n v="1.531E9"/>
        <n v="1.294E9"/>
        <n v="3.16344E8"/>
        <n v="3.22037E8"/>
        <n v="3.53143E8"/>
        <n v="3.45464E8"/>
        <n v="2.5E8"/>
        <n v="2.45E8"/>
        <n v="2.24E8"/>
        <n v="2.29166E8"/>
        <n v="2.5338E8"/>
        <n v="2.94496E8"/>
        <n v="3.39613E8"/>
        <n v="3.385E9"/>
        <n v="2.25E8"/>
        <n v="3.139E9"/>
        <n v="3.827E9"/>
        <n v="1.2784E7"/>
        <n v="1.3279E7"/>
        <n v="1.3338E7"/>
        <n v="1.3794E7"/>
        <n v="2.14827E8"/>
        <n v="2.24713E8"/>
        <n v="2.58074E8"/>
        <n v="3.44527E8"/>
        <n v="1.806E9"/>
        <n v="2.04E9"/>
        <n v="2.309E9"/>
        <n v="2.209E9"/>
        <n v="5.4291E7"/>
        <n v="7.97E7"/>
        <n v="1.384E8"/>
        <n v="1.832E8"/>
        <n v="1.652E9"/>
        <n v="1.703E9"/>
        <n v="1.948E9"/>
        <n v="2.089E9"/>
        <n v="8.33E8"/>
        <n v="8.89E8"/>
        <n v="8.86E8"/>
        <n v="9.34E8"/>
        <n v="2.233E8"/>
        <n v="2.581E8"/>
        <n v="2.846E8"/>
        <n v="3.05E8"/>
        <n v="2.51E7"/>
        <n v="2.54E7"/>
        <n v="1.97E7"/>
        <n v="2.08E7"/>
        <n v="8.63E7"/>
        <n v="8.17E7"/>
        <n v="7.67E7"/>
        <n v="1.645E8"/>
        <n v="6.4093E7"/>
        <n v="8.0969E7"/>
        <n v="1.20719E8"/>
        <n v="1.2212E8"/>
        <n v="3.324E8"/>
        <n v="3.709E8"/>
        <n v="3.881E8"/>
        <n v="4.013E8"/>
        <n v="1.523E9"/>
        <n v="1.462E9"/>
        <n v="1.485E9"/>
        <n v="1.484E9"/>
        <n v="1.16388E8"/>
        <n v="1.67425E8"/>
        <n v="1.85993E8"/>
        <n v="2.24133E8"/>
        <n v="8.67E8"/>
        <n v="9.38E8"/>
        <n v="1.015E9"/>
        <n v="1.221E9"/>
        <n v="7.49E8"/>
        <n v="8.0E8"/>
        <n v="8.08E8"/>
        <n v="1.166E9"/>
        <n v="2.58E8"/>
        <n v="3.21E8"/>
        <n v="3.66E8"/>
        <n v="3.73E8"/>
        <n v="1.21211E8"/>
        <n v="1.86979E8"/>
        <n v="3.01812E8"/>
        <n v="2.9452E8"/>
        <n v="2.77621E8"/>
        <n v="3.57165E8"/>
        <n v="3.78716E8"/>
        <n v="4.64472E8"/>
        <n v="1.27E8"/>
        <n v="1.11537E8"/>
        <n v="9.4534E7"/>
        <n v="1.76746E8"/>
        <n v="1.74896E8"/>
        <n v="9.35E7"/>
        <n v="9.34E7"/>
        <n v="9.56E7"/>
        <n v="1.135E8"/>
        <n v="2.17E8"/>
        <n v="2.06E8"/>
        <n v="1.81E8"/>
        <n v="1.7755E10"/>
        <n v="1.6602E10"/>
        <n v="1.7091E10"/>
        <n v="1.6769E10"/>
        <n v="2.961E9"/>
        <n v="2.958E9"/>
        <n v="3.135E9"/>
        <n v="3.14E9"/>
        <n v="9.95E8"/>
        <n v="1.22E9"/>
        <n v="1.326E9"/>
        <n v="1.646E9"/>
        <n v="2.008E9"/>
        <n v="2.5E9"/>
        <n v="2.861E9"/>
        <n v="2.957E9"/>
        <n v="2.64631E8"/>
        <n v="2.31912E8"/>
        <n v="1.57824E8"/>
        <n v="1.96424E8"/>
        <n v="2.4539E7"/>
        <n v="2.9185E7"/>
        <n v="3.0951E7"/>
        <n v="3.6052E7"/>
        <n v="1.291456E9"/>
        <n v="1.60239E9"/>
        <n v="1.957025E9"/>
        <n v="1.668489E9"/>
        <n v="1.759E9"/>
        <n v="2.131E9"/>
        <n v="2.454E9"/>
        <n v="1.04E8"/>
        <n v="1.22E8"/>
        <n v="1.37E8"/>
        <n v="1.38E8"/>
        <n v="1.518E9"/>
        <n v="2.163E9"/>
        <n v="2.551E9"/>
        <n v="2.831E9"/>
        <n v="1.032E9"/>
        <n v="1.362E9"/>
        <n v="1.229E9"/>
        <n v="1.239E9"/>
        <n v="7.04E8"/>
        <n v="8.7E8"/>
        <n v="9.17E8"/>
        <n v="5.1E8"/>
        <n v="5.73E8"/>
        <n v="5.74E8"/>
        <n v="6.03E8"/>
        <n v="9.16E8"/>
        <n v="9.51E8"/>
        <n v="1.054E9"/>
        <n v="1.026E9"/>
        <n v="1.47515E8"/>
        <n v="3.06769E8"/>
        <n v="3.74661E8"/>
        <n v="4.09215E8"/>
        <n v="2.05334E8"/>
        <n v="2.39343E8"/>
        <n v="2.94684E8"/>
        <n v="3.5462E8"/>
        <n v="2.944E8"/>
        <n v="2.911E8"/>
        <n v="2.929E8"/>
        <n v="3.585E9"/>
        <n v="4.203E9"/>
        <n v="4.261E9"/>
        <n v="4.544E9"/>
        <n v="7.6E7"/>
        <n v="6.99E7"/>
        <n v="6.54E7"/>
        <n v="5.73E7"/>
        <n v="5.174E8"/>
        <n v="5.717E8"/>
        <n v="5.885E8"/>
        <n v="5.837E8"/>
        <n v="2.077E9"/>
        <n v="2.433E9"/>
        <n v="2.612E9"/>
        <n v="2.755E9"/>
        <n v="6.5141E7"/>
        <n v="1.17975E8"/>
        <n v="2.0782E8"/>
        <n v="2.72494E8"/>
        <n v="1.178E9"/>
        <n v="1.227E9"/>
        <n v="1.214E9"/>
        <n v="1.1E8"/>
        <n v="9.2E7"/>
        <n v="7.0E7"/>
        <n v="5.109E9"/>
        <n v="4.599E9"/>
        <n v="4.039E9"/>
        <n v="3.728E9"/>
        <n v="3.2929E9"/>
        <n v="3.5743E9"/>
        <n v="3.6724E9"/>
        <n v="3.7326E9"/>
        <n v="3.61E7"/>
        <n v="3.88E7"/>
        <n v="5.09E7"/>
        <n v="7.75E7"/>
        <n v="8.2E7"/>
        <n v="7.4E7"/>
        <n v="9.87E8"/>
        <n v="6.43E8"/>
        <n v="2.73E8"/>
        <n v="2.55E8"/>
        <n v="4.04336E8"/>
        <n v="4.15708E8"/>
        <n v="4.17358E8"/>
        <n v="4.94422E8"/>
        <n v="4.52E8"/>
        <n v="4.5E8"/>
        <n v="4.62E8"/>
        <n v="1.087E9"/>
        <n v="8.43E8"/>
        <n v="9.23E8"/>
        <n v="8.83E8"/>
        <n v="9.31E8"/>
        <n v="9.71E8"/>
        <n v="1.019E9"/>
        <n v="1.099E9"/>
        <n v="3.7691E7"/>
        <n v="2.5865E7"/>
        <n v="3.4257E7"/>
        <n v="3.4848E7"/>
        <n v="1.001E9"/>
        <n v="1.109E9"/>
        <n v="1.106E9"/>
        <n v="7.30493E8"/>
        <n v="7.54711E8"/>
        <n v="7.72445E8"/>
        <n v="8.27008E8"/>
        <n v="1700000.0"/>
        <n v="557000.0"/>
        <n v="192000.0"/>
        <n v="1237000.0"/>
        <n v="3.5E7"/>
        <n v="2.4E7"/>
        <n v="4.45228E8"/>
        <n v="4.92397E8"/>
        <n v="5.51032E8"/>
        <n v="5.81155E8"/>
        <n v="8.774E8"/>
        <n v="9.069E8"/>
        <n v="9.706E8"/>
        <n v="9.911E8"/>
        <n v="6.214E8"/>
        <n v="7.096E8"/>
        <n v="8.939E8"/>
        <n v="9.808E8"/>
        <n v="3.56E8"/>
        <n v="3.78E8"/>
        <n v="3.84E8"/>
        <n v="3.58E8"/>
        <n v="7.46E8"/>
        <n v="7.72E8"/>
        <n v="7.64E8"/>
        <n v="1.232E8"/>
        <n v="1.189E8"/>
        <n v="8.87E7"/>
        <n v="9.49E7"/>
        <n v="9.68E7"/>
        <n v="9.89E7"/>
        <n v="1.109E8"/>
        <n v="2.084E8"/>
        <n v="3.30418E8"/>
        <n v="3.40316E8"/>
        <n v="3.93987E8"/>
        <n v="5.88235E8"/>
        <n v="1.07591E8"/>
        <n v="1.1758E8"/>
        <n v="1.28582E8"/>
        <n v="1.37596E8"/>
        <n v="1.787E9"/>
        <n v="1.901E9"/>
        <n v="1.945E9"/>
        <n v="2.034E9"/>
        <n v="1.068382E9"/>
        <n v="1.1077E9"/>
        <n v="1.143827E9"/>
        <n v="1.177568E9"/>
        <n v="7.89E7"/>
        <n v="5.5E7"/>
        <n v="6.2E7"/>
        <n v="6.7E7"/>
        <n v="3.1652E7"/>
        <n v="3.8405E7"/>
        <n v="4.8138E7"/>
        <n v="6.577E7"/>
        <n v="1.09E9"/>
        <n v="1.113E9"/>
        <n v="1.156E9"/>
        <n v="1.25E9"/>
        <n v="1.441E9"/>
        <n v="5.76E8"/>
        <n v="3.67E8"/>
        <n v="2.05E8"/>
        <n v="9.8E7"/>
        <n v="1.23E8"/>
        <n v="2.91E7"/>
        <n v="2.59E7"/>
        <n v="3.35E7"/>
        <n v="3.34E7"/>
        <n v="7.87E8"/>
        <n v="9.42E8"/>
        <n v="1.091E9"/>
        <n v="4.549E9"/>
        <n v="5.445E9"/>
        <n v="5.492E9"/>
        <n v="5.69E9"/>
        <n v="1.88E8"/>
        <n v="2.1E8"/>
        <n v="3.19E8"/>
        <n v="2.86E8"/>
        <n v="8.7E7"/>
        <n v="5.7E7"/>
        <n v="1.8143E10"/>
        <n v="1.8395E10"/>
        <n v="1.8273E10"/>
        <n v="2.2016E10"/>
        <n v="4.5639E7"/>
        <n v="6.3608E7"/>
        <n v="5.4219E7"/>
        <n v="7.7445E7"/>
        <n v="1.94039E8"/>
        <n v="7.4833E7"/>
        <n v="1.51837E8"/>
        <n v="2.05087E8"/>
        <n v="1.996E9"/>
        <n v="2.129E9"/>
        <n v="2.213E9"/>
        <n v="7.87329E8"/>
        <n v="8.19711E8"/>
        <n v="8.55908E8"/>
        <n v="9.07024E8"/>
        <n v="2.6E7"/>
        <n v="3.6E7"/>
        <n v="6.5E7"/>
        <n v="3.821E9"/>
        <n v="3.882E9"/>
        <n v="3.885E9"/>
        <n v="3.985E9"/>
        <n v="8.8975E7"/>
        <n v="1.00025E8"/>
        <n v="1.14635E8"/>
        <n v="1.23569E8"/>
        <n v="4.18E8"/>
        <n v="4.89E8"/>
        <n v="5.62E8"/>
        <n v="7.56E8"/>
        <n v="1.522E9"/>
        <n v="1.689E9"/>
        <n v="1.819E9"/>
        <n v="3.46031E8"/>
        <n v="3.46273E8"/>
        <n v="3.63929E8"/>
        <n v="3.81277E8"/>
        <n v="2.3207E10"/>
        <n v="2.6567E10"/>
        <n v="4.2211E10"/>
        <n v="5.4872E10"/>
        <n v="1.1616E9"/>
        <n v="1.1704E9"/>
        <n v="1.272E9"/>
        <n v="1.2957E9"/>
        <n v="1.777E9"/>
        <n v="2.012E9"/>
        <n v="2.038E9"/>
        <n v="1.858E9"/>
        <n v="1.867E9"/>
        <n v="1.923E9"/>
        <n v="2.084E9"/>
        <n v="3.97E8"/>
        <n v="4.35E8"/>
        <n v="4.94E8"/>
        <n v="5.02E8"/>
        <n v="2.37E8"/>
        <n v="2.22E8"/>
        <n v="2.21E8"/>
        <n v="1.549E9"/>
        <n v="1.842E9"/>
        <n v="4.61627E8"/>
        <n v="4.81303E8"/>
        <n v="5.42952E8"/>
        <n v="5.65059E8"/>
        <n v="9.8844E7"/>
        <n v="1.29931E8"/>
        <n v="1.42376E8"/>
        <n v="2.15484E8"/>
        <n v="6.29908E8"/>
        <n v="7.25216E8"/>
        <n v="8.94057E8"/>
        <n v="8.98924E8"/>
        <n v="1.646E10"/>
        <n v="1.6606E10"/>
        <n v="1.6533E10"/>
        <n v="1.6017E10"/>
        <n v="1.3829E7"/>
        <n v="9918000.0"/>
        <n v="1.0634E7"/>
        <n v="1.0123E7"/>
        <n v="3.642E8"/>
        <n v="3.401E8"/>
        <n v="3.914E8"/>
        <n v="5.618E8"/>
        <n v="8.891E9"/>
        <n v="3.813E9"/>
        <n v="2.765E9"/>
        <n v="3.688E9"/>
        <n v="7.1E7"/>
        <n v="1.333E9"/>
        <n v="1.245E9"/>
        <n v="8.15E8"/>
        <n v="1.176E9"/>
        <n v="8.6E7"/>
        <n v="2.118E8"/>
        <n v="1.85E8"/>
        <n v="2.16E8"/>
        <n v="2.34E8"/>
        <n v="3.73199E8"/>
        <n v="3.71051E8"/>
        <n v="3.14119E8"/>
        <n v="3.22629E8"/>
        <n v="5.13916E8"/>
        <n v="6.15874E8"/>
        <n v="8.06021E8"/>
        <n v="7.78923E8"/>
        <n v="9.26053E8"/>
        <n v="9.77863E8"/>
        <n v="1.019045E9"/>
        <n v="1.124524E9"/>
        <n v="1.173955E9"/>
        <n v="1.213178E9"/>
        <n v="1.341315E9"/>
        <n v="1.966939E9"/>
        <n v="9508000.0"/>
        <n v="9887000.0"/>
        <n v="9537000.0"/>
        <n v="6550000.0"/>
        <n v="1.5888E10"/>
        <n v="1.7182E10"/>
        <n v="1.7297E10"/>
        <n v="1.8048E10"/>
        <n v="3.01E8"/>
        <n v="3.15E8"/>
        <n v="3.1E8"/>
        <n v="3.5819E7"/>
        <n v="4.4841E7"/>
        <n v="6.675E7"/>
        <n v="7.9042E7"/>
        <n v="7.85E7"/>
        <n v="9.25E7"/>
        <n v="3.374E8"/>
        <n v="3.1237E7"/>
        <n v="-7.2761E7"/>
        <n v="-8.7159E7"/>
        <n v="4.9282E7"/>
        <n v="6.0E7"/>
        <n v="8.5E7"/>
      </sharedItems>
    </cacheField>
    <cacheField name="GICS Sector" numFmtId="0">
      <sharedItems>
        <s v="Industrials"/>
        <s v="Consumer Discretionary"/>
        <s v="Information Technology"/>
        <s v="Health Care"/>
        <s v="Consumer Staples"/>
        <s v="Utilities"/>
        <s v="Financials"/>
        <s v="Real Estate"/>
        <s v="Materials"/>
        <s v="Energy"/>
        <s v="Telecommunications Services"/>
      </sharedItems>
    </cacheField>
    <cacheField name="GICS Sub Industry" numFmtId="0">
      <sharedItems>
        <s v="Airlines"/>
        <s v="Automotive Retail"/>
        <s v="Computer Hardware"/>
        <s v="Pharmaceuticals"/>
        <s v="Health Care Distributors"/>
        <s v="Health Care Equipment"/>
        <s v="Application Software"/>
        <s v="Semiconductors"/>
        <s v="Agricultural Products"/>
        <s v="Data Processing &amp; Outsourced Services"/>
        <s v="MultiUtilities"/>
        <s v="Electric Utilities"/>
        <s v="Life &amp; Health Insurance"/>
        <s v="Property &amp; Casualty Insurance"/>
        <s v="REITs"/>
        <s v="Multi-line Insurance"/>
        <s v="Internet Software &amp; Services"/>
        <s v="Specialty Chemicals"/>
        <s v="Building Products"/>
        <s v="Biotechnology"/>
        <s v="Semiconductor Equipment"/>
        <s v="Electrical Components &amp; Equipment"/>
        <s v="Asset Management &amp; Custody Banks"/>
        <s v="Specialized REITs"/>
        <s v="Internet &amp; Direct Marketing Retail"/>
        <s v="Specialty Stores"/>
        <s v="Managed Health Care"/>
        <s v="Oil &amp; Gas Exploration &amp; Production"/>
        <s v="Industrial Gases"/>
        <s v="Electronic Components"/>
        <s v="Aerospace &amp; Defense"/>
        <s v="Home Entertainment Software"/>
        <s v="Paper Packaging"/>
        <s v="Water Utilities"/>
        <s v="Consumer Finance"/>
        <s v="Banks"/>
        <s v="Computer &amp; Electronics Retail"/>
        <s v="Oil &amp; Gas Equipment &amp; Services"/>
        <s v="Metal &amp; Glass Containers"/>
        <s v="Auto Parts &amp; Equipment"/>
        <s v="Packaged Foods &amp; Meats"/>
        <s v="Construction &amp; Farm Machinery &amp; Heavy Trucks"/>
        <s v="Real Estate Services"/>
        <s v="Hotels, Resorts &amp; Cruise Lines"/>
        <s v="Health Care Technology"/>
        <s v="Fertilizers &amp; Agricultural Chemicals"/>
        <s v="Regional Banks"/>
        <s v="Household Products"/>
        <s v="Integrated Oil &amp; Gas"/>
        <s v="Air Freight &amp; Logistics"/>
        <s v="Cable &amp; Satellite"/>
        <s v="Restaurants"/>
        <s v="Industrial Machinery"/>
        <s v="Industrial Conglomerates"/>
        <s v="Health Care Supplies"/>
        <s v="Hypermarkets &amp; Super Centers"/>
        <s v="Personal Products"/>
        <s v="Networking Equipment"/>
        <s v="IT Consulting &amp; Other Services"/>
        <s v="Railroads"/>
        <s v="Diversified Support Services"/>
        <s v="Integrated Telecommunications Services"/>
        <s v="Drug Retail"/>
        <s v="Diversified Chemicals"/>
        <s v="General Merchandise Stores"/>
        <s v="Health Care Facilities"/>
        <s v="Homebuilding"/>
        <s v="Broadcasting &amp; Cable TV"/>
        <s v="Research &amp; Consulting Services"/>
        <s v="Soft Drinks"/>
        <s v="Residential REITs"/>
        <s v="Investment Banking &amp; Brokerage"/>
        <s v="Automobile Manufacturers"/>
        <s v="Copper"/>
        <s v="Apparel Retail"/>
        <s v="Electronic Equipment &amp; Instruments"/>
        <s v="Diversified Commercial Services"/>
        <s v="Retail REITs"/>
        <s v="Consumer Electronics"/>
        <s v="Tires &amp; Rubber"/>
        <s v="Industrial Materials"/>
        <s v="Leisure Products"/>
        <s v="Apparel, Accessories &amp; Luxury Goods"/>
        <s v="Home Improvement Retail"/>
        <s v="Motorcycle Manufacturers"/>
        <s v="Oil &amp; Gas Drilling"/>
        <s v="Technology Hardware, Storage &amp; Peripherals"/>
        <s v="Telecommunications Equipment"/>
        <s v="Life Sciences Tools &amp; Services"/>
        <s v="Advertising"/>
        <s v="Trucking"/>
        <s v="Department Stores"/>
        <s v="Oil &amp; Gas Refining &amp; Marketing &amp; Transportation"/>
        <s v="Food Retail"/>
        <s v="Distributors"/>
        <s v="Multi-Sector Holdings"/>
        <s v="Alternative Carriers"/>
        <s v="Diversified Financial Services"/>
        <s v="Home Furnishings"/>
        <s v="Construction Materials"/>
        <s v="Insurance Brokers"/>
        <s v="Tobacco"/>
        <s v="Systems Software"/>
        <s v="Gold"/>
        <s v="Steel"/>
        <s v="Housewares &amp; Specialties"/>
        <s v="Thrifts &amp; Mortgage Finance"/>
        <s v="Technology, Hardware, Software and Supplies"/>
        <s v="Human Resource &amp; Employment Services"/>
        <s v="Office REITs"/>
        <s v="Household Appliances"/>
        <s v="Computer Storage &amp; Peripherals"/>
        <s v="Distillers &amp; Vintners"/>
        <s v="Food Distributors"/>
        <s v="Brewers"/>
        <s v="Electronic Manufacturing Services"/>
        <s v="Publishing"/>
        <s v="Specialty Retail"/>
        <s v="Environmental Services"/>
        <s v="Casinos &amp; Gaming"/>
      </sharedItems>
    </cacheField>
    <cacheField name="Gross Profit">
      <sharedItems containsMixedTypes="1" containsNumber="1" containsInteger="1">
        <n v="1.4356E10"/>
        <n v="1.5724E10"/>
        <n v="2.703E10"/>
        <n v="2.9894E10"/>
        <n v="3.098036E9"/>
        <n v="3.252146E9"/>
        <n v="4.453613E9"/>
        <n v="4.422772E9"/>
        <n v="6.4304E10"/>
        <n v="7.0537E10"/>
        <n v="9.3626E10"/>
        <n v="8.4263E10"/>
        <n v="1.3872E10"/>
        <n v="1.4209E10"/>
        <n v="1.5534E10"/>
        <n v="1.8359E10"/>
        <n v="2.507819E9"/>
        <n v="2.982366E9"/>
        <n v="3.529313E9"/>
        <n v="4.272606E9"/>
        <n v="1.0151E10"/>
        <n v="1.0464E10"/>
        <n v="1.1029E10"/>
        <n v="1.1658E10"/>
        <n v="3.468683E9"/>
        <n v="3.524985E9"/>
        <n v="4.051194E9"/>
        <n v="5.034522E9"/>
        <n v="1.692411E9"/>
        <n v="1.830188E9"/>
        <n v="2.259262E9"/>
        <n v="2.227173E9"/>
        <n v="3.623E9"/>
        <n v="3.889E9"/>
        <n v="4.768E9"/>
        <n v="4.02E9"/>
        <n v="1.249299E9"/>
        <n v="1.424146E9"/>
        <n v="1.658961E9"/>
        <n v="1.957046E9"/>
        <n v="2.0737E9"/>
        <n v="1.9996E9"/>
        <n v="2.1701E9"/>
        <n v="2.1334E9"/>
        <n v="2.304E9"/>
        <n v="2.348E9"/>
        <n v="2.467E9"/>
        <n v="2.597E9"/>
        <n v="8.55E9"/>
        <n v="8.0912E9"/>
        <n v="8.6929E9"/>
        <n v="9.0197E9"/>
        <n v="8.29E9"/>
        <n v="8.598E9"/>
        <n v="8.355E9"/>
        <n v="7.823E9"/>
        <n v="3.3469E10"/>
        <n v="3.4214E10"/>
        <n v="3.0795E10"/>
        <n v="2.1746E10"/>
        <n v="5.72156E8"/>
        <n v="5.94002E8"/>
        <n v="6.03399E8"/>
        <n v="6.16062E8"/>
        <n v="2.337721E9"/>
        <n v="2.28809E9"/>
        <n v="1.65887E9"/>
        <n v="2.280552E9"/>
        <n v="8.44047E8"/>
        <n v="1.066835E9"/>
        <n v="1.352931E9"/>
        <n v="1.471828E9"/>
        <n v="8.98843E8"/>
        <n v="8.50471E8"/>
        <n v="7.70848E8"/>
        <n v="1.196872E9"/>
        <n v="2.338E9"/>
        <n v="2.801E9"/>
        <n v="3.043E9"/>
        <n v="3.663E9"/>
        <n v="1.1697E10"/>
        <n v="1.4679E10"/>
        <n v="1.4046E10"/>
        <n v="1.2816E10"/>
        <n v="8.615E8"/>
        <n v="8.537E8"/>
        <n v="8.691E8"/>
        <n v="9.853E8"/>
        <n v="1.37379E9"/>
        <n v="2.06E9"/>
        <n v="2.371E9"/>
        <n v="2.826E9"/>
        <n v="2.991E9"/>
        <n v="3.843E9"/>
        <n v="3.952E9"/>
        <n v="4.511E9"/>
        <n v="1.180081E9"/>
        <n v="1.270494E9"/>
        <n v="1.424947E9"/>
        <n v="1.425015E9"/>
        <n v="1.533E10"/>
        <n v="1.5641E10"/>
        <n v="1.7435E10"/>
        <n v="1.8829E10"/>
        <n v="8.36E9"/>
        <n v="9.276E9"/>
        <n v="1.0314E10"/>
        <n v="9.939E9"/>
        <n v="2.153481E9"/>
        <n v="2.501534E9"/>
        <n v="3.005783E9"/>
        <n v="3.462648E9"/>
        <n v="2.0271E10"/>
        <n v="2.6236E10"/>
        <n v="3.5355E10"/>
        <n v="4.7722E10"/>
        <n v="2.7599E9"/>
        <n v="2.9887E9"/>
        <n v="3.2615E9"/>
        <n v="3.3132E9"/>
        <n v="1.32836E10"/>
        <n v="1.47864E10"/>
        <n v="1.70192E10"/>
        <n v="1.80396E10"/>
        <n v="1.3349E10"/>
        <n v="1.1833E10"/>
        <n v="1.018E10"/>
        <n v="4.318E9"/>
        <n v="1.1639E10"/>
        <n v="1.5153E10"/>
        <n v="5.513E9"/>
        <n v="4.969E9"/>
        <n v="2.7083E9"/>
        <n v="2.8091E9"/>
        <n v="2.9559E9"/>
        <n v="3.1217E9"/>
        <n v="1.3432E9"/>
        <n v="1.4508E9"/>
        <n v="1.6938E9"/>
        <n v="1.7795E9"/>
        <n v="3.299E9"/>
        <n v="3.746E9"/>
        <n v="4.769E9"/>
        <n v="4.465E9"/>
        <n v="3.194E9"/>
        <n v="3.052E9"/>
        <n v="2.883E9"/>
        <n v="3.079E9"/>
        <n v="3.553E9"/>
        <n v="5.94E9"/>
        <n v="1.5282E9"/>
        <n v="1.6377E9"/>
        <n v="1.6512E9"/>
        <n v="1.6458E9"/>
        <n v="1.524426E9"/>
        <n v="1.59E9"/>
        <n v="1.661E9"/>
        <n v="1.755E9"/>
        <n v="3.3301E10"/>
        <n v="3.4386E10"/>
        <n v="3.5522E10"/>
        <n v="3.3966E10"/>
        <n v="8.376E8"/>
        <n v="9.792E8"/>
        <n v="1.1456E9"/>
        <n v="1.4362E9"/>
        <n v="4.740935E9"/>
        <n v="4.934907E9"/>
        <n v="5.327031E9"/>
        <n v="5.608736E9"/>
        <n v="1.3355E10"/>
        <n v="1.401E10"/>
        <n v="1.4026E10"/>
        <n v="1.3781E10"/>
        <n v="9.6325E10"/>
        <n v="9.8663E10"/>
        <n v="9.2525E10"/>
        <n v="9.0852E10"/>
        <n v="7.134E9"/>
        <n v="4.162E9"/>
        <n v="4.581E9"/>
        <n v="4.146E9"/>
        <n v="4.388755E9"/>
        <n v="4.565582E9"/>
        <n v="4.619779E9"/>
        <n v="4.62031E9"/>
        <n v="1.0308E10"/>
        <n v="1.0242E10"/>
        <n v="9.759E9"/>
        <n v="1.0113E10"/>
        <n v="1.0984E10"/>
        <n v="9.399E9"/>
        <n v="9.047E9"/>
        <n v="9.191E9"/>
        <n v="1.8551E9"/>
        <n v="2.065E9"/>
        <n v="2.1148E9"/>
        <n v="2.3423E9"/>
        <n v="4.171E9"/>
        <n v="4.301E9"/>
        <n v="4.695E9"/>
        <n v="5.991E9"/>
        <n v="3.811E9"/>
        <n v="4.805E9"/>
        <n v="1.327E9"/>
        <n v="-1.32E8"/>
        <n v="6.0745E9"/>
        <n v="8.5323E9"/>
        <n v="9.5234E9"/>
        <n v="9.9701E9"/>
        <n v="1.5617E9"/>
        <n v="1.5927E9"/>
        <n v="1.6665E9"/>
        <n v="1.5367E9"/>
        <n v="1.3011E10"/>
        <n v="1.1766E10"/>
        <n v="1.1947E10"/>
        <n v="1.2651E10"/>
        <n v="4.9E9"/>
        <n v="5.17E9"/>
        <n v="5.304E9"/>
        <n v="1.5575E9"/>
        <n v="1.7564E9"/>
        <n v="1.7031E9"/>
        <n v="1.9331E9"/>
        <n v="1.179978E9"/>
        <n v="1.364136E9"/>
        <n v="1.532472E9"/>
        <n v="1.586485E9"/>
        <n v="3.3649E9"/>
        <n v="2.9274E9"/>
        <n v="2.8756E9"/>
        <n v="3.0908E9"/>
        <n v="4.921E9"/>
        <n v="5.161E9"/>
        <n v="5.712E9"/>
        <n v="6.543E9"/>
        <n v="1.4202E10"/>
        <n v="1.3842E10"/>
        <n v="1.2878E10"/>
        <n v="9.632E9"/>
        <n v="5.316E9"/>
        <n v="6.739E9"/>
        <n v="5.93E9"/>
        <n v="6.019E9"/>
        <n v="7.68671E8"/>
        <n v="8.91095E8"/>
        <n v="9.99696E8"/>
        <n v="1.139269E9"/>
        <n v="1.703691E9"/>
        <n v="1.874734E9"/>
        <n v="2.23215E9"/>
        <n v="2.342425E9"/>
        <n v="4.811E9"/>
        <n v="5.463E9"/>
        <n v="6.267E9"/>
        <n v="7.006E9"/>
        <n v="6.1535E9"/>
        <n v="7.2845E9"/>
        <n v="8.8359E9"/>
        <n v="1.07912E10"/>
        <n v="2.396026E9"/>
        <n v="2.798326E9"/>
        <n v="3.674486E9"/>
        <n v="4.017357E9"/>
        <n v="3.1133E9"/>
        <n v="2.5202E9"/>
        <n v="1.7785E9"/>
        <n v="1.5471E9"/>
        <n v="5.138E9"/>
        <n v="4.917E9"/>
        <n v="5.182E9"/>
        <n v="5.039E9"/>
        <n v="1.2914E9"/>
        <n v="1.438E9"/>
        <n v="1.4529E9"/>
        <n v="1.5118E9"/>
        <n v="5.235E9"/>
        <n v="6.15E9"/>
        <n v="7.076E9"/>
        <n v="2.469E9"/>
        <n v="1.717571E9"/>
        <n v="1.836095E9"/>
        <n v="2.007652E9"/>
        <n v="2.26848E9"/>
        <n v="2.81E9"/>
        <n v="3.135E9"/>
        <n v="3.328E9"/>
        <n v="1.0348E10"/>
        <n v="1.1219E10"/>
        <n v="1.1515E10"/>
        <n v="1.358E10"/>
        <n v="1.4586E10"/>
        <n v="6.34E8"/>
        <n v="7.83E8"/>
        <n v="7.88E8"/>
        <n v="9.47E8"/>
        <n v="9.932E9"/>
        <n v="1.0201E10"/>
        <n v="1.0109E10"/>
        <n v="2.391E9"/>
        <n v="2.356E9"/>
        <n v="2.465E9"/>
        <n v="2.598E9"/>
        <n v="2.611E9"/>
        <n v="2.562E9"/>
        <n v="2.776E9"/>
        <n v="2.92E9"/>
        <n v="8.54769E8"/>
        <n v="1.117756E9"/>
        <n v="1.174287E9"/>
        <n v="4.98214E8"/>
        <n v="4.28E9"/>
        <n v="4.861E9"/>
        <n v="4.947E9"/>
        <n v="4.452E9"/>
        <n v="2.004E9"/>
        <n v="2.089E9"/>
        <n v="2.175E9"/>
        <n v="2.389E9"/>
        <n v="1.329E9"/>
        <n v="1.868E9"/>
        <n v="3.882E9"/>
        <n v="5.518E9"/>
        <n v="2.705E9"/>
        <n v="2.351E9"/>
        <n v="2.336E9"/>
        <n v="2.277E9"/>
        <n v="2.2368E10"/>
        <n v="2.2935E10"/>
        <n v="2.2781E10"/>
        <n v="2.3947E10"/>
        <n v="9.14492E8"/>
        <n v="1.345997E9"/>
        <n v="1.648131E9"/>
        <n v="7.76156E8"/>
        <n v="1.371E9"/>
        <n v="1.51E9"/>
        <n v="1.614E9"/>
        <n v="1.617E9"/>
        <n v="1.026808E9"/>
        <n v="1.09157E9"/>
        <n v="1.070262E9"/>
        <n v="1.173079E9"/>
        <n v="1.3208E10"/>
        <n v="1.4182E10"/>
        <n v="1.5134E10"/>
        <n v="1.5818E10"/>
        <n v="1319000.0"/>
        <n v="1372000.0"/>
        <n v="4054000.0"/>
        <n v="1.5165E7"/>
        <n v="2.912E9"/>
        <n v="2.971E9"/>
        <n v="2.782E9"/>
        <n v="2.78E9"/>
        <n v="2.366616E9"/>
        <n v="3.102575E9"/>
        <n v="4.084316E9"/>
        <n v="5.012668E9"/>
        <n v="2.944E10"/>
        <n v="2.7769E10"/>
        <n v="2.9681E10"/>
        <n v="3.096E10"/>
        <n v="7.87445E8"/>
        <n v="6.74816E8"/>
        <n v="8.095E9"/>
        <n v="8.569E9"/>
        <n v="8.518E9"/>
        <n v="8.287E9"/>
        <n v="1.753309E9"/>
        <n v="1.749759E9"/>
        <n v="1.921337E9"/>
        <n v="2.12987E9"/>
        <n v="1.0737E10"/>
        <n v="1.0588E10"/>
        <n v="1.0185E10"/>
        <n v="1.0122E10"/>
        <n v="3.068231E9"/>
        <n v="3.5777E9"/>
        <n v="4.1216E9"/>
        <n v="4.9758E9"/>
        <n v="2.415639E9"/>
        <n v="2.522637E9"/>
        <n v="2.66123E9"/>
        <n v="2.858724E9"/>
        <n v="2.3783E10"/>
        <n v="2.5367E10"/>
        <n v="2.6528E10"/>
        <n v="2.8857E10"/>
        <n v="6.7254E10"/>
        <n v="6.0833E10"/>
        <n v="5.5538E10"/>
        <n v="3.714E10"/>
        <n v="1.476071E9"/>
        <n v="1.864483E9"/>
        <n v="2.121773E9"/>
        <n v="1.262214E9"/>
        <n v="4.535E9"/>
        <n v="5.087E9"/>
        <n v="4.555E9"/>
        <n v="5.482E9"/>
        <n v="1.6809E10"/>
        <n v="1.7395E10"/>
        <n v="2.3608E10"/>
        <n v="2.3699E10"/>
        <n v="1.1356E10"/>
        <n v="1.1383E10"/>
        <n v="1.0018E10"/>
        <n v="1.0125E10"/>
        <n v="1.21281E10"/>
        <n v="1.12911E10"/>
        <n v="8.7196E9"/>
        <n v="8.3951E9"/>
        <n v="8.139E9"/>
        <n v="8.672E9"/>
        <n v="8.997E9"/>
        <n v="9.379E9"/>
        <n v="5.085401E9"/>
        <n v="5.435742E9"/>
        <n v="5.802507E9"/>
        <n v="6.306091E9"/>
        <n v="3.018E9"/>
        <n v="2.82E9"/>
        <n v="2.798E9"/>
        <n v="2.836E9"/>
        <n v="1.4058E9"/>
        <n v="1.7563E9"/>
        <n v="2.2883E9"/>
        <n v="2.6548E9"/>
        <n v="9.4143E9"/>
        <n v="9.342E9"/>
        <n v="9.8926E9"/>
        <n v="1.07625E10"/>
        <n v="2.0007E10"/>
        <n v="2.2393E10"/>
        <n v="2.4101E10"/>
        <n v="2.5639E10"/>
        <n v="3.846E9"/>
        <n v="4.141E9"/>
        <n v="4.051E9"/>
        <n v="4.065E9"/>
        <n v="2.777E9"/>
        <n v="3.028E9"/>
        <n v="3.01E9"/>
        <n v="3.554E9"/>
        <n v="8.17169E8"/>
        <n v="9.26599E8"/>
        <n v="1.013117E9"/>
        <n v="1.112054E9"/>
        <n v="2.6527E9"/>
        <n v="2.7898E9"/>
        <n v="3.034E9"/>
        <n v="4.6567E9"/>
        <e v="#VALUE!"/>
        <n v="2.778591E9"/>
        <n v="2.974249E9"/>
        <n v="2.568144E9"/>
        <n v="2.471969E9"/>
        <n v="3.498E9"/>
        <n v="3.63E9"/>
        <n v="3.723E9"/>
        <n v="3.858E9"/>
        <n v="1.3044E9"/>
        <n v="1.2951E9"/>
        <n v="1.4225E9"/>
        <n v="1.5411E9"/>
        <n v="6.677E9"/>
        <n v="9.211E9"/>
        <n v="9.602E9"/>
        <n v="9.731E9"/>
        <n v="2.602731E9"/>
        <n v="3.565673E9"/>
        <n v="3.675801E9"/>
        <n v="3.957003E9"/>
        <n v="8.129E9"/>
        <n v="1.8306E10"/>
        <n v="1.1041E10"/>
        <n v="1.0615E10"/>
        <n v="2.409E9"/>
        <n v="2.228E9"/>
        <n v="3.086E9"/>
        <n v="3.042E9"/>
        <n v="6.765E9"/>
        <n v="7.127E9"/>
        <n v="6.821E9"/>
        <n v="6.972E9"/>
        <n v="5.4533E9"/>
        <n v="6.0922E9"/>
        <n v="6.6014E9"/>
        <n v="6.3216E9"/>
        <n v="5.163E9"/>
        <n v="5.112E9"/>
        <n v="5.494E9"/>
        <n v="5.718E9"/>
        <n v="1.3135E9"/>
        <n v="1.5166E9"/>
        <n v="1.5917E9"/>
        <n v="1.7762E9"/>
        <n v="4.115E9"/>
        <n v="4.217E9"/>
        <n v="4.671E9"/>
        <n v="4.268E9"/>
        <n v="8.1558E9"/>
        <n v="8.8106E9"/>
        <n v="8.6798E9"/>
        <n v="9.0812E9"/>
        <n v="1.762E9"/>
        <n v="2.221E9"/>
        <n v="2.58E9"/>
        <n v="9.952E9"/>
        <n v="7.762E9"/>
        <n v="7.008E9"/>
        <n v="6.262E9"/>
        <n v="9.983208E9"/>
        <n v="1.2420225E10"/>
        <n v="1.5500951E10"/>
        <n v="6.579671E9"/>
        <n v="9.42759E8"/>
        <n v="1.088363E9"/>
        <n v="1.245891E9"/>
        <n v="1.434361E9"/>
        <n v="1.121995E9"/>
        <n v="1.553474E9"/>
        <n v="1.731184E9"/>
        <n v="1.839797E9"/>
        <n v="1.504616E9"/>
        <n v="1.944794E9"/>
        <n v="1.430957E9"/>
        <n v="1.24343E9"/>
        <n v="2.606353E9"/>
        <n v="3.303264E9"/>
        <n v="3.292717E9"/>
        <n v="3.538633E9"/>
        <n v="3.62986E8"/>
        <n v="4.13254E8"/>
        <n v="6.58392E8"/>
        <n v="8.30899E8"/>
        <n v="4.863E9"/>
        <n v="6.906E9"/>
        <n v="6.563E9"/>
        <n v="3.718452E9"/>
        <n v="3.802062E9"/>
        <n v="4.368734E9"/>
        <n v="4.063978E9"/>
        <n v="1.4086E9"/>
        <n v="1.5289E9"/>
        <n v="1.6973E9"/>
        <n v="1.8765E9"/>
        <n v="6.894E9"/>
        <n v="5.858E9"/>
        <n v="8.041E9"/>
        <n v="1.83537E9"/>
        <n v="1.882853E9"/>
        <n v="1.981427E9"/>
        <n v="2.187777E9"/>
        <n v="3.733225E9"/>
        <n v="4.584404E9"/>
        <n v="5.362758E9"/>
        <n v="7.176866E9"/>
        <n v="2.95368E8"/>
        <n v="3.80601E8"/>
        <n v="4.74739E8"/>
        <n v="5.78305E8"/>
        <n v="2.3867E10"/>
        <n v="1.2174E10"/>
        <n v="1.8149E10"/>
        <n v="1.6312E10"/>
        <n v="1.719445E9"/>
        <n v="1.897402E9"/>
        <n v="1.948934E9"/>
        <n v="1.964777E9"/>
        <n v="5.997E9"/>
        <n v="1.0313E10"/>
        <n v="1.5061E10"/>
        <n v="2.3849E10"/>
        <n v="1.0416E9"/>
        <n v="1.3669E9"/>
        <n v="1.5819E9"/>
        <n v="6.449E9"/>
        <n v="6.284E9"/>
        <n v="1.934E9"/>
        <n v="-1.2647E10"/>
        <n v="2.7839E10"/>
        <n v="2.8515E10"/>
        <n v="3.0469E10"/>
        <n v="3.3038E10"/>
        <n v="8.538E9"/>
        <n v="8.433E9"/>
        <n v="8.053E9"/>
        <n v="8.853E9"/>
        <n v="1.228267E9"/>
        <n v="1.422087E9"/>
        <n v="1.587562E9"/>
        <n v="1.657829E9"/>
        <n v="1.8396E9"/>
        <n v="1.9707E9"/>
        <n v="2.0855E9"/>
        <n v="2.202E9"/>
        <n v="1.872E9"/>
        <n v="2.038E9"/>
        <n v="2.185E9"/>
        <n v="2.345E9"/>
        <n v="2.034E9"/>
        <n v="2.133E9"/>
        <n v="2.374E9"/>
        <n v="2.505E9"/>
        <n v="7.35184E8"/>
        <n v="7.3701E8"/>
        <n v="7.50373E8"/>
        <n v="7.53561E8"/>
        <n v="1.365191E9"/>
        <n v="1.399033E9"/>
        <n v="1.094696E9"/>
        <n v="7.90316E8"/>
        <n v="1.688095E9"/>
        <n v="1.714617E9"/>
        <n v="1.487318E9"/>
        <n v="1.231554E9"/>
        <n v="1.2683E9"/>
        <n v="1.2009E9"/>
        <n v="1.2109E9"/>
        <n v="1.0754E9"/>
        <n v="4.46959E8"/>
        <n v="4.74167E8"/>
        <n v="5.10595E8"/>
        <n v="5.47979E8"/>
        <n v="8.52749E8"/>
        <n v="8.64632E8"/>
        <n v="8.24941E8"/>
        <n v="9.19267E8"/>
        <n v="5.728E9"/>
        <n v="5.873E9"/>
        <n v="6.13E9"/>
        <n v="6.249E9"/>
        <n v="1.625965E9"/>
        <n v="1.670922E9"/>
        <n v="1.751957E9"/>
        <n v="1.65663E9"/>
        <n v="7.231E9"/>
        <n v="8.343E9"/>
        <n v="2.1102E10"/>
        <n v="2.8633E10"/>
        <n v="6.4239E9"/>
        <n v="6.3698E9"/>
        <n v="5.9492E9"/>
        <n v="5.8295E9"/>
        <n v="3.324E9"/>
        <n v="4.052E9"/>
        <n v="3.653E9"/>
        <n v="1.8054E10"/>
        <n v="1.3808E10"/>
        <n v="1.8302E10"/>
        <n v="2.1255E10"/>
        <n v="3.778091E9"/>
        <n v="4.21992E9"/>
        <n v="4.593761E9"/>
        <n v="4.555852E9"/>
        <n v="1.513848E9"/>
        <n v="1.602011E9"/>
        <n v="1.751611E9"/>
        <n v="1.750511E9"/>
        <n v="6.171E9"/>
        <n v="6.293E9"/>
        <n v="6.289E9"/>
        <n v="5.72E9"/>
        <n v="1.43848E9"/>
        <n v="1.4073E9"/>
        <n v="1.604412E9"/>
        <n v="1.538704E9"/>
        <n v="4.118E9"/>
        <n v="4.232E9"/>
        <n v="4.279E9"/>
        <n v="4.186E9"/>
        <n v="3.91616E9"/>
        <n v="4.136483E9"/>
        <n v="4.314242E9"/>
        <n v="4.231428E9"/>
        <n v="4.471E9"/>
        <n v="5.536E9"/>
        <n v="2.52E9"/>
        <n v="8.64E8"/>
        <n v="1.10412E9"/>
        <n v="1.456667E9"/>
        <n v="1.817104E9"/>
        <n v="2.093091E9"/>
        <n v="2.417003E9"/>
        <n v="2.409256E9"/>
        <n v="2.578835E9"/>
        <n v="2.770476E9"/>
        <n v="2.874417E9"/>
        <n v="2.756592E9"/>
        <n v="2.869188E9"/>
        <n v="3.071076E9"/>
        <n v="1.611693E9"/>
        <n v="1.904407E9"/>
        <n v="2.136332E9"/>
        <n v="2.276048E9"/>
        <n v="2.7296E10"/>
        <n v="2.8212E10"/>
        <n v="3.0656E10"/>
        <n v="3.304E10"/>
        <n v="1.19799E9"/>
        <n v="1.641132E9"/>
        <n v="1.902521E9"/>
        <n v="2.153428E9"/>
        <n v="2.5842E10"/>
        <n v="2.6915E10"/>
        <n v="2.8389E10"/>
        <n v="3.0265E10"/>
        <n v="8.71E9"/>
        <n v="7.936E9"/>
        <n v="6.984E9"/>
        <n v="3.313E9"/>
        <n v="8.891E9"/>
        <n v="9.625E9"/>
        <n v="7.809E9"/>
        <n v="7.602E9"/>
        <n v="2.139883E9"/>
        <n v="2.278455E9"/>
        <n v="2.440485E9"/>
        <n v="2.37579E9"/>
        <n v="1.1614E9"/>
        <n v="1.2455E9"/>
        <n v="1.4327E9"/>
        <n v="1.5633E9"/>
        <n v="1.0691E10"/>
        <n v="1.1349E10"/>
        <n v="1.1834E10"/>
        <n v="1.2152E10"/>
        <n v="1.534846E9"/>
        <n v="1.709253E9"/>
        <n v="1.458226E9"/>
        <n v="7.25427E8"/>
        <n v="1.5637E10"/>
        <n v="1.4939E10"/>
        <n v="1.4616E10"/>
        <n v="2.5918E10"/>
        <n v="1.122E10"/>
        <n v="8.998E9"/>
        <n v="1.683341E9"/>
        <n v="1.84489E9"/>
        <n v="1.847554E9"/>
        <n v="1.787833E9"/>
        <n v="1.412816E9"/>
        <n v="1.564983E9"/>
        <n v="1.808581E9"/>
        <n v="2.158175E9"/>
        <n v="1.727E9"/>
        <n v="1.702E9"/>
        <n v="1.735E9"/>
        <n v="2.335E9"/>
        <n v="2.507513E9"/>
        <n v="2.656014E9"/>
        <n v="2.911315E9"/>
        <n v="3.012259E9"/>
        <n v="3.174E9"/>
        <n v="3.177E9"/>
        <n v="3.321E9"/>
        <n v="3.375E9"/>
        <n v="2.859882E9"/>
        <n v="3.280848E9"/>
        <n v="3.336166E9"/>
        <n v="3.382675E9"/>
        <n v="8.749E9"/>
        <n v="1.0334E10"/>
        <n v="1.002E10"/>
        <n v="9.372E9"/>
        <n v="5.0361E10"/>
        <n v="4.8684E10"/>
        <n v="4.6407E10"/>
        <n v="4.0684E10"/>
        <n v="6.99148E8"/>
        <n v="7.56118E8"/>
        <n v="8.16116E8"/>
        <n v="8.9027E8"/>
        <n v="1.175534E9"/>
        <n v="1.284205E9"/>
        <n v="1.36215E9"/>
        <n v="1.351599E9"/>
        <n v="9.11887E8"/>
        <n v="1.29771E9"/>
        <n v="1.54929E9"/>
        <n v="1.666448E9"/>
        <n v="3.1521E10"/>
        <n v="3.5609E10"/>
        <n v="3.4679E10"/>
        <n v="3.6191E10"/>
        <n v="3.419E9"/>
        <n v="3.64E9"/>
        <n v="3.497E9"/>
        <n v="3.964E9"/>
        <n v="6.565E9"/>
        <n v="7.201E9"/>
        <n v="7.363E9"/>
        <n v="6.897E9"/>
        <n v="1.726842E9"/>
        <n v="1.735745E9"/>
        <n v="1.773057E9"/>
        <n v="1.717951E9"/>
        <n v="1.5942E9"/>
        <n v="1.4138E9"/>
        <n v="1.5779E9"/>
        <n v="1.8901E9"/>
        <n v="5.581E9"/>
        <n v="5.811E9"/>
        <n v="5.517E9"/>
        <n v="5.703E9"/>
        <n v="1.824123E9"/>
        <n v="2.01377E9"/>
        <n v="2.267038E9"/>
        <n v="2.522068E9"/>
        <n v="1.842319E9"/>
        <n v="2.073784E9"/>
        <n v="1.968338E9"/>
        <n v="1.767831E9"/>
        <n v="2.7088E9"/>
        <n v="2.9414E9"/>
        <n v="2.8582E9"/>
        <n v="3.0786E9"/>
        <n v="4.702E9"/>
        <n v="4.803E9"/>
        <n v="5.1E9"/>
        <n v="5.269E9"/>
        <n v="5.434E9"/>
        <n v="6.103E9"/>
        <n v="5.063E9"/>
        <n v="4.681E9"/>
        <n v="2.1413E8"/>
        <n v="2.63459E8"/>
        <n v="2.72444E8"/>
        <n v="2.97207E8"/>
        <n v="5.86399E8"/>
        <n v="6.40029E8"/>
        <n v="7.3528E8"/>
        <n v="8.62292E8"/>
        <n v="1.605329E9"/>
        <n v="1.696446E9"/>
        <n v="1.59882E9"/>
        <n v="1.821102E9"/>
        <n v="6.609E9"/>
        <n v="6.683E9"/>
        <n v="6.624E9"/>
        <n v="6.651E9"/>
        <n v="6.705E9"/>
        <n v="7.791E9"/>
        <n v="7.951E9"/>
        <n v="7.257E9"/>
        <n v="1.464362E9"/>
        <n v="1.648701E9"/>
        <n v="1.887527E9"/>
        <n v="2.01876E9"/>
        <n v="2.8964E10"/>
        <n v="2.8433E10"/>
        <n v="2.8109E10"/>
        <n v="2.6812E10"/>
        <n v="1.306566E9"/>
        <n v="2.0161E9"/>
        <n v="2.6477E9"/>
        <n v="2.7972E9"/>
        <n v="1.9893E10"/>
        <n v="2.0237E10"/>
        <n v="2.2953E10"/>
        <n v="2.4334E10"/>
        <n v="6.99E9"/>
        <n v="6.944E9"/>
        <n v="6.925E9"/>
        <n v="6.939E9"/>
        <n v="1.564E9"/>
        <n v="1.6992E9"/>
        <n v="1.6596E9"/>
        <n v="1.6431E9"/>
        <n v="4.386E9"/>
        <n v="4.429E9"/>
        <n v="4.808E9"/>
        <n v="5.204E9"/>
        <n v="6.956E8"/>
        <n v="7.099E8"/>
        <n v="7.904E8"/>
        <n v="9.232E8"/>
        <n v="1.014431E9"/>
        <n v="1.44354E9"/>
        <n v="1.716437E9"/>
        <n v="2.02648E9"/>
        <n v="2.2497E9"/>
        <n v="2.2232E9"/>
        <n v="2.2031E9"/>
        <n v="2.9033E9"/>
        <n v="1.72414E9"/>
        <n v="2.075402E9"/>
        <n v="2.651913E9"/>
        <n v="2.833529E9"/>
        <n v="1.308E9"/>
        <n v="1.117E9"/>
        <n v="1.012E9"/>
        <n v="8.9E8"/>
        <n v="9.5972E8"/>
        <n v="1.049806E9"/>
        <n v="1.119412E9"/>
        <n v="1.080135E9"/>
        <n v="1.78069E10"/>
        <n v="1.8205E10"/>
        <n v="1.46831E10"/>
        <n v="1.49215E10"/>
        <n v="4.187E9"/>
        <n v="4.683E9"/>
        <n v="4.492E9"/>
        <n v="5.062E9"/>
        <n v="9.503E8"/>
        <n v="1.0044E9"/>
        <n v="1.0328E9"/>
        <n v="1.082E9"/>
        <n v="1.7327E10"/>
        <n v="1.8476E10"/>
        <n v="1.9558E10"/>
        <n v="2.057E10"/>
        <n v="1.403059E9"/>
        <n v="2.007481E9"/>
        <n v="2.284336E9"/>
        <n v="2.618922E9"/>
        <n v="3.30864E8"/>
        <n v="1.964071E9"/>
        <n v="2.657611E9"/>
        <n v="2.439269E9"/>
        <n v="9.392E9"/>
        <n v="1.0928E10"/>
        <n v="1.3795E10"/>
        <n v="1.4293E10"/>
        <n v="2.525E9"/>
        <n v="2.628E9"/>
        <n v="3.002E9"/>
        <n v="5.757E9"/>
        <n v="6.122E9"/>
        <n v="6.669E9"/>
        <n v="7.052E9"/>
        <n v="1.1148E10"/>
        <n v="1.1206E10"/>
        <n v="1.1242E10"/>
        <n v="1.0583E10"/>
        <n v="3.58613E8"/>
        <n v="4.6344E8"/>
        <n v="7.16953E8"/>
        <n v="7.61878E8"/>
        <n v="4.59984E8"/>
        <n v="6.06219E8"/>
        <n v="6.63318E8"/>
        <n v="7.9079E8"/>
        <n v="1.624E9"/>
        <n v="1.764E9"/>
        <n v="1.966E9"/>
        <n v="2.123E9"/>
        <n v="1.959E9"/>
        <n v="2.253E9"/>
        <n v="2.456E9"/>
        <n v="3.409197E9"/>
        <n v="3.478883E9"/>
        <n v="3.001022E9"/>
        <n v="2.806358E9"/>
        <n v="1.08163E10"/>
        <n v="1.09027E10"/>
        <n v="1.04557E10"/>
        <n v="9.7892E9"/>
        <n v="8.38459E8"/>
        <n v="1.128743E9"/>
        <n v="1.229564E9"/>
        <n v="1.205464E9"/>
        <n v="6.881E9"/>
        <n v="8.352E9"/>
        <n v="1.1411E10"/>
        <n v="1.1416E10"/>
        <n v="1.9353E9"/>
        <n v="2.1501E9"/>
        <n v="2.404E9"/>
        <n v="2.5082E9"/>
        <n v="1.3076E10"/>
        <n v="1.311E10"/>
        <n v="1.2597E10"/>
        <n v="1.1512E10"/>
        <n v="3.0163E10"/>
        <n v="3.0092E10"/>
        <n v="3.1237E10"/>
        <n v="1.490058E9"/>
        <n v="1.920809E9"/>
        <n v="2.154192E9"/>
        <n v="2.410686E9"/>
        <n v="2.3975E9"/>
        <n v="2.6722E9"/>
        <n v="2.7087E9"/>
        <n v="2.616E9"/>
        <n v="1.6658E9"/>
        <n v="1.7302E9"/>
        <n v="1.7373E9"/>
        <n v="1.8317E9"/>
        <n v="3.27134E8"/>
        <n v="3.63957E8"/>
        <n v="5.2236E8"/>
        <n v="7.21767E8"/>
        <n v="1.4765E10"/>
        <n v="1.5374E10"/>
        <n v="1.4891E10"/>
        <n v="1.5069E10"/>
        <n v="1.065656E9"/>
        <n v="1.172931E9"/>
        <n v="1.33981E9"/>
        <n v="1.632301E9"/>
        <n v="9.563E9"/>
        <n v="1.0457E10"/>
        <n v="1.016E10"/>
        <n v="1.1114E10"/>
        <n v="7.653E9"/>
        <n v="8.574E9"/>
        <n v="8.182E9"/>
        <n v="7.017E9"/>
        <n v="2.7602E9"/>
        <n v="1.9266E9"/>
        <n v="1.7179E9"/>
        <n v="8.1E8"/>
        <n v="1.3295E10"/>
        <n v="1.2402E10"/>
        <n v="1.3542E10"/>
        <n v="1.616E10"/>
        <n v="3.0821E10"/>
        <n v="2.7079E10"/>
        <n v="2.5469E10"/>
        <n v="2.4564E10"/>
        <n v="9.887E9"/>
        <n v="9.169E9"/>
        <n v="8.6E9"/>
        <n v="3.828E9"/>
        <n v="5.7464E10"/>
        <n v="5.9755E10"/>
        <n v="6.0542E10"/>
        <n v="5.254E10"/>
        <n v="4.492369E9"/>
        <n v="4.738847E9"/>
        <n v="4.673067E9"/>
        <n v="4.922067E9"/>
        <n v="1.281931E9"/>
        <n v="1.35875E9"/>
        <n v="1.351993E9"/>
        <n v="1.435587E9"/>
        <n v="1.847E9"/>
        <n v="5.437E9"/>
        <n v="5.215E9"/>
        <n v="3.529427E9"/>
        <n v="4.059874E9"/>
        <n v="4.199045E9"/>
        <n v="1.95481E9"/>
        <n v="3.528E9"/>
        <n v="4.2161E9"/>
        <n v="4.17E9"/>
        <n v="2.204E9"/>
        <n v="2.408E9"/>
        <n v="1.577E9"/>
        <n v="1.784E9"/>
        <n v="1.95E9"/>
        <n v="1.979E9"/>
        <n v="5.98E9"/>
        <n v="8.27E9"/>
        <n v="8.89E9"/>
        <n v="5.63E9"/>
        <n v="3.115E9"/>
        <n v="2.835E9"/>
        <n v="3.417E9"/>
        <n v="1.257359E9"/>
        <n v="1.751896E9"/>
        <n v="2.188035E9"/>
        <n v="2.800768E9"/>
        <n v="1.149E9"/>
        <n v="1.446E9"/>
        <n v="1.803E9"/>
        <n v="1.06E9"/>
        <n v="1.1034E10"/>
        <n v="1.2446E10"/>
        <n v="1.4067E10"/>
        <n v="1.4971E10"/>
        <n v="3.305E9"/>
        <n v="3.668E9"/>
        <n v="3.633E9"/>
        <n v="3.702E9"/>
        <n v="5.043E9"/>
        <n v="5.104E9"/>
        <n v="5.809E9"/>
        <n v="3.063E9"/>
        <n v="7.175E9"/>
        <n v="7.423E9"/>
        <n v="6.849E9"/>
        <n v="6.843E9"/>
        <n v="3.7611E9"/>
        <n v="3.919E9"/>
        <n v="3.833E9"/>
        <n v="3.373E9"/>
        <n v="1.513538E9"/>
        <n v="1.410625E9"/>
        <n v="1.906526E9"/>
        <n v="1.581262E9"/>
        <n v="2.226343E9"/>
        <n v="2.268E9"/>
        <n v="2.599E9"/>
        <n v="2.811E9"/>
        <n v="2.0941E9"/>
        <n v="2.1249E9"/>
        <n v="2.2034E9"/>
        <n v="2.3046E9"/>
        <n v="4.63275E8"/>
        <n v="7.41358E8"/>
        <n v="8.79634E8"/>
        <n v="9.67933E8"/>
        <n v="1.643802E9"/>
        <n v="1.649666E9"/>
        <n v="2.106543E9"/>
        <n v="2.122154E9"/>
        <n v="2.7157E9"/>
        <n v="2.643E9"/>
        <n v="2.7457E9"/>
        <n v="3.097418E9"/>
        <n v="3.369001E9"/>
        <n v="3.708901E9"/>
        <n v="4.162643E9"/>
        <n v="1.357E10"/>
        <n v="1.3673E10"/>
        <n v="1.2509E10"/>
        <n v="6.676E9"/>
        <n v="1.2645E9"/>
        <n v="1.265E9"/>
        <n v="1.3005E9"/>
        <n v="1.3258E9"/>
        <n v="2.241315E9"/>
        <n v="2.140713E9"/>
        <n v="2.019469E9"/>
        <n v="2.6885E9"/>
        <n v="2.7603E9"/>
        <n v="3.0528E9"/>
        <n v="3.3792E9"/>
        <n v="3.839E9"/>
        <n v="4.883E9"/>
        <n v="4.12E9"/>
        <n v="4.932E9"/>
        <n v="4.083681E9"/>
        <n v="5.715886E9"/>
        <n v="7.58413E9"/>
        <n v="8.591807E9"/>
        <n v="1.190769E9"/>
        <n v="1.018697E9"/>
        <n v="1.060549E9"/>
        <n v="1.322748E9"/>
        <n v="3.43E9"/>
        <n v="3.545E9"/>
        <n v="3.85E9"/>
        <n v="4.176E9"/>
        <n v="3.5172E10"/>
        <n v="3.5445E10"/>
        <n v="3.4325E10"/>
        <n v="3.459E10"/>
        <n v="4.4836E10"/>
        <n v="4.1998E10"/>
        <n v="4.0028E10"/>
        <n v="3.9203E10"/>
        <n v="4.6059E9"/>
        <n v="5.2466E9"/>
        <n v="5.2667E9"/>
        <n v="5.4809E9"/>
        <n v="1.94939E9"/>
        <n v="2.614539E9"/>
        <n v="3.711019E9"/>
        <n v="4.560733E9"/>
        <n v="1.493E9"/>
        <n v="1.8958E9"/>
        <n v="2.1479E9"/>
        <n v="2.929029E9"/>
        <n v="3.027744E9"/>
        <n v="3.056499E9"/>
        <n v="2.537369E9"/>
        <n v="1.172399E9"/>
        <n v="1.577884E9"/>
        <n v="1.628114E9"/>
        <n v="1.939814E9"/>
        <n v="9.61529E8"/>
        <n v="9.76142E8"/>
        <n v="1.004608E9"/>
        <n v="1.0245E9"/>
        <n v="2.0807E10"/>
        <n v="1.9331E10"/>
        <n v="1.7429E10"/>
        <n v="1.7294E10"/>
        <n v="1.622E10"/>
        <n v="1.6528E10"/>
        <n v="1.5956E10"/>
        <n v="1.5867E10"/>
        <n v="1.2659E9"/>
        <n v="2.3701E9"/>
        <n v="2.463E9"/>
        <n v="2.1858E9"/>
        <n v="1.422245E9"/>
        <n v="1.434192E9"/>
        <n v="1.403778E9"/>
        <n v="1.525768E9"/>
        <n v="5.951E9"/>
        <n v="6.443E9"/>
        <n v="6.56E9"/>
        <n v="6.688E9"/>
        <n v="7.256E9"/>
        <n v="5.512E9"/>
        <n v="5.963E9"/>
        <n v="1.8212E10"/>
        <n v="1.4488E10"/>
        <n v="2.0545E10"/>
        <n v="2.4372E10"/>
        <n v="2.0844E10"/>
        <n v="1.9145E10"/>
        <n v="2.1029E10"/>
        <n v="2.1282E10"/>
        <n v="3.2492E9"/>
        <n v="4.2193E9"/>
        <n v="4.3267E9"/>
        <n v="4.1616E9"/>
        <n v="9.37707E8"/>
        <n v="9.86933E8"/>
        <n v="1.168794E9"/>
        <n v="9.23665E8"/>
        <n v="4.828E9"/>
        <n v="5.181E9"/>
        <n v="5.311E9"/>
        <n v="4.816E9"/>
        <n v="1.5046E10"/>
        <n v="1.5801E10"/>
        <n v="1.4903E10"/>
        <n v="1.3805E10"/>
        <n v="4.04927E8"/>
        <n v="6.89308E8"/>
        <n v="1.049553E9"/>
        <n v="1.319801E9"/>
        <n v="1.385734E9"/>
        <n v="1.485444E9"/>
        <n v="1.501416E9"/>
        <n v="2.53059E9"/>
        <n v="2.654624E9"/>
        <n v="2.767574E9"/>
        <n v="3.199681E9"/>
        <n v="1.723092E9"/>
        <n v="1.922916E9"/>
        <n v="2.114471E9"/>
        <n v="2.160676E9"/>
        <n v="1.128217E9"/>
        <n v="1.302015E9"/>
        <n v="1.51629E9"/>
        <n v="1.742601E9"/>
        <n v="4.156E9"/>
        <n v="4.31E9"/>
        <n v="4.378E9"/>
        <n v="2.5738E9"/>
        <n v="2.7539E9"/>
        <n v="2.7031E9"/>
        <n v="2.4755E9"/>
        <n v="1.671717E9"/>
        <n v="1.882928E9"/>
        <n v="2.101899E9"/>
        <n v="2.164646E9"/>
        <n v="2.709637E9"/>
        <n v="2.869429E9"/>
        <n v="3.103721E9"/>
        <n v="3.363126E9"/>
        <n v="1.038351E9"/>
        <n v="1.316134E9"/>
        <n v="1.436785E9"/>
        <n v="5.32736E8"/>
        <n v="3.1825E9"/>
        <n v="3.1602E9"/>
        <n v="3.5964E9"/>
        <n v="3.6237E9"/>
        <n v="8.4845E9"/>
        <n v="9.589E9"/>
        <n v="1.13752E10"/>
        <n v="1.28048E10"/>
        <n v="1.422E9"/>
        <n v="1.508E9"/>
        <n v="1.62E9"/>
        <n v="1.666E9"/>
        <n v="2.658E9"/>
        <n v="3.113E9"/>
        <n v="2.899E9"/>
        <n v="2.5899E9"/>
        <n v="2.6876E9"/>
        <n v="2.5866E9"/>
        <n v="2.5316E9"/>
        <n v="4.206226E9"/>
        <n v="4.616566E9"/>
        <n v="5.164484E9"/>
        <n v="5.559226E9"/>
        <n v="1.5374E9"/>
        <n v="1.5805E9"/>
        <n v="2.0742E9"/>
        <n v="2.4404E9"/>
        <n v="2.0276E9"/>
        <n v="2.031E9"/>
        <n v="1.9687E9"/>
        <n v="2.9678E9"/>
        <n v="8.19809E8"/>
        <n v="8.914E8"/>
        <n v="1.019852E9"/>
        <n v="1.128503E9"/>
        <n v="1.5986E9"/>
        <n v="1.7334E9"/>
        <n v="1.8185E9"/>
        <n v="1.9083E9"/>
        <n v="1.696346E9"/>
        <n v="1.831515E9"/>
        <n v="1.88656E9"/>
        <n v="2.03087E9"/>
        <n v="7.164E9"/>
        <n v="7.27E9"/>
        <n v="7.436E9"/>
        <n v="7.678E9"/>
        <n v="3.455777E9"/>
        <n v="3.705903E9"/>
        <n v="3.988015E9"/>
        <n v="4.305911E9"/>
        <n v="6.491261E9"/>
        <n v="6.032E9"/>
        <n v="5.801E9"/>
        <n v="5.514E9"/>
        <n v="8.57305E8"/>
        <n v="9.64634E8"/>
        <n v="1.094411E9"/>
        <n v="1.266185E9"/>
        <n v="3.001E9"/>
        <n v="3.371E9"/>
        <n v="3.346E9"/>
        <n v="3.583E9"/>
        <n v="1.0811E10"/>
        <n v="8.311E9"/>
        <n v="8.472E9"/>
        <n v="8.314E9"/>
        <n v="3.94E9"/>
        <n v="3.809E9"/>
        <n v="2.615E9"/>
        <n v="1.1083E9"/>
        <n v="1.9917E9"/>
        <n v="2.5786E9"/>
        <n v="2.9423E9"/>
        <n v="3.9037E9"/>
        <n v="4.1027E9"/>
        <n v="4.072E9"/>
        <n v="4.2672E9"/>
        <n v="7.666E8"/>
        <n v="1.0227E9"/>
        <n v="1.5545E9"/>
        <n v="1.6652E9"/>
        <n v="2.485E9"/>
        <n v="3.611E9"/>
        <n v="2.444E9"/>
        <n v="1.0431E10"/>
        <n v="1.1439E10"/>
        <n v="1.2257E10"/>
        <n v="1.3013E10"/>
        <n v="6.356E9"/>
        <n v="6.602E9"/>
        <n v="7.495E9"/>
        <n v="5.731E9"/>
        <n v="3.392E9"/>
        <n v="3.229E9"/>
        <n v="2.985E9"/>
        <n v="7.996607E9"/>
        <n v="8.181035E9"/>
        <n v="8.551516E9"/>
        <n v="9.040472E9"/>
        <n v="7.2206E10"/>
        <n v="7.7561E10"/>
        <n v="7.2302E10"/>
        <n v="7.9755E10"/>
        <n v="1.6605E9"/>
        <n v="1.653E9"/>
        <n v="1.404E9"/>
        <n v="1.8819E9"/>
        <n v="1.491E9"/>
        <n v="1.473E9"/>
        <n v="1.479E9"/>
        <n v="1.276E9"/>
        <n v="1.049562E9"/>
        <n v="1.267874E9"/>
        <n v="1.449845E9"/>
        <n v="1.728063E9"/>
        <n v="3.651E9"/>
        <n v="3.972E9"/>
        <n v="4.087E9"/>
        <n v="4.033E9"/>
        <n v="2.40935E9"/>
        <n v="9.40354E8"/>
        <n v="1.671151E9"/>
        <n v="2.127609E9"/>
        <n v="2.2733E10"/>
        <n v="2.124E10"/>
        <n v="2.134E10"/>
        <n v="2.1788E10"/>
        <n v="2.163284E9"/>
        <n v="2.3404E9"/>
        <n v="2.5372E9"/>
        <n v="2.4913E9"/>
        <n v="7.356972E9"/>
        <n v="7.817659E9"/>
        <n v="8.301885E9"/>
        <n v="8.910415E9"/>
        <n v="1.633834E9"/>
        <n v="1.655487E9"/>
        <n v="1.716711E9"/>
        <n v="1.749853E9"/>
        <n v="5.2955E9"/>
        <n v="5.5291E9"/>
        <n v="7.492E9"/>
        <n v="7.7559E9"/>
        <n v="7.51E8"/>
        <n v="9.27E8"/>
        <n v="1.206E9"/>
        <n v="1.434E9"/>
        <n v="1.2884E10"/>
        <n v="1.3304E10"/>
        <n v="1.3092E10"/>
        <n v="1.2555E10"/>
        <n v="1.566054E9"/>
        <n v="1.753609E9"/>
        <n v="1.950415E9"/>
        <n v="2.143174E9"/>
        <n v="2.358E9"/>
        <n v="2.685E9"/>
        <n v="3.917E9"/>
        <n v="4.697E9"/>
        <n v="3.764E9"/>
        <n v="3.516E9"/>
        <n v="4.96E9"/>
        <n v="6.245E9"/>
        <n v="6.04216E8"/>
        <n v="6.94867E8"/>
        <n v="7.77985E8"/>
        <n v="9.2436E8"/>
        <n v="6.368E9"/>
        <n v="6.364E9"/>
        <n v="7.427E9"/>
        <n v="7.56E9"/>
        <n v="2.218E9"/>
        <n v="1.973E9"/>
        <n v="2.457E9"/>
        <n v="8.79297E8"/>
        <n v="1.13667E9"/>
        <n v="1.512206E9"/>
        <n v="1.905547E9"/>
        <n v="1.9332E10"/>
        <n v="2.1087E10"/>
        <n v="2.229E10"/>
        <n v="2.5734E10"/>
        <n v="4.71296E8"/>
        <n v="5.00314E8"/>
        <n v="5.47305E8"/>
        <n v="6.12601E8"/>
        <n v="7.83674E8"/>
        <n v="9.41248E8"/>
        <n v="1.136787E9"/>
        <n v="1.384333E9"/>
        <n v="3.283E10"/>
        <n v="3.6841E10"/>
        <n v="5.3232E10"/>
        <n v="6.7802E10"/>
        <n v="3.3433E9"/>
        <n v="3.3302E9"/>
        <n v="2.8024E9"/>
        <n v="3.5219E9"/>
        <n v="1.6114E10"/>
        <n v="1.7891E10"/>
        <n v="1.7379E10"/>
        <n v="1.6194E10"/>
        <n v="4.0553E10"/>
        <n v="4.1735E10"/>
        <n v="4.3474E10"/>
        <n v="4.5416E10"/>
        <n v="1.031531E9"/>
        <n v="1.161342E9"/>
        <n v="1.17493E9"/>
        <n v="1.201902E9"/>
        <n v="8.47127E8"/>
        <n v="8.778E8"/>
        <n v="8.086E8"/>
        <n v="7.548E8"/>
        <n v="1.6132E10"/>
        <n v="1.7002E10"/>
        <n v="1.5667E10"/>
        <n v="1.5784E10"/>
        <n v="9.846E9"/>
        <n v="1.0827E10"/>
        <n v="1.1801E10"/>
        <n v="1.2856E10"/>
        <n v="1.249687E9"/>
        <n v="1.3017E9"/>
        <n v="1.2827E9"/>
        <n v="1.3613E9"/>
        <n v="5.061975E9"/>
        <n v="5.488179E9"/>
        <n v="5.993971E9"/>
        <n v="5.982944E9"/>
        <n v="6.995E9"/>
        <n v="7.241E9"/>
        <n v="6.4E9"/>
        <n v="5.804E9"/>
        <n v="1.1908E10"/>
        <n v="1.0758E10"/>
        <n v="1.2703E10"/>
        <n v="1.3153E10"/>
        <n v="3.34026E8"/>
        <n v="4.2688E8"/>
        <n v="5.87582E8"/>
        <n v="8.57533E8"/>
        <n v="1.370611E9"/>
        <n v="1.358901E9"/>
        <n v="1.491018E9"/>
        <n v="1.481866E9"/>
        <n v="8.9114E8"/>
        <n v="9.7318E8"/>
        <n v="1.030128E9"/>
        <n v="1.264736E9"/>
        <n v="7.05992E8"/>
        <n v="7.78074E8"/>
        <n v="8.21692E8"/>
        <n v="8.66578E8"/>
        <n v="1.247157E9"/>
        <n v="1.081698E9"/>
        <n v="5.19428E8"/>
        <n v="9.07824E8"/>
        <n v="1.396355E9"/>
        <n v="1.56007E9"/>
        <n v="1.875141E9"/>
        <n v="2.000573E9"/>
        <n v="6.9571E10"/>
        <n v="7.5663E10"/>
        <n v="7.7148E10"/>
        <n v="7.9063E10"/>
        <n v="1.106027E9"/>
        <n v="1.120762E9"/>
        <n v="1.164431E9"/>
        <n v="1.19966E9"/>
        <n v="4.363E9"/>
        <n v="4.36E9"/>
        <n v="4.221E9"/>
        <n v="3.435E9"/>
        <n v="1.4859E9"/>
        <n v="1.5369E9"/>
        <n v="1.6253E9"/>
        <n v="1.9767E9"/>
        <n v="8.952E10"/>
        <n v="8.6732E10"/>
        <n v="8.7276E10"/>
        <n v="8.907E10"/>
        <n v="4.629E9"/>
        <n v="5.044E9"/>
        <n v="5.416E9"/>
        <n v="5.411E9"/>
        <n v="3.298E9"/>
        <n v="3.395E9"/>
        <n v="3.69E9"/>
        <n v="3.682E9"/>
        <n v="4.871E9"/>
        <n v="4.994E9"/>
        <n v="4.73E9"/>
        <n v="5.123E9"/>
        <n v="2.963E9"/>
        <n v="2.736E9"/>
        <n v="3.129E9"/>
        <n v="3.926E9"/>
        <n v="1.16354E11"/>
        <n v="1.18225E11"/>
        <n v="1.20565E11"/>
        <n v="1.21146E11"/>
        <n v="1.9336E9"/>
        <n v="2.1383E9"/>
        <n v="2.7586E9"/>
        <n v="2.4706E9"/>
        <n v="2.307E9"/>
        <n v="2.3098E9"/>
        <n v="2.2843E9"/>
        <n v="9.96E8"/>
        <n v="1.538E9"/>
        <n v="1.64E9"/>
        <n v="1.388E9"/>
        <n v="2.441E9"/>
        <n v="1.902709E9"/>
        <n v="2.142114E9"/>
        <n v="2.11735E9"/>
        <n v="1.545509E9"/>
        <n v="1.286035E9"/>
        <n v="1.591853E9"/>
        <n v="1.851345E9"/>
        <n v="9.32745E8"/>
        <n v="3.418187E9"/>
        <n v="3.506644E9"/>
        <n v="3.734783E9"/>
        <n v="3.990853E9"/>
        <n v="2.067228E9"/>
        <n v="2.434745E9"/>
        <n v="2.362793E9"/>
        <n v="3.109281E9"/>
        <n v="1.431446E9"/>
        <n v="1.639278E9"/>
        <n v="1.668521E9"/>
        <n v="1.541974E9"/>
        <n v="1.49453E11"/>
        <n v="1.36155E11"/>
        <n v="1.27274E11"/>
        <n v="9.3898E10"/>
        <n v="1.556387E9"/>
        <n v="1.5774E9"/>
        <n v="1.5998E9"/>
        <n v="1.5172E9"/>
        <n v="6.787E9"/>
        <n v="6.485E9"/>
        <n v="6.246E9"/>
        <n v="5.263E9"/>
        <n v="1.502E9"/>
        <n v="1.499E9"/>
        <n v="1.513E9"/>
        <n v="3.366E9"/>
        <n v="3.331E9"/>
        <n v="3.230758E9"/>
        <n v="2.890553E9"/>
        <n v="3.781E9"/>
        <n v="3.597E9"/>
        <n v="3.3465E9"/>
        <n v="3.3567E9"/>
        <n v="3.4305E9"/>
        <n v="4.1972E9"/>
        <n v="2.378446E9"/>
        <n v="2.219899E9"/>
        <n v="2.311895E9"/>
        <n v="2.161247E9"/>
        <n v="2.892E9"/>
        <n v="3.068E9"/>
        <n v="3.027E9"/>
        <n v="3.222E9"/>
      </sharedItems>
    </cacheField>
    <cacheField name="Total Operating Expenses" numFmtId="164">
      <sharedItems containsSemiMixedTypes="0" containsString="0" containsNumber="1" containsInteger="1">
        <n v="1.3822E10"/>
        <n v="1.3766E10"/>
        <n v="2.1981E10"/>
        <n v="2.2639E10"/>
        <n v="2.440721E9"/>
        <n v="2.591828E9"/>
        <n v="3.601903E9"/>
        <n v="3.596992E9"/>
        <n v="1.5305E10"/>
        <n v="1.8034E10"/>
        <n v="2.2396E10"/>
        <n v="2.4239E10"/>
        <n v="7.767E9"/>
        <n v="8.207E9"/>
        <n v="1.1771E10"/>
        <n v="1.0672E10"/>
        <n v="1.60942E9"/>
        <n v="2.200275E9"/>
        <n v="3.107093E9"/>
        <n v="2.746832E9"/>
        <n v="8.791E9"/>
        <n v="8.331E9"/>
        <n v="8.43E9"/>
        <n v="3.019463E9"/>
        <n v="3.092417E9"/>
        <n v="3.14654E9"/>
        <n v="3.542428E9"/>
        <n v="9.09488E8"/>
        <n v="1.040382E9"/>
        <n v="1.428421E9"/>
        <n v="1.185377E9"/>
        <n v="1.665E9"/>
        <n v="1.759E9"/>
        <n v="1.907E9"/>
        <n v="2.01E9"/>
        <n v="2.74935E8"/>
        <n v="3.25234E8"/>
        <n v="5.60494E8"/>
        <n v="6.95186E8"/>
        <n v="1.7239E9"/>
        <n v="1.702E9"/>
        <n v="2.0463E9"/>
        <n v="2.1321E9"/>
        <n v="1.116E9"/>
        <n v="1.164E9"/>
        <n v="1.213E9"/>
        <n v="1.338E9"/>
        <n v="5.594E9"/>
        <n v="5.0423E9"/>
        <n v="5.5655E9"/>
        <n v="5.6862E9"/>
        <n v="3.727E9"/>
        <n v="3.489E9"/>
        <n v="3.547E9"/>
        <n v="3.672E9"/>
        <n v="2.1491E10"/>
        <n v="2.2005E10"/>
        <n v="1.8491E10"/>
        <n v="1.6417E10"/>
        <n v="3.86905E8"/>
        <n v="3.44983E8"/>
        <n v="3.39229E8"/>
        <n v="3.59847E8"/>
        <n v="1.470287E9"/>
        <n v="1.485558E9"/>
        <n v="1.402573E9"/>
        <n v="1.351314E9"/>
        <n v="5.29154E8"/>
        <n v="6.51024E8"/>
        <n v="8.62223E8"/>
        <n v="1.004911E9"/>
        <n v="3.87375E8"/>
        <n v="2.40435E8"/>
        <n v="4.43445E8"/>
        <n v="6.15145E8"/>
        <n v="1.806E9"/>
        <n v="1.963E9"/>
        <n v="2.111E9"/>
        <n v="2.333E9"/>
        <n v="8.002E9"/>
        <n v="9.667E9"/>
        <n v="9.395E9"/>
        <n v="9.206E9"/>
        <n v="4.831E8"/>
        <n v="5.274E8"/>
        <n v="5.105E8"/>
        <n v="5.598E8"/>
        <n v="8.11236E8"/>
        <n v="1.753E9"/>
        <n v="2.069E9"/>
        <n v="2.218E9"/>
        <n v="2.323E9"/>
        <n v="2.259E9"/>
        <n v="2.359E9"/>
        <n v="4.34209E8"/>
        <n v="4.55415E8"/>
        <n v="5.26361E8"/>
        <n v="5.17299E8"/>
        <n v="9.463E9"/>
        <n v="9.45E9"/>
        <n v="8.965E9"/>
        <n v="9.035E9"/>
        <n v="6.804E9"/>
        <n v="6.994E9"/>
        <n v="7.411E9"/>
        <n v="7.38E9"/>
        <n v="1.033762E9"/>
        <n v="1.287229E9"/>
        <n v="1.518861E9"/>
        <n v="1.849859E9"/>
        <n v="1.9526E10"/>
        <n v="2.6058E10"/>
        <n v="3.3122E10"/>
        <n v="4.3536E10"/>
        <n v="2.0196E9"/>
        <n v="2.1679E9"/>
        <n v="2.373E9"/>
        <n v="2.4237E9"/>
        <n v="8.9135E9"/>
        <n v="1.01982E10"/>
        <n v="1.19693E10"/>
        <n v="1.27649E10"/>
        <n v="8.214E9"/>
        <n v="7.152E9"/>
        <n v="1.0815E10"/>
        <n v="3.0163E10"/>
        <n v="6.183E9"/>
        <n v="7.275E9"/>
        <n v="6.603E9"/>
        <n v="6.395E9"/>
        <n v="1.1523E9"/>
        <n v="1.1472E9"/>
        <n v="1.0324E9"/>
        <n v="9.296E8"/>
        <n v="5.129E8"/>
        <n v="5.48E8"/>
        <n v="6.451E8"/>
        <n v="6.691E8"/>
        <n v="2.654E9"/>
        <n v="2.621E9"/>
        <n v="2.584E9"/>
        <n v="2.497E9"/>
        <n v="1.743E9"/>
        <n v="1.68E9"/>
        <n v="1.7E9"/>
        <n v="1.76E9"/>
        <n v="1.784E9"/>
        <n v="5.353E9"/>
        <n v="1.1489E9"/>
        <n v="1.1742E9"/>
        <n v="1.1589E9"/>
        <n v="1.1081E9"/>
        <n v="6.0116E8"/>
        <n v="6.41E8"/>
        <n v="6.6E8"/>
        <n v="6.83E8"/>
        <n v="2.5104E10"/>
        <n v="2.4982E10"/>
        <n v="2.5197E10"/>
        <n v="2.488E10"/>
        <n v="6.076E8"/>
        <n v="6.803E8"/>
        <n v="7.569E8"/>
        <n v="9.46E8"/>
        <n v="2.967837E9"/>
        <n v="3.104684E9"/>
        <n v="3.37398E9"/>
        <n v="3.548341E9"/>
        <n v="6.813E9"/>
        <n v="6.527E9"/>
        <n v="6.582E9"/>
        <n v="7.94E9"/>
        <n v="8.0262E10"/>
        <n v="7.277E10"/>
        <n v="7.7392E10"/>
        <n v="6.0353E10"/>
        <n v="4.364E9"/>
        <n v="3.666E9"/>
        <n v="3.925E9"/>
        <n v="3.697E9"/>
        <n v="2.750537E9"/>
        <n v="2.950995E9"/>
        <n v="3.065486E9"/>
        <n v="3.205407E9"/>
        <n v="6.817E9"/>
        <n v="6.323E9"/>
        <n v="6.057E9"/>
        <n v="6.529E9"/>
        <n v="8.755E9"/>
        <n v="8.106E9"/>
        <n v="7.592E9"/>
        <n v="7.618E9"/>
        <n v="1.216E9"/>
        <n v="1.2835E9"/>
        <n v="1.2713E9"/>
        <n v="1.3947E9"/>
        <n v="2.916E9"/>
        <n v="2.695E9"/>
        <n v="3.195E9"/>
        <n v="3.833E9"/>
        <n v="1.862E9"/>
        <n v="1.946E9"/>
        <n v="1.435E9"/>
        <n v="1.199E9"/>
        <n v="3.584E9"/>
        <n v="4.5766E9"/>
        <n v="4.539E9"/>
        <n v="4.3318E9"/>
        <n v="7.712E8"/>
        <n v="7.973E8"/>
        <n v="8.279E8"/>
        <n v="9.315E8"/>
        <n v="8.921E9"/>
        <n v="8.67E9"/>
        <n v="9.356E9"/>
        <n v="1.0761E10"/>
        <n v="3.81E9"/>
        <n v="3.949E9"/>
        <n v="4.072E9"/>
        <n v="4.367E9"/>
        <n v="7.023E8"/>
        <n v="7.927E8"/>
        <n v="7.634E8"/>
        <n v="1.7072E9"/>
        <n v="5.39657E8"/>
        <n v="6.7771E8"/>
        <n v="7.3065E8"/>
        <n v="7.3712E8"/>
        <n v="2.0659E9"/>
        <n v="1.7789E9"/>
        <n v="1.5453E9"/>
        <n v="2.2094E9"/>
        <n v="3.033E9"/>
        <n v="3.251E9"/>
        <n v="3.521E9"/>
        <n v="4.107E9"/>
        <n v="8.574E9"/>
        <n v="1.0528E10"/>
        <n v="9.093E9"/>
        <n v="8.539E9"/>
        <n v="2.09E9"/>
        <n v="2.226E9"/>
        <n v="2.163E9"/>
        <n v="2.39E9"/>
        <n v="1.69645E8"/>
        <n v="1.9039E8"/>
        <n v="2.65101E8"/>
        <n v="3.14096E8"/>
        <n v="8.35164E8"/>
        <n v="9.54861E8"/>
        <n v="1.243077E9"/>
        <n v="1.347099E9"/>
        <n v="3.469E9"/>
        <n v="3.691E9"/>
        <n v="3.693E9"/>
        <n v="3.935E9"/>
        <n v="4.1735E9"/>
        <n v="4.7168E9"/>
        <n v="6.2817E9"/>
        <n v="7.5868E9"/>
        <n v="1.820014E9"/>
        <n v="2.035242E9"/>
        <n v="2.89335E9"/>
        <n v="3.106344E9"/>
        <n v="2.009E8"/>
        <n v="1.502E8"/>
        <n v="2.052E8"/>
        <n v="3.19E8"/>
        <n v="3.87E9"/>
        <n v="3.723E9"/>
        <n v="3.711E9"/>
        <n v="3.561E9"/>
        <n v="7.463E8"/>
        <n v="8.158E8"/>
        <n v="8.117E8"/>
        <n v="8.376E8"/>
        <n v="3.534E9"/>
        <n v="3.589E9"/>
        <n v="2.563E9"/>
        <n v="1.042251E9"/>
        <n v="1.153445E9"/>
        <n v="1.259234E9"/>
        <n v="1.41017E9"/>
        <n v="1.901E9"/>
        <n v="2.164E9"/>
        <n v="2.214E9"/>
        <n v="6.993E9"/>
        <n v="8.742E9"/>
        <n v="9.339E9"/>
        <n v="1.0276E10"/>
        <n v="1.1259E10"/>
        <n v="1.4E7"/>
        <n v="1.5E7"/>
        <n v="1.3E7"/>
        <n v="6.043E9"/>
        <n v="6.645E9"/>
        <n v="6.552E9"/>
        <n v="6.61E9"/>
        <n v="1.421E9"/>
        <n v="1.379E9"/>
        <n v="1.457E9"/>
        <n v="1.534E9"/>
        <n v="1.716E9"/>
        <n v="1.638E9"/>
        <n v="2.006E9"/>
        <n v="2.084E9"/>
        <n v="2.99787E8"/>
        <n v="3.84371E8"/>
        <n v="3.80582E8"/>
        <n v="4.22608E8"/>
        <n v="2.54E9"/>
        <n v="2.866E9"/>
        <n v="2.904E9"/>
        <n v="2.825E9"/>
        <n v="8.62E8"/>
        <n v="9.37E8"/>
        <n v="1.012E9"/>
        <n v="1.092E9"/>
        <n v="1.193E9"/>
        <n v="1.591E9"/>
        <n v="3.418E9"/>
        <n v="4.813E9"/>
        <n v="1.415E9"/>
        <n v="1.341E9"/>
        <n v="1.401E9"/>
        <n v="1.344E9"/>
        <n v="1.6212E10"/>
        <n v="1.5806E10"/>
        <n v="1.5721E10"/>
        <n v="1.7532E10"/>
        <n v="6.21518E8"/>
        <n v="7.98703E8"/>
        <n v="7.62362E8"/>
        <n v="7.34464E8"/>
        <n v="4.95E8"/>
        <n v="5.94E8"/>
        <n v="6.06E8"/>
        <n v="6.38E8"/>
        <n v="6.99801E8"/>
        <n v="7.85084E8"/>
        <n v="8.33591E8"/>
        <n v="8.48999E8"/>
        <n v="1.0104E10"/>
        <n v="1.0899E10"/>
        <n v="1.1445E10"/>
        <n v="1.2068E10"/>
        <n v="2475000.0"/>
        <n v="4133000.0"/>
        <n v="1.5359E7"/>
        <n v="2.5853E7"/>
        <n v="1.781E9"/>
        <n v="1.649E9"/>
        <n v="1.626E9"/>
        <n v="1.789E9"/>
        <n v="2.477326E9"/>
        <n v="3.388649E9"/>
        <n v="4.229949E9"/>
        <n v="4.897745E9"/>
        <n v="1.8139E10"/>
        <n v="1.8006E10"/>
        <n v="1.8427E10"/>
        <n v="1.8032E10"/>
        <n v="3.31265E8"/>
        <n v="3.69486E8"/>
        <n v="4.622E9"/>
        <n v="4.956E9"/>
        <n v="4.934E9"/>
        <n v="4.898E9"/>
        <n v="1.187331E9"/>
        <n v="1.147039E9"/>
        <n v="1.22493E9"/>
        <n v="1.348122E9"/>
        <n v="8.024E9"/>
        <n v="8.043E9"/>
        <n v="7.775E9"/>
        <n v="7.517E9"/>
        <n v="1.706735E9"/>
        <n v="1.8998E9"/>
        <n v="2.2367E9"/>
        <n v="2.8338E9"/>
        <n v="2.034922E9"/>
        <n v="2.193581E9"/>
        <n v="2.143597E9"/>
        <n v="2.138444E9"/>
        <n v="0.0"/>
        <n v="3.0513E10"/>
        <n v="3.1759E10"/>
        <n v="3.3827E10"/>
        <n v="3.751E10"/>
        <n v="7.13111E8"/>
        <n v="9.4847E8"/>
        <n v="1.190973E9"/>
        <n v="1.461587E9"/>
        <n v="1.677E9"/>
        <n v="1.771E9"/>
        <n v="1.834E9"/>
        <n v="1.3007E10"/>
        <n v="1.4473E10"/>
        <n v="1.5771E10"/>
        <n v="1.6747E10"/>
        <n v="8.601E9"/>
        <n v="7.494E9"/>
        <n v="6.972E9"/>
        <n v="6.646E9"/>
        <n v="5.9034E9"/>
        <n v="5.8297E9"/>
        <n v="5.2595E9"/>
        <n v="5.4074E9"/>
        <n v="3.9E9"/>
        <n v="4.28E9"/>
        <n v="4.783E9"/>
        <n v="5.127E9"/>
        <n v="3.430125E9"/>
        <n v="3.699557E9"/>
        <n v="4.033414E9"/>
        <n v="4.365797E9"/>
        <n v="1.817E9"/>
        <n v="1.819E9"/>
        <n v="1.815E9"/>
        <n v="1.437E9"/>
        <n v="6.499E8"/>
        <n v="8.269E8"/>
        <n v="1.003E9"/>
        <n v="1.1003E9"/>
        <n v="6.3191E9"/>
        <n v="6.2215E9"/>
        <n v="6.546E9"/>
        <n v="7.2934E9"/>
        <n v="1.0557E10"/>
        <n v="1.0853E10"/>
        <n v="1.0877E10"/>
        <n v="1.1281E10"/>
        <n v="1.874E9"/>
        <n v="2.021E9"/>
        <n v="1.999E9"/>
        <n v="2.012E9"/>
        <n v="1.013E9"/>
        <n v="1.13E9"/>
        <n v="1.11E9"/>
        <n v="1.279E9"/>
        <n v="4.51091E8"/>
        <n v="5.44787E8"/>
        <n v="6.27981E8"/>
        <n v="7.10143E8"/>
        <n v="1.7326E9"/>
        <n v="1.8195E9"/>
        <n v="1.9938E9"/>
        <n v="3.607E9"/>
        <n v="1.2015E9"/>
        <n v="1.1184E9"/>
        <n v="1.1582E9"/>
        <n v="1.2678E9"/>
        <n v="1.616921E9"/>
        <n v="1.758765E9"/>
        <n v="1.647382E9"/>
        <n v="1.757523E9"/>
        <n v="2.452E9"/>
        <n v="2.45E9"/>
        <n v="2.425E9"/>
        <n v="9.035E8"/>
        <n v="9.698E8"/>
        <n v="9.928E8"/>
        <n v="9.131E8"/>
        <n v="3.11E9"/>
        <n v="3.942E9"/>
        <n v="4.279E9"/>
        <n v="1.231848E9"/>
        <n v="2.045245E9"/>
        <n v="1.869441E9"/>
        <n v="2.585159E9"/>
        <n v="5.523E9"/>
        <n v="1.1609E10"/>
        <n v="1.087E10"/>
        <n v="8.268E9"/>
        <n v="2.261E9"/>
        <n v="2.196E9"/>
        <n v="2.138E9"/>
        <n v="2.144E9"/>
        <n v="4.311E9"/>
        <n v="4.651E9"/>
        <n v="4.624E9"/>
        <n v="4.647E9"/>
        <n v="4.0183E9"/>
        <n v="4.3603E9"/>
        <n v="4.5776E9"/>
        <n v="4.3455E9"/>
        <n v="2.919E9"/>
        <n v="2.948E9"/>
        <n v="3.067E9"/>
        <n v="3.247E9"/>
        <n v="8.335E8"/>
        <n v="9.054E8"/>
        <n v="9.535E8"/>
        <n v="1.0823E9"/>
        <n v="1.858E9"/>
        <n v="1.931E9"/>
        <n v="2.042E9"/>
        <n v="2.255E9"/>
        <n v="6.597E9"/>
        <n v="6.9859E9"/>
        <n v="7.0735E9"/>
        <n v="7.3378E9"/>
        <n v="8.42E8"/>
        <n v="8.38E8"/>
        <n v="9.82E8"/>
        <n v="6.01E9"/>
        <n v="4.375E9"/>
        <n v="4.065E9"/>
        <n v="3.758E9"/>
        <n v="7.032137E9"/>
        <n v="8.222072E9"/>
        <n v="9.282675E9"/>
        <n v="6.487964E9"/>
        <n v="5.3118E8"/>
        <n v="6.21413E8"/>
        <n v="7.34119E8"/>
        <n v="8.25296E8"/>
        <n v="6.07902E8"/>
        <n v="1.041152E9"/>
        <n v="8.09809E8"/>
        <n v="8.30977E8"/>
        <n v="8.53981E8"/>
        <n v="9.17432E8"/>
        <n v="1.069141E9"/>
        <n v="1.200667E9"/>
        <n v="1.488147E9"/>
        <n v="1.773829E9"/>
        <n v="1.659868E9"/>
        <n v="1.774469E9"/>
        <n v="1.93746E8"/>
        <n v="2.19104E8"/>
        <n v="4.0147E8"/>
        <n v="4.93513E8"/>
        <n v="1.392E9"/>
        <n v="1.144E9"/>
        <n v="1.094E9"/>
        <n v="1.109E9"/>
        <n v="3.333E9"/>
        <n v="4.53E9"/>
        <n v="4.457E9"/>
        <n v="4.221E9"/>
        <n v="2.061747E9"/>
        <n v="2.149095E9"/>
        <n v="2.182093E9"/>
        <n v="2.412274E9"/>
        <n v="9.887E8"/>
        <n v="1.0727E9"/>
        <n v="1.2752E9"/>
        <n v="1.2338E9"/>
        <n v="3.248E9"/>
        <n v="3.468E9"/>
        <n v="3.65E9"/>
        <n v="5.512E9"/>
        <n v="1.304572E9"/>
        <n v="1.33078E9"/>
        <n v="1.386779E9"/>
        <n v="1.466293E9"/>
        <n v="3.222774E9"/>
        <n v="3.996629E9"/>
        <n v="4.941701E9"/>
        <n v="6.597869E9"/>
        <n v="1.32776E8"/>
        <n v="1.585E8"/>
        <n v="1.86445E8"/>
        <n v="2.14248E8"/>
        <n v="1.085E10"/>
        <n v="1.1842E10"/>
        <n v="1.0502E10"/>
        <n v="1.2196E10"/>
        <n v="1.007431E9"/>
        <n v="1.110776E9"/>
        <n v="1.12159E9"/>
        <n v="1.16947E9"/>
        <n v="3.193E9"/>
        <n v="5.319E9"/>
        <n v="8.836E9"/>
        <n v="1.1422E10"/>
        <n v="8.805E8"/>
        <n v="9.481E8"/>
        <n v="9.564E8"/>
        <n v="1.0692E9"/>
        <n v="7.16E8"/>
        <n v="8.67E8"/>
        <n v="7.18E8"/>
        <n v="6.96E8"/>
        <n v="2.2745E10"/>
        <n v="2.47E10"/>
        <n v="2.8326E10"/>
        <n v="2.9961E10"/>
        <n v="6.404E9"/>
        <n v="6.056E9"/>
        <n v="6.991E9"/>
        <n v="6.519E9"/>
        <n v="7.97449E8"/>
        <n v="9.2853E8"/>
        <n v="1.034663E9"/>
        <n v="1.101401E9"/>
        <n v="7.633E8"/>
        <n v="9.078E8"/>
        <n v="8.149E8"/>
        <n v="1.1028E9"/>
        <n v="8.24E8"/>
        <n v="9.77E8"/>
        <n v="9.75E8"/>
        <n v="1.034E9"/>
        <n v="1.412E9"/>
        <n v="1.467E9"/>
        <n v="1.565E9"/>
        <n v="1.563E9"/>
        <n v="4.29854E8"/>
        <n v="4.70435E8"/>
        <n v="4.74746E8"/>
        <n v="4.46436E8"/>
        <n v="1.75148E8"/>
        <n v="1.82711E8"/>
        <n v="4.08225E8"/>
        <n v="1.91073E8"/>
        <n v="9.66829E8"/>
        <n v="9.369E8"/>
        <n v="9.71611E8"/>
        <n v="9.65322E8"/>
        <n v="6.017E8"/>
        <n v="6.117E8"/>
        <n v="7.161E8"/>
        <n v="8.816E8"/>
        <n v="1.92798E8"/>
        <n v="2.0313E8"/>
        <n v="2.10441E8"/>
        <n v="2.26984E8"/>
        <n v="4.13388E8"/>
        <n v="4.04561E8"/>
        <n v="3.97796E8"/>
        <n v="3.85785E8"/>
        <n v="3.942948E9"/>
        <n v="3.786E9"/>
        <n v="4.595E9"/>
        <n v="2.039E9"/>
        <n v="1.984E9"/>
        <n v="1.952E9"/>
        <n v="1.94E9"/>
        <n v="8.40983E8"/>
        <n v="8.26586E8"/>
        <n v="7.97111E8"/>
        <n v="7.16052E8"/>
        <n v="3.221E9"/>
        <n v="3.819E9"/>
        <n v="5.837E9"/>
        <n v="6.44E9"/>
        <n v="3.5523E9"/>
        <n v="3.4743E9"/>
        <n v="3.328E9"/>
        <n v="3.1189E9"/>
        <n v="1.867E9"/>
        <n v="2.05E9"/>
        <n v="2.331E9"/>
        <n v="2.278E9"/>
        <n v="1.2382E10"/>
        <n v="1.2158E10"/>
        <n v="1.3405E10"/>
        <n v="1.171E10"/>
        <n v="2.754913E9"/>
        <n v="3.161985E9"/>
        <n v="3.462343E9"/>
        <n v="3.419065E9"/>
        <n v="1.156635E9"/>
        <n v="1.196512E9"/>
        <n v="1.295014E9"/>
        <n v="1.325567E9"/>
        <n v="8.3432E8"/>
        <n v="8.33268E8"/>
        <n v="9.13786E8"/>
        <n v="9.89123E8"/>
        <n v="2.816E9"/>
        <n v="2.815E9"/>
        <n v="2.728E9"/>
        <n v="2.617E9"/>
        <n v="2.785035E9"/>
        <n v="2.839629E9"/>
        <n v="2.967125E9"/>
        <n v="2.931108E9"/>
        <n v="1.333E9"/>
        <n v="2.93E8"/>
        <n v="2.0E8"/>
        <n v="2.28E8"/>
        <n v="9.02869E8"/>
        <n v="1.12694E9"/>
        <n v="1.34751E9"/>
        <n v="1.513064E9"/>
        <n v="1.563152E9"/>
        <n v="1.603244E9"/>
        <n v="1.638143E9"/>
        <n v="1.699298E9"/>
        <n v="1.983264E9"/>
        <n v="1.848048E9"/>
        <n v="1.963335E9"/>
        <n v="2.075862E9"/>
        <n v="1.096507E9"/>
        <n v="1.340453E9"/>
        <n v="1.541214E9"/>
        <n v="1.500399E9"/>
        <n v="2.248E10"/>
        <n v="2.342E10"/>
        <n v="2.5091E10"/>
        <n v="2.7075E10"/>
        <n v="6.6517E8"/>
        <n v="1.107519E9"/>
        <n v="1.056611E9"/>
        <n v="1.084582E9"/>
        <n v="8.24636E8"/>
        <n v="9.18075E8"/>
        <n v="1.211549E9"/>
        <n v="1.410118E9"/>
        <n v="1.8076E10"/>
        <n v="1.7749E10"/>
        <n v="1.792E10"/>
        <n v="3.992E9"/>
        <n v="3.732E9"/>
        <n v="4.087E9"/>
        <n v="4.658E9"/>
        <n v="7.08E9"/>
        <n v="5.97E9"/>
        <n v="5.757E9"/>
        <n v="5.274E9"/>
        <n v="1.111232E9"/>
        <n v="1.124753E9"/>
        <n v="1.159502E9"/>
        <n v="1.220095E9"/>
        <n v="9.713E8"/>
        <n v="9.085E8"/>
        <n v="9.491E8"/>
        <n v="1.0042E9"/>
        <n v="5.19E9"/>
        <n v="5.518E9"/>
        <n v="5.006E9"/>
        <n v="5.469E9"/>
        <n v="5.97108E8"/>
        <n v="6.56079E8"/>
        <n v="7.47021E8"/>
        <n v="7.45143E8"/>
        <n v="1.182E10"/>
        <n v="1.2237E10"/>
        <n v="1.1472E10"/>
        <n v="1.7775E10"/>
        <n v="6.788E9"/>
        <n v="5.956E9"/>
        <n v="5.244E9"/>
        <n v="9.20502E8"/>
        <n v="9.46393E8"/>
        <n v="9.77895E8"/>
        <n v="1.079246E9"/>
        <n v="6.2734E8"/>
        <n v="6.50948E8"/>
        <n v="7.43611E8"/>
        <n v="8.71974E8"/>
        <n v="9.14E8"/>
        <n v="8.2E8"/>
        <n v="9.76E8"/>
        <n v="1.186E9"/>
        <n v="1.87336E9"/>
        <n v="1.97896E9"/>
        <n v="2.196173E9"/>
        <n v="2.243356E9"/>
        <n v="2.823E9"/>
        <n v="2.665E9"/>
        <n v="2.727E9"/>
        <n v="1.703796E9"/>
        <n v="1.924132E9"/>
        <n v="1.898284E9"/>
        <n v="1.969308E9"/>
        <n v="6.688E9"/>
        <n v="7.972E9"/>
        <n v="7.673E9"/>
        <n v="7.631E9"/>
        <n v="2.8205E10"/>
        <n v="2.8372E10"/>
        <n v="2.7875E10"/>
        <n v="2.4995E10"/>
        <n v="4.36585E8"/>
        <n v="4.89356E8"/>
        <n v="5.55861E8"/>
        <n v="5.82146E8"/>
        <n v="6.87248E8"/>
        <n v="7.65715E8"/>
        <n v="7.68531E8"/>
        <n v="7.55658E8"/>
        <n v="6.74028E8"/>
        <n v="8.59976E8"/>
        <n v="9.23573E8"/>
        <n v="1.088906E9"/>
        <n v="1.899E10"/>
        <n v="1.9967E10"/>
        <n v="2.0323E10"/>
        <n v="2.1431E10"/>
        <n v="2.211E9"/>
        <n v="2.34E9"/>
        <n v="2.611E9"/>
        <n v="2.722E9"/>
        <n v="4.776E9"/>
        <n v="5.088E9"/>
        <n v="4.9E9"/>
        <n v="4.513E9"/>
        <n v="6.2791E9"/>
        <n v="6.4634E9"/>
        <n v="6.7485E9"/>
        <n v="6.7427E9"/>
        <n v="1.166715E9"/>
        <n v="1.246068E9"/>
        <n v="1.222715E9"/>
        <n v="1.190424E9"/>
        <n v="7.417E8"/>
        <n v="8.69E8"/>
        <n v="8.379E8"/>
        <n v="9.449E8"/>
        <n v="3.065E9"/>
        <n v="2.923E9"/>
        <n v="2.65E9"/>
        <n v="2.639E9"/>
        <n v="3.2078E9"/>
        <n v="3.5244E9"/>
        <n v="3.8702E9"/>
        <n v="3.7645E9"/>
        <n v="1.293923E9"/>
        <n v="1.437062E9"/>
        <n v="1.635496E9"/>
        <n v="1.806374E9"/>
        <n v="1.17334E9"/>
        <n v="1.545716E9"/>
        <n v="1.522811E9"/>
        <n v="1.429233E9"/>
        <n v="2.3539E9"/>
        <n v="2.3364E9"/>
        <n v="2.2609E9"/>
        <n v="2.1672E9"/>
        <n v="6.8114E10"/>
        <n v="7.0692E10"/>
        <n v="6.4413E10"/>
        <n v="6.2841E10"/>
        <n v="3.357E9"/>
        <n v="3.453E9"/>
        <n v="3.777E9"/>
        <n v="4.168E9"/>
        <n v="3.872E9"/>
        <n v="3.266E9"/>
        <n v="4.039E9"/>
        <n v="3.59E9"/>
        <n v="1.86869E8"/>
        <n v="2.0777E8"/>
        <n v="2.20857E8"/>
        <n v="2.37882E8"/>
        <n v="3.38351E8"/>
        <n v="3.52183E8"/>
        <n v="3.80275E8"/>
        <n v="4.67262E8"/>
        <n v="8.75644E8"/>
        <n v="9.24376E8"/>
        <n v="9.3748E8"/>
        <n v="8.60657E8"/>
        <n v="3.706E9"/>
        <n v="4.162E9"/>
        <n v="5.011E9"/>
        <n v="3.334E9"/>
        <n v="2.813E9"/>
        <n v="3.069E9"/>
        <n v="3.435E9"/>
        <n v="3.298E9"/>
        <n v="7.31767E8"/>
        <n v="8.19048E8"/>
        <n v="8.90431E8"/>
        <n v="9.59899E8"/>
        <n v="1.8185E10"/>
        <n v="1.8205E10"/>
        <n v="1.8401E10"/>
        <n v="1.8084E10"/>
        <n v="6.75827E8"/>
        <n v="1.0066E9"/>
        <n v="1.3899E9"/>
        <n v="1.6112E9"/>
        <n v="1.7129E10"/>
        <n v="1.7512E10"/>
        <n v="1.9816E10"/>
        <n v="2.0758E10"/>
        <n v="5.1E9"/>
        <n v="5.202E9"/>
        <n v="5.236E9"/>
        <n v="5.386E9"/>
        <n v="8.254E8"/>
        <n v="8.901E8"/>
        <n v="8.558E8"/>
        <n v="8.246E8"/>
        <n v="2.72E9"/>
        <n v="2.686E9"/>
        <n v="2.855E9"/>
        <n v="3.012E9"/>
        <n v="3.712E8"/>
        <n v="3.723E8"/>
        <n v="4.589E8"/>
        <n v="4.326E8"/>
        <n v="3.28595E8"/>
        <n v="5.21502E8"/>
        <n v="6.30421E8"/>
        <n v="7.64117E8"/>
        <n v="1.2009E9"/>
        <n v="1.2105E9"/>
        <n v="1.2749E9"/>
        <n v="1.7865E9"/>
        <n v="1.283436E9"/>
        <n v="1.535049E9"/>
        <n v="1.987239E9"/>
        <n v="2.109391E9"/>
        <n v="3.86566E8"/>
        <n v="4.10076E8"/>
        <n v="4.36713E8"/>
        <n v="4.46582E8"/>
        <n v="1.21176E10"/>
        <n v="1.2138E10"/>
        <n v="1.10139E10"/>
        <n v="1.12288E10"/>
        <n v="-3.18E8"/>
        <n v="-3.29E8"/>
        <n v="-2.2E8"/>
        <n v="-4.87E8"/>
        <n v="4.306E8"/>
        <n v="4.705E8"/>
        <n v="4.892E8"/>
        <n v="5.05E8"/>
        <n v="1.3767E10"/>
        <n v="1.4327E10"/>
        <n v="1.4766E10"/>
        <n v="1.5599E10"/>
        <n v="1.284988E9"/>
        <n v="1.329812E9"/>
        <n v="1.416853E9"/>
        <n v="1.544666E9"/>
        <n v="4.76974E8"/>
        <n v="2.345041E9"/>
        <n v="3.042635E9"/>
        <n v="2.844205E9"/>
        <n v="8.028E9"/>
        <n v="8.577E9"/>
        <n v="9.64E9"/>
        <n v="1.0533E10"/>
        <n v="1.95E9"/>
        <n v="1.962E9"/>
        <n v="1.989E9"/>
        <n v="2.633E9"/>
        <n v="1.081E9"/>
        <n v="1.02E9"/>
        <n v="9.33E8"/>
        <n v="9.3E8"/>
        <n v="8.482E9"/>
        <n v="8.44E9"/>
        <n v="8.355E9"/>
        <n v="8.256E9"/>
        <n v="3.714E9"/>
        <n v="4.335E9"/>
        <n v="4.528E9"/>
        <n v="1.68326E8"/>
        <n v="2.30699E8"/>
        <n v="3.59476E8"/>
        <n v="3.48512E8"/>
        <n v="2.98033E8"/>
        <n v="3.84937E8"/>
        <n v="4.08128E8"/>
        <n v="4.94342E8"/>
        <n v="6.84E8"/>
        <n v="7.76E8"/>
        <n v="8.07E8"/>
        <n v="7.73E8"/>
        <n v="1.347E9"/>
        <n v="1.339E9"/>
        <n v="1.403E9"/>
        <n v="2.388182E9"/>
        <n v="2.31078E9"/>
        <n v="2.347308E9"/>
        <n v="2.265436E9"/>
        <n v="2.2117E9"/>
        <n v="2.1384E9"/>
        <n v="2.5065E9"/>
        <n v="2.6437E9"/>
        <n v="6.27731E8"/>
        <n v="6.66855E8"/>
        <n v="8.01104E8"/>
        <n v="8.49162E8"/>
        <n v="4.543E9"/>
        <n v="5.845E9"/>
        <n v="8.293E9"/>
        <n v="7.668E9"/>
        <n v="8.457E8"/>
        <n v="9.155E8"/>
        <n v="9.649E8"/>
        <n v="1.0348E9"/>
        <n v="9.393E9"/>
        <n v="8.896E9"/>
        <n v="8.663E9"/>
        <n v="7.758E9"/>
        <n v="2.6853E10"/>
        <n v="2.604E10"/>
        <n v="2.541E10"/>
        <n v="2.3767E10"/>
        <n v="1.11055E9"/>
        <n v="1.373878E9"/>
        <n v="1.381396E9"/>
        <n v="1.57312E9"/>
        <n v="1.5574E9"/>
        <n v="1.6488E9"/>
        <n v="1.7327E9"/>
        <n v="1.6408E9"/>
        <n v="1.0903E9"/>
        <n v="1.122E9"/>
        <n v="1.1274E9"/>
        <n v="1.175E9"/>
        <n v="1.35824E8"/>
        <n v="1.45298E8"/>
        <n v="1.64596E8"/>
        <n v="2.33887E8"/>
        <n v="1.0095E10"/>
        <n v="1.0184E10"/>
        <n v="1.065E10"/>
        <n v="1.0474E10"/>
        <n v="8.099E9"/>
        <n v="8.239E9"/>
        <n v="7.945E9"/>
        <n v="7.846E9"/>
        <n v="2.249E9"/>
        <n v="2.362E9"/>
        <n v="2.541E9"/>
        <n v="2.749E9"/>
        <n v="4.083E9"/>
        <n v="4.499E9"/>
        <n v="4.266E9"/>
        <n v="4.345E9"/>
        <n v="5.506E8"/>
        <n v="5.058E8"/>
        <n v="4.391E8"/>
        <n v="4.91E8"/>
        <n v="8.197E9"/>
        <n v="9.071E9"/>
        <n v="9.776E9"/>
        <n v="1.1675E10"/>
        <n v="2.0944E10"/>
        <n v="1.9414E10"/>
        <n v="1.8786E10"/>
        <n v="1.7017E10"/>
        <n v="6.025E9"/>
        <n v="5.969E9"/>
        <n v="6.488E9"/>
        <n v="4.788E9"/>
        <n v="3.07E10"/>
        <n v="3.1869E10"/>
        <n v="3.237E10"/>
        <n v="3.1248E10"/>
        <n v="2.71326E9"/>
        <n v="2.772866E9"/>
        <n v="2.813474E9"/>
        <n v="2.992932E9"/>
        <n v="8.33578E8"/>
        <n v="8.81064E8"/>
        <n v="8.50837E8"/>
        <n v="8.88642E8"/>
        <n v="1.485E9"/>
        <n v="2.31E9"/>
        <n v="2.27E9"/>
        <n v="1.5766E9"/>
        <n v="2.068888E9"/>
        <n v="2.428244E9"/>
        <n v="2.040946E9"/>
        <n v="2.1275E9"/>
        <n v="2.8526E9"/>
        <n v="2.014E9"/>
        <n v="2.254E9"/>
        <n v="2.876E9"/>
        <n v="2.687E9"/>
        <n v="9.36E8"/>
        <n v="1.176E9"/>
        <n v="1.232E9"/>
        <n v="1.188E9"/>
        <n v="2.704E9"/>
        <n v="3.443E9"/>
        <n v="3.875E9"/>
        <n v="4.23E9"/>
        <n v="2.493E9"/>
        <n v="2.415E9"/>
        <n v="2.099E9"/>
        <n v="2.198E9"/>
        <n v="1.029012E9"/>
        <n v="1.349248E9"/>
        <n v="1.882209E9"/>
        <n v="2.420975E9"/>
        <n v="1.015E9"/>
        <n v="9.96E8"/>
        <n v="1.228E9"/>
        <n v="6.121E9"/>
        <n v="7.796E9"/>
        <n v="8.766E9"/>
        <n v="9.892E9"/>
        <n v="1.0469E10"/>
        <n v="2.325E9"/>
        <n v="2.49E9"/>
        <n v="2.489E9"/>
        <n v="2.454E9"/>
        <n v="1.654E9"/>
        <n v="1.905E9"/>
        <n v="2.092E9"/>
        <n v="1.764E9"/>
        <n v="3.918E9"/>
        <n v="3.848E9"/>
        <n v="3.965E9"/>
        <n v="3.769E9"/>
        <n v="3.1516E9"/>
        <n v="3.097E9"/>
        <n v="3.117E9"/>
        <n v="2.96E9"/>
        <n v="4.549E8"/>
        <n v="4.67904E8"/>
        <n v="5.20805E8"/>
        <n v="4.58989E8"/>
        <n v="1.578104E9"/>
        <n v="1.772E9"/>
        <n v="1.84E9"/>
        <n v="1.933E9"/>
        <n v="1.4035E9"/>
        <n v="1.3995E9"/>
        <n v="1.5459E9"/>
        <n v="1.85638E8"/>
        <n v="3.6365E8"/>
        <n v="4.25746E8"/>
        <n v="4.58513E8"/>
        <n v="6.97059E8"/>
        <n v="7.80929E8"/>
        <n v="9.69571E8"/>
        <n v="1.047951E9"/>
        <n v="7.716E8"/>
        <n v="7.229E8"/>
        <n v="7.368E8"/>
        <n v="2.120025E9"/>
        <n v="2.265516E9"/>
        <n v="2.438527E9"/>
        <n v="2.648622E9"/>
        <n v="5.464E9"/>
        <n v="6.311E9"/>
        <n v="6.314E9"/>
        <n v="6.157E9"/>
        <n v="8.798E8"/>
        <n v="8.827E8"/>
        <n v="8.821E8"/>
        <n v="8.94E8"/>
        <n v="1.603985E9"/>
        <n v="1.530508E9"/>
        <n v="1.488331E9"/>
        <n v="1.390117E9"/>
        <n v="1.3683E9"/>
        <n v="1.3826E9"/>
        <n v="1.3655E9"/>
        <n v="1.365E9"/>
        <n v="2.077E9"/>
        <n v="2.433E9"/>
        <n v="2.612E9"/>
        <n v="2.755E9"/>
        <n v="2.253888E9"/>
        <n v="3.303472E9"/>
        <n v="4.510818E9"/>
        <n v="5.3329E9"/>
        <n v="1.152E9"/>
        <n v="1.246E9"/>
        <n v="1.227E9"/>
        <n v="1.214E9"/>
        <n v="2.5467E10"/>
        <n v="2.5864E10"/>
        <n v="2.4613E10"/>
        <n v="2.4805E10"/>
        <n v="2.7762E10"/>
        <n v="2.5632E10"/>
        <n v="2.6529E10"/>
        <n v="2.6227E10"/>
        <n v="3.4819E9"/>
        <n v="3.7517E9"/>
        <n v="3.8359E9"/>
        <n v="3.8892E9"/>
        <n v="1.20634E9"/>
        <n v="1.79062E9"/>
        <n v="2.459103E9"/>
        <n v="3.229992E9"/>
        <n v="5.15E7"/>
        <n v="5.76E7"/>
        <n v="6.98E7"/>
        <n v="1.003E8"/>
        <n v="1.554973E9"/>
        <n v="1.633992E9"/>
        <n v="1.544746E9"/>
        <n v="1.35936E9"/>
        <n v="5.685E8"/>
        <n v="8.6139E8"/>
        <n v="7.94728E8"/>
        <n v="9.5715E8"/>
        <n v="7.59205E8"/>
        <n v="7.14298E8"/>
        <n v="7.80476E8"/>
        <n v="7.24776E8"/>
        <n v="6.983E9"/>
        <n v="7.094E9"/>
        <n v="6.738E9"/>
        <n v="6.479E9"/>
        <n v="1.1473E10"/>
        <n v="1.0324E10"/>
        <n v="9.761E9"/>
        <n v="9.718E9"/>
        <n v="1.21E9"/>
        <n v="1.6165E9"/>
        <n v="1.6111E9"/>
        <n v="1.4539E9"/>
        <n v="5.7049E8"/>
        <n v="5.87869E8"/>
        <n v="5.92536E8"/>
        <n v="6.71166E8"/>
        <n v="4.401E9"/>
        <n v="4.946E9"/>
        <n v="4.571E9"/>
        <n v="5.558E9"/>
        <n v="2.951E9"/>
        <n v="3.096E9"/>
        <n v="3.12E9"/>
        <n v="1.7504E10"/>
        <n v="1.6172E10"/>
        <n v="1.6603E10"/>
        <n v="1.6374E10"/>
        <n v="1.6568E10"/>
        <n v="1.7722E10"/>
        <n v="1.6846E10"/>
        <n v="2.5943E9"/>
        <n v="3.6735E9"/>
        <n v="3.7136E9"/>
        <n v="3.4177E9"/>
        <n v="4.72585E8"/>
        <n v="5.10934E8"/>
        <n v="7.39734E8"/>
        <n v="6.27711E8"/>
        <n v="2.326E9"/>
        <n v="2.556E9"/>
        <n v="2.703E9"/>
        <n v="2.495E9"/>
        <n v="7.816E9"/>
        <n v="8.251E9"/>
        <n v="9.127E9"/>
        <n v="7.31E9"/>
        <n v="3.77586E8"/>
        <n v="5.66842E8"/>
        <n v="1.037585E9"/>
        <n v="9.2234E8"/>
        <n v="1.030014E9"/>
        <n v="9.61579E8"/>
        <n v="9.56158E8"/>
        <n v="1.742036E9"/>
        <n v="1.79953E9"/>
        <n v="1.821397E9"/>
        <n v="1.913512E9"/>
        <n v="1.326515E9"/>
        <n v="1.426291E9"/>
        <n v="1.533991E9"/>
        <n v="1.607454E9"/>
        <n v="9.24037E8"/>
        <n v="1.067555E9"/>
        <n v="1.266296E9"/>
        <n v="1.454553E9"/>
        <n v="2.998E9"/>
        <n v="3.177E9"/>
        <n v="3.326E9"/>
        <n v="3.413E9"/>
        <n v="1.5377E9"/>
        <n v="1.5701E9"/>
        <n v="1.5064E9"/>
        <n v="1.4674E9"/>
        <n v="9.1413E8"/>
        <n v="1.040567E9"/>
        <n v="1.102426E9"/>
        <n v="1.136728E9"/>
        <n v="1.437886E9"/>
        <n v="1.526366E9"/>
        <n v="1.615371E9"/>
        <n v="1.738755E9"/>
        <n v="6.93364E8"/>
        <n v="8.84104E8"/>
        <n v="7.42834E8"/>
        <n v="7.46473E8"/>
        <n v="1.9655E9"/>
        <n v="1.9053E9"/>
        <n v="2.0376E9"/>
        <n v="2.0456E9"/>
        <n v="6.2772E9"/>
        <n v="6.7964E9"/>
        <n v="8.0241E9"/>
        <n v="8.9511E9"/>
        <n v="5.63E8"/>
        <n v="5.98E8"/>
        <n v="6.13E8"/>
        <n v="5.92E8"/>
        <n v="1.083E9"/>
        <n v="1.145E9"/>
        <n v="1.189E9"/>
        <n v="1.117E9"/>
        <n v="1.9115E9"/>
        <n v="1.9683E9"/>
        <n v="1.7449E9"/>
        <n v="1.6993E9"/>
        <n v="3.264896E9"/>
        <n v="3.4702E9"/>
        <n v="3.860448E9"/>
        <n v="3.943786E9"/>
        <n v="9.769E8"/>
        <n v="1.01E9"/>
        <n v="1.4976E9"/>
        <n v="1.7367E9"/>
        <n v="1.1172E9"/>
        <n v="1.112E9"/>
        <n v="1.1967E9"/>
        <n v="1.8225E9"/>
        <n v="4.50728E8"/>
        <n v="4.62444E8"/>
        <n v="5.27489E8"/>
        <n v="7.27372E8"/>
        <n v="1.0124E9"/>
        <n v="1.0487E9"/>
        <n v="1.0537E9"/>
        <n v="1.0541E9"/>
        <n v="7.63064E8"/>
        <n v="8.46635E8"/>
        <n v="8.93381E8"/>
        <n v="9.22775E8"/>
        <n v="2.701E9"/>
        <n v="2.835E9"/>
        <n v="2.926E9"/>
        <n v="3.031E9"/>
        <n v="1.445069E9"/>
        <n v="1.510069E9"/>
        <n v="1.590672E9"/>
        <n v="1.630403E9"/>
        <n v="4.963184E9"/>
        <n v="4.79E9"/>
        <n v="4.878E9"/>
        <n v="4.667E9"/>
        <n v="3.88469E8"/>
        <n v="4.29015E8"/>
        <n v="5.38075E8"/>
        <n v="7.78573E8"/>
        <n v="1.449E9"/>
        <n v="1.687E9"/>
        <n v="1.57E9"/>
        <n v="1.647E9"/>
        <n v="7.514E9"/>
        <n v="6.384E9"/>
        <n v="5.885E9"/>
        <n v="5.325E9"/>
        <n v="1.847E9"/>
        <n v="2.046E9"/>
        <n v="1.719E9"/>
        <n v="1.995E9"/>
        <n v="5.854E8"/>
        <n v="8.951E8"/>
        <n v="1.0784E9"/>
        <n v="1.1772E9"/>
        <n v="2.9603E9"/>
        <n v="2.8146E9"/>
        <n v="2.6811E9"/>
        <n v="2.7989E9"/>
        <n v="4.151E8"/>
        <n v="4.572E8"/>
        <n v="5.28E8"/>
        <n v="5.417E8"/>
        <n v="1.646E9"/>
        <n v="1.839E9"/>
        <n v="2.238E9"/>
        <n v="2.299E9"/>
        <n v="6.672E9"/>
        <n v="7.929E9"/>
        <n v="8.419E9"/>
        <n v="8.954E9"/>
        <n v="4.763E9"/>
        <n v="5.11E9"/>
        <n v="4.741E9"/>
        <n v="5.329E9"/>
        <n v="4.548E9"/>
        <n v="3.001E9"/>
        <n v="2.911E9"/>
        <n v="2.392E9"/>
        <n v="6.338129E9"/>
        <n v="5.9209E10"/>
        <n v="4.6809E10"/>
        <n v="6.009E10"/>
        <n v="5.497E10"/>
        <n v="1.1938E9"/>
        <n v="1.1639E9"/>
        <n v="1.0518E9"/>
        <n v="1.5973E9"/>
        <n v="9.11E8"/>
        <n v="9.41E8"/>
        <n v="9.93E8"/>
        <n v="3.00107E8"/>
        <n v="3.40054E8"/>
        <n v="3.75843E8"/>
        <n v="4.60303E8"/>
        <n v="2.03E9"/>
        <n v="2.117E9"/>
        <n v="2.131E9"/>
        <n v="2.107E9"/>
        <n v="1.497466E9"/>
        <n v="6.06765E8"/>
        <n v="9.18691E8"/>
        <n v="1.273308E9"/>
        <n v="1.7154E10"/>
        <n v="1.6461E10"/>
        <n v="1.6805E10"/>
        <n v="1.6878E10"/>
        <n v="1.466067E9"/>
        <n v="2.0361E9"/>
        <n v="1.6458E9"/>
        <n v="1.7312E9"/>
        <n v="4.250446E9"/>
        <n v="4.467089E9"/>
        <n v="4.695384E9"/>
        <n v="5.205715E9"/>
        <n v="7.87329E8"/>
        <n v="8.19711E8"/>
        <n v="8.55908E8"/>
        <n v="9.07024E8"/>
        <n v="3.7313E9"/>
        <n v="3.8418E9"/>
        <n v="5.5872E9"/>
        <n v="5.3044E9"/>
        <n v="4.55E8"/>
        <n v="6.33E8"/>
        <n v="8.66E8"/>
        <n v="1.202E9"/>
        <n v="7.578E9"/>
        <n v="7.979E9"/>
        <n v="8.139E9"/>
        <n v="1.129262E9"/>
        <n v="1.238959E9"/>
        <n v="1.360943E9"/>
        <n v="1.492666E9"/>
        <n v="9.83E8"/>
        <n v="1.255E9"/>
        <n v="1.748E9"/>
        <n v="1.864E9"/>
        <n v="2.12E9"/>
        <n v="2.737E9"/>
        <n v="3.324E9"/>
        <n v="3.376E9"/>
        <n v="2.47597E8"/>
        <n v="3.12367E8"/>
        <n v="3.46345E8"/>
        <n v="3.90253E8"/>
        <n v="3.681E9"/>
        <n v="3.38E9"/>
        <n v="3.201E9"/>
        <n v="3.028E9"/>
        <n v="1.165E9"/>
        <n v="1.126E9"/>
        <n v="1.361E9"/>
        <n v="1.304E9"/>
        <n v="6.70602E8"/>
        <n v="8.71572E8"/>
        <n v="1.158251E9"/>
        <n v="1.497E9"/>
        <n v="1.797E10"/>
        <n v="1.9318E10"/>
        <n v="1.9474E10"/>
        <n v="2.0242E10"/>
        <n v="4.04036E8"/>
        <n v="3.83394E8"/>
        <n v="4.20541E8"/>
        <n v="4.5301E8"/>
        <n v="4.8888E8"/>
        <n v="5.9639E8"/>
        <n v="7.12006E8"/>
        <n v="8.63354E8"/>
        <n v="2.3207E10"/>
        <n v="2.6567E10"/>
        <n v="4.2211E10"/>
        <n v="5.4872E10"/>
        <n v="1.9484E9"/>
        <n v="1.9608E9"/>
        <n v="2.0929E9"/>
        <n v="2.1308E9"/>
        <n v="8.668E9"/>
        <n v="9.138E9"/>
        <n v="9.327E9"/>
        <n v="8.922E9"/>
        <n v="3.921E10"/>
        <n v="3.4701E10"/>
        <n v="3.8506E10"/>
        <n v="3.7748E10"/>
        <n v="6.57246E8"/>
        <n v="7.34511E8"/>
        <n v="8.09545E8"/>
        <n v="8.48323E8"/>
        <n v="5.03798E8"/>
        <n v="5.221E8"/>
        <n v="5.203E8"/>
        <n v="4.806E8"/>
        <n v="7.583E9"/>
        <n v="7.409E9"/>
        <n v="8.376E9"/>
        <n v="7.612E9"/>
        <n v="2.604E9"/>
        <n v="2.677E9"/>
        <n v="2.723E9"/>
        <n v="4.971E9"/>
        <n v="6.40797E8"/>
        <n v="7.054E8"/>
        <n v="7.337E8"/>
        <n v="8.105E8"/>
        <n v="3.596708E9"/>
        <n v="3.841032E9"/>
        <n v="4.159885E9"/>
        <n v="4.178386E9"/>
        <n v="3.066E9"/>
        <n v="3.116E9"/>
        <n v="3.082E9"/>
        <n v="3.072E9"/>
        <n v="6.778E9"/>
        <n v="6.801E9"/>
        <n v="6.795E9"/>
        <n v="3.08143E8"/>
        <n v="2.74217E8"/>
        <n v="2.92358E8"/>
        <n v="3.12694E8"/>
        <n v="6.71203E8"/>
        <n v="6.50573E8"/>
        <n v="7.18259E8"/>
        <n v="7.44338E8"/>
        <n v="3.18912E8"/>
        <n v="3.58913E8"/>
        <n v="3.69682E8"/>
        <n v="5.28174E8"/>
        <n v="2.48665E8"/>
        <n v="2.49842E8"/>
        <n v="2.57265E8"/>
        <n v="2.60632E8"/>
        <n v="1.198586E9"/>
        <n v="1.238285E9"/>
        <n v="1.160915E9"/>
        <n v="1.372497E9"/>
        <n v="7.62355E8"/>
        <n v="8.72697E8"/>
        <n v="1.040049E9"/>
        <n v="1.035787E9"/>
        <n v="5.6411E10"/>
        <n v="4.3695E10"/>
        <n v="5.7549E10"/>
        <n v="4.6003E10"/>
        <n v="5.87103E8"/>
        <n v="6.03419E8"/>
        <n v="6.31067E8"/>
        <n v="6.24415E8"/>
        <n v="2.569E9"/>
        <n v="2.61E9"/>
        <n v="2.969E9"/>
        <n v="4.856E8"/>
        <n v="4.568E8"/>
        <n v="5.132E8"/>
        <n v="7.262E8"/>
        <n v="5.7615E10"/>
        <n v="5.1151E10"/>
        <n v="5.0432E10"/>
        <n v="5.2416E10"/>
        <n v="3.682E9"/>
        <n v="4.032E9"/>
        <n v="4.472E9"/>
        <n v="4.477E9"/>
        <n v="1.853E9"/>
        <n v="2.071E9"/>
        <n v="2.204E9"/>
        <n v="2.155E9"/>
        <n v="2.801E9"/>
        <n v="2.773E9"/>
        <n v="2.588E9"/>
        <n v="2.711E9"/>
        <n v="1.351E9"/>
        <n v="1.56E9"/>
        <n v="2.602E9"/>
        <n v="8.8629E10"/>
        <n v="9.1353E10"/>
        <n v="9.3418E10"/>
        <n v="9.7041E10"/>
        <n v="1.0236E9"/>
        <n v="1.9619E9"/>
        <n v="1.1406E9"/>
        <n v="1.1996E9"/>
        <n v="1.1693E9"/>
        <n v="1.1749E9"/>
        <n v="3.52E8"/>
        <n v="5.27E8"/>
        <n v="2.76E8"/>
        <n v="4.44E8"/>
        <n v="1.574E9"/>
        <n v="1.79E9"/>
        <n v="1.808E9"/>
        <n v="8.54876E8"/>
        <n v="8.36977E8"/>
        <n v="8.1702E8"/>
        <n v="7.97957E8"/>
        <n v="7.02218E8"/>
        <n v="6.88017E8"/>
        <n v="1.031091E9"/>
        <n v="9.5879E8"/>
        <n v="1.595504E9"/>
        <n v="1.659089E9"/>
        <n v="1.786653E9"/>
        <n v="1.990341E9"/>
        <n v="1.173955E9"/>
        <n v="1.213178E9"/>
        <n v="1.341315E9"/>
        <n v="1.966939E9"/>
        <n v="8.50714E8"/>
        <n v="8.80941E8"/>
        <n v="8.88952E8"/>
        <n v="8.72093E8"/>
        <n v="9.7732E10"/>
        <n v="9.3878E10"/>
        <n v="9.1523E10"/>
        <n v="7.9492E10"/>
        <n v="1.148731E9"/>
        <n v="1.1448E9"/>
        <n v="1.1431E9"/>
        <n v="1.0773E9"/>
        <n v="5.354E9"/>
        <n v="4.912E9"/>
        <n v="4.665E9"/>
        <n v="1.042E9"/>
        <n v="1.024E9"/>
        <n v="9.49E8"/>
        <n v="2.563462E9"/>
        <n v="2.753703E9"/>
        <n v="2.993846E9"/>
        <n v="3.025487E9"/>
        <n v="1.45E9"/>
        <n v="1.454E9"/>
        <n v="1.505E9"/>
        <n v="1.746E9"/>
        <n v="2.0477E9"/>
        <n v="2.0778E9"/>
        <n v="2.0521E9"/>
        <n v="2.8981E9"/>
        <n v="1.610244E9"/>
        <n v="1.627303E9"/>
        <n v="1.56721E9"/>
        <n v="1.640521E9"/>
        <n v="2.072E9"/>
        <n v="1.957E9"/>
        <n v="1.825E9"/>
      </sharedItems>
    </cacheField>
    <cacheField name="Total Operating Income">
      <sharedItems containsMixedTypes="1" containsNumber="1" containsInteger="1">
        <n v="5.34E8"/>
        <n v="1.958E9"/>
        <n v="5.049E9"/>
        <n v="7.255E9"/>
        <n v="6.57315E8"/>
        <n v="6.60318E8"/>
        <n v="8.5171E8"/>
        <n v="8.2578E8"/>
        <n v="4.8999E10"/>
        <n v="5.2503E10"/>
        <n v="7.123E10"/>
        <n v="6.0024E10"/>
        <n v="6.105E9"/>
        <n v="6.002E9"/>
        <n v="3.763E9"/>
        <n v="7.687E9"/>
        <n v="8.98399E8"/>
        <n v="7.82091E8"/>
        <n v="4.2222E8"/>
        <n v="1.525774E9"/>
        <n v="1.36E9"/>
        <n v="2.133E9"/>
        <n v="2.599E9"/>
        <n v="2.867E9"/>
        <n v="4.4922E8"/>
        <n v="4.32568E8"/>
        <n v="9.04654E8"/>
        <n v="1.492094E9"/>
        <n v="7.82923E8"/>
        <n v="7.89806E8"/>
        <n v="8.30841E8"/>
        <n v="1.041796E9"/>
        <n v="2.13E9"/>
        <n v="2.861E9"/>
        <n v="2.01E9"/>
        <n v="9.74364E8"/>
        <n v="1.098912E9"/>
        <n v="1.098467E9"/>
        <n v="1.26186E9"/>
        <n v="3.498E8"/>
        <n v="2.976E8"/>
        <n v="1.238E8"/>
        <n v="1300000.0"/>
        <n v="1.188E9"/>
        <n v="1.184E9"/>
        <n v="1.254E9"/>
        <n v="1.259E9"/>
        <n v="2.956E9"/>
        <n v="3.0489E9"/>
        <n v="3.1274E9"/>
        <n v="3.3335E9"/>
        <n v="4.563E9"/>
        <n v="5.109E9"/>
        <n v="4.808E9"/>
        <n v="4.151E9"/>
        <n v="1.1978E10"/>
        <n v="1.2209E10"/>
        <n v="1.2304E10"/>
        <n v="5.329E9"/>
        <n v="1.85251E8"/>
        <n v="2.49019E8"/>
        <n v="2.6417E8"/>
        <n v="2.56215E8"/>
        <n v="8.67434E8"/>
        <n v="8.02532E8"/>
        <n v="2.56297E8"/>
        <n v="9.29238E8"/>
        <n v="3.14893E8"/>
        <n v="4.15811E8"/>
        <n v="4.90708E8"/>
        <n v="4.66917E8"/>
        <n v="5.11468E8"/>
        <n v="6.10036E8"/>
        <n v="3.27403E8"/>
        <n v="5.81727E8"/>
        <n v="5.32E8"/>
        <n v="8.38E8"/>
        <n v="9.32E8"/>
        <n v="1.33E9"/>
        <n v="3.695E9"/>
        <n v="5.012E9"/>
        <n v="4.651E9"/>
        <n v="3.61E9"/>
        <n v="3.784E8"/>
        <n v="3.263E8"/>
        <n v="3.586E8"/>
        <n v="4.255E8"/>
        <n v="5.62554E8"/>
        <n v="8.96E8"/>
        <n v="6.18E8"/>
        <n v="7.57E8"/>
        <n v="7.73E8"/>
        <n v="1.52E9"/>
        <n v="1.693E9"/>
        <n v="2.152E9"/>
        <n v="7.45872E8"/>
        <n v="8.15079E8"/>
        <n v="8.98586E8"/>
        <n v="9.07716E8"/>
        <n v="5.867E9"/>
        <n v="6.191E9"/>
        <n v="8.47E9"/>
        <n v="9.794E9"/>
        <n v="1.556E9"/>
        <n v="2.282E9"/>
        <n v="2.903E9"/>
        <n v="2.559E9"/>
        <n v="1.119719E9"/>
        <n v="1.214305E9"/>
        <n v="1.486922E9"/>
        <n v="1.612789E9"/>
        <n v="7.45E8"/>
        <n v="1.78E8"/>
        <n v="2.233E9"/>
        <n v="4.186E9"/>
        <n v="7.403E8"/>
        <n v="8.208E8"/>
        <n v="8.885E8"/>
        <n v="8.895E8"/>
        <n v="4.3701E9"/>
        <n v="4.5882E9"/>
        <n v="5.0499E9"/>
        <n v="5.2747E9"/>
        <n v="5.135E9"/>
        <n v="4.681E9"/>
        <n v="-6.35E8"/>
        <n v="-2.5845E10"/>
        <n v="5.456E9"/>
        <n v="7.878E9"/>
        <n v="-1.09E9"/>
        <n v="-1.426E9"/>
        <n v="1.6619E9"/>
        <n v="1.9235E9"/>
        <n v="2.1921E9"/>
        <n v="8.303E8"/>
        <n v="9.028E8"/>
        <n v="1.0487E9"/>
        <n v="1.1104E9"/>
        <n v="6.45E8"/>
        <n v="1.125E9"/>
        <n v="2.185E9"/>
        <n v="1.968E9"/>
        <n v="1.451E9"/>
        <n v="1.372E9"/>
        <n v="1.183E9"/>
        <n v="1.319E9"/>
        <n v="1.769E9"/>
        <n v="5.87E8"/>
        <n v="3.793E8"/>
        <n v="4.635E8"/>
        <n v="4.923E8"/>
        <n v="5.377E8"/>
        <n v="9.23266E8"/>
        <n v="9.49E8"/>
        <n v="1.001E9"/>
        <n v="1.072E9"/>
        <n v="8.197E9"/>
        <n v="9.404E9"/>
        <n v="1.0325E10"/>
        <n v="9.086E9"/>
        <n v="2.3E8"/>
        <n v="2.989E8"/>
        <n v="3.887E8"/>
        <n v="4.902E8"/>
        <n v="1.773098E9"/>
        <n v="1.830223E9"/>
        <n v="1.953051E9"/>
        <n v="2.060395E9"/>
        <n v="6.542E9"/>
        <n v="7.483E9"/>
        <n v="7.444E9"/>
        <n v="5.841E9"/>
        <n v="1.6063E10"/>
        <n v="2.5893E10"/>
        <n v="1.5133E10"/>
        <n v="3.0499E10"/>
        <n v="2.77E9"/>
        <n v="4.96E8"/>
        <n v="6.56E8"/>
        <n v="4.49E8"/>
        <n v="1.638218E9"/>
        <n v="1.614587E9"/>
        <n v="1.554293E9"/>
        <n v="1.414903E9"/>
        <n v="3.491E9"/>
        <n v="3.919E9"/>
        <n v="3.702E9"/>
        <n v="3.584E9"/>
        <n v="2.229E9"/>
        <n v="1.293E9"/>
        <n v="1.455E9"/>
        <n v="1.573E9"/>
        <n v="6.391E8"/>
        <n v="7.815E8"/>
        <n v="8.435E8"/>
        <n v="9.476E8"/>
        <n v="1.255E9"/>
        <n v="1.606E9"/>
        <n v="1.5E9"/>
        <n v="2.158E9"/>
        <n v="1.949E9"/>
        <n v="2.859E9"/>
        <n v="-1.08E8"/>
        <n v="-1.331E9"/>
        <n v="2.4905E9"/>
        <n v="3.9557E9"/>
        <n v="4.9844E9"/>
        <n v="5.6383E9"/>
        <n v="7.905E8"/>
        <n v="7.954E8"/>
        <n v="8.386E8"/>
        <n v="6.052E8"/>
        <n v="4.09E9"/>
        <n v="3.096E9"/>
        <n v="2.591E9"/>
        <n v="1.89E9"/>
        <n v="1.09E9"/>
        <n v="1.02E9"/>
        <n v="1.098E9"/>
        <n v="9.37E8"/>
        <n v="8.552E8"/>
        <n v="9.637E8"/>
        <n v="9.397E8"/>
        <n v="2.259E8"/>
        <n v="6.40321E8"/>
        <n v="6.86426E8"/>
        <n v="8.01822E8"/>
        <n v="8.49365E8"/>
        <n v="1.299E9"/>
        <n v="1.1485E9"/>
        <n v="1.3303E9"/>
        <n v="8.814E8"/>
        <n v="1.888E9"/>
        <n v="1.91E9"/>
        <n v="2.191E9"/>
        <n v="2.436E9"/>
        <n v="5.628E9"/>
        <n v="3.314E9"/>
        <n v="3.785E9"/>
        <n v="1.093E9"/>
        <n v="3.226E9"/>
        <n v="4.513E9"/>
        <n v="3.767E9"/>
        <n v="3.629E9"/>
        <n v="5.99026E8"/>
        <n v="7.00705E8"/>
        <n v="7.34595E8"/>
        <n v="8.25173E8"/>
        <n v="8.68527E8"/>
        <n v="9.19873E8"/>
        <n v="9.89073E8"/>
        <n v="9.95326E8"/>
        <n v="1.342E9"/>
        <n v="1.772E9"/>
        <n v="2.574E9"/>
        <n v="3.071E9"/>
        <n v="1.98E9"/>
        <n v="2.5677E9"/>
        <n v="2.5542E9"/>
        <n v="3.2044E9"/>
        <n v="5.76012E8"/>
        <n v="7.63084E8"/>
        <n v="7.81136E8"/>
        <n v="9.11013E8"/>
        <n v="2.9124E9"/>
        <n v="2.37E9"/>
        <n v="1.5733E9"/>
        <n v="1.2281E9"/>
        <n v="1.268E9"/>
        <n v="1.194E9"/>
        <n v="1.471E9"/>
        <n v="1.478E9"/>
        <n v="5.451E8"/>
        <n v="6.222E8"/>
        <n v="6.412E8"/>
        <n v="6.742E8"/>
        <n v="1.701E9"/>
        <n v="2.561E9"/>
        <n v="3.607E9"/>
        <n v="-9.4E7"/>
        <n v="6.7532E8"/>
        <n v="6.8265E8"/>
        <n v="7.48418E8"/>
        <n v="8.5831E8"/>
        <n v="9.09E8"/>
        <n v="9.71E8"/>
        <n v="1.114E9"/>
        <n v="3.355E9"/>
        <n v="2.477E9"/>
        <n v="2.176E9"/>
        <n v="3.304E9"/>
        <n v="3.327E9"/>
        <n v="6.2E8"/>
        <n v="7.68E8"/>
        <n v="7.74E8"/>
        <n v="9.34E8"/>
        <n v="3.889E9"/>
        <n v="3.556E9"/>
        <n v="3.557E9"/>
        <n v="2.789E9"/>
        <n v="9.7E8"/>
        <n v="9.77E8"/>
        <n v="1.008E9"/>
        <n v="1.064E9"/>
        <n v="8.95E8"/>
        <n v="9.24E8"/>
        <n v="7.7E8"/>
        <n v="8.36E8"/>
        <n v="5.54982E8"/>
        <n v="7.33385E8"/>
        <n v="7.93705E8"/>
        <n v="7.5606E7"/>
        <n v="1.74E9"/>
        <n v="1.995E9"/>
        <n v="2.043E9"/>
        <n v="1.627E9"/>
        <n v="1.142E9"/>
        <n v="1.152E9"/>
        <n v="1.163E9"/>
        <n v="1.297E9"/>
        <n v="1.36E8"/>
        <n v="2.77E8"/>
        <n v="4.64E8"/>
        <n v="7.05E8"/>
        <n v="1.29E9"/>
        <n v="1.01E9"/>
        <n v="9.35E8"/>
        <n v="9.33E8"/>
        <n v="6.156E9"/>
        <n v="7.129E9"/>
        <n v="7.06E9"/>
        <n v="6.415E9"/>
        <n v="2.92974E8"/>
        <n v="5.47294E8"/>
        <n v="8.85769E8"/>
        <n v="4.1692E7"/>
        <n v="8.76E8"/>
        <n v="9.16E8"/>
        <n v="9.79E8"/>
        <n v="3.27007E8"/>
        <n v="3.06486E8"/>
        <n v="2.36671E8"/>
        <n v="3.2408E8"/>
        <n v="3.104E9"/>
        <n v="3.283E9"/>
        <n v="3.689E9"/>
        <n v="3.75E9"/>
        <n v="-1156000.0"/>
        <n v="-2761000.0"/>
        <n v="-1.1305E7"/>
        <n v="-1.0688E7"/>
        <n v="1.131E9"/>
        <n v="1.322E9"/>
        <n v="1.156E9"/>
        <n v="9.91E8"/>
        <n v="-1.1071E8"/>
        <n v="-2.86074E8"/>
        <n v="-1.45633E8"/>
        <n v="1.14923E8"/>
        <n v="1.1301E10"/>
        <n v="9.763E9"/>
        <n v="1.1254E10"/>
        <n v="1.2928E10"/>
        <n v="4.5618E8"/>
        <n v="3.0533E8"/>
        <n v="3.473E9"/>
        <n v="3.613E9"/>
        <n v="3.389E9"/>
        <n v="5.65978E8"/>
        <n v="6.0272E8"/>
        <n v="6.96407E8"/>
        <n v="7.81748E8"/>
        <n v="2.713E9"/>
        <n v="2.545E9"/>
        <n v="2.41E9"/>
        <n v="2.605E9"/>
        <n v="1.361496E9"/>
        <n v="1.6779E9"/>
        <n v="1.8849E9"/>
        <n v="2.142E9"/>
        <n v="3.80717E8"/>
        <n v="3.29056E8"/>
        <n v="5.17633E8"/>
        <n v="7.2028E8"/>
        <n v="2.3783E10"/>
        <n v="2.5367E10"/>
        <n v="2.6528E10"/>
        <n v="2.8857E10"/>
        <n v="3.6741E10"/>
        <n v="2.9074E10"/>
        <n v="2.1711E10"/>
        <n v="-3.7E8"/>
        <n v="7.6296E8"/>
        <n v="9.16013E8"/>
        <n v="9.308E8"/>
        <n v="-1.99373E8"/>
        <n v="2.858E9"/>
        <n v="3.316E9"/>
        <n v="2.721E9"/>
        <n v="3.536E9"/>
        <n v="3.802E9"/>
        <n v="2.922E9"/>
        <n v="7.837E9"/>
        <n v="6.952E9"/>
        <n v="2.755E9"/>
        <n v="3.046E9"/>
        <n v="3.479E9"/>
        <n v="6.2247E9"/>
        <n v="5.4614E9"/>
        <n v="3.4601E9"/>
        <n v="2.9877E9"/>
        <n v="4.239E9"/>
        <n v="4.392E9"/>
        <n v="4.214E9"/>
        <n v="4.252E9"/>
        <n v="1.655276E9"/>
        <n v="1.736185E9"/>
        <n v="1.769093E9"/>
        <n v="1.940294E9"/>
        <n v="1.201E9"/>
        <n v="9.83E8"/>
        <n v="1.399E9"/>
        <n v="7.559E8"/>
        <n v="9.294E8"/>
        <n v="1.2853E9"/>
        <n v="1.5545E9"/>
        <n v="3.0952E9"/>
        <n v="3.1205E9"/>
        <n v="3.3466E9"/>
        <n v="3.4691E9"/>
        <n v="9.45E9"/>
        <n v="1.154E10"/>
        <n v="1.3224E10"/>
        <n v="1.4358E10"/>
        <n v="1.972E9"/>
        <n v="2.12E9"/>
        <n v="2.052E9"/>
        <n v="2.053E9"/>
        <n v="1.764E9"/>
        <n v="1.898E9"/>
        <n v="1.9E9"/>
        <n v="2.275E9"/>
        <n v="3.66078E8"/>
        <n v="3.81812E8"/>
        <n v="3.85136E8"/>
        <n v="4.01911E8"/>
        <n v="9.201E8"/>
        <n v="9.703E8"/>
        <n v="1.0402E9"/>
        <n v="1.0497E9"/>
        <e v="#VALUE!"/>
        <n v="1.16167E9"/>
        <n v="1.215484E9"/>
        <n v="9.20762E8"/>
        <n v="7.14446E8"/>
        <n v="1.046E9"/>
        <n v="1.18E9"/>
        <n v="1.298E9"/>
        <n v="1.433E9"/>
        <n v="4.009E8"/>
        <n v="3.253E8"/>
        <n v="4.297E8"/>
        <n v="6.28E8"/>
        <n v="3.567E9"/>
        <n v="5.269E9"/>
        <n v="5.323E9"/>
        <n v="5.452E9"/>
        <n v="1.370883E9"/>
        <n v="1.520428E9"/>
        <n v="1.80636E9"/>
        <n v="1.371844E9"/>
        <n v="2.606E9"/>
        <n v="6.697E9"/>
        <n v="1.71E8"/>
        <n v="2.347E9"/>
        <n v="1.48E8"/>
        <n v="3.2E7"/>
        <n v="9.48E8"/>
        <n v="8.98E8"/>
        <n v="2.454E9"/>
        <n v="2.476E9"/>
        <n v="2.197E9"/>
        <n v="2.325E9"/>
        <n v="1.435E9"/>
        <n v="1.7319E9"/>
        <n v="2.0238E9"/>
        <n v="1.9761E9"/>
        <n v="2.244E9"/>
        <n v="2.164E9"/>
        <n v="2.427E9"/>
        <n v="2.471E9"/>
        <n v="4.8E8"/>
        <n v="6.112E8"/>
        <n v="6.382E8"/>
        <n v="6.939E8"/>
        <n v="2.257E9"/>
        <n v="2.286E9"/>
        <n v="2.629E9"/>
        <n v="2.013E9"/>
        <n v="1.5588E9"/>
        <n v="1.8247E9"/>
        <n v="1.6063E9"/>
        <n v="1.7434E9"/>
        <n v="9.2E8"/>
        <n v="1.938E9"/>
        <n v="1.239E9"/>
        <n v="1.567E9"/>
        <n v="3.942E9"/>
        <n v="3.387E9"/>
        <n v="2.943E9"/>
        <n v="2.504E9"/>
        <n v="2.951071E9"/>
        <n v="4.198153E9"/>
        <n v="6.218276E9"/>
        <n v="9.1707E7"/>
        <n v="4.11579E8"/>
        <n v="4.6695E8"/>
        <n v="5.11772E8"/>
        <n v="6.09065E8"/>
        <n v="5.14093E8"/>
        <n v="5.12322E8"/>
        <n v="9.21375E8"/>
        <n v="1.00882E9"/>
        <n v="6.50635E8"/>
        <n v="1.027362E9"/>
        <n v="3.61816E8"/>
        <n v="4.2763E7"/>
        <n v="1.118206E9"/>
        <n v="1.529435E9"/>
        <n v="1.632849E9"/>
        <n v="1.764164E9"/>
        <n v="1.6924E8"/>
        <n v="1.9415E8"/>
        <n v="2.56922E8"/>
        <n v="3.37386E8"/>
        <n v="1.53E9"/>
        <n v="2.147E9"/>
        <n v="2.449E9"/>
        <n v="2.342E9"/>
        <n v="1.656705E9"/>
        <n v="1.652967E9"/>
        <n v="2.186641E9"/>
        <n v="1.651704E9"/>
        <n v="4.199E8"/>
        <n v="4.562E8"/>
        <n v="4.221E8"/>
        <n v="6.427E8"/>
        <n v="3.646E9"/>
        <n v="2.39E9"/>
        <n v="4.391E9"/>
        <n v="3.16E9"/>
        <n v="5.30798E8"/>
        <n v="5.52073E8"/>
        <n v="5.94648E8"/>
        <n v="7.21484E8"/>
        <n v="5.10451E8"/>
        <n v="5.87775E8"/>
        <n v="4.21057E8"/>
        <n v="5.78997E8"/>
        <n v="1.62592E8"/>
        <n v="2.22101E8"/>
        <n v="2.88294E8"/>
        <n v="3.64057E8"/>
        <n v="1.3017E10"/>
        <n v="3.32E8"/>
        <n v="7.647E9"/>
        <n v="4.116E9"/>
        <n v="7.12014E8"/>
        <n v="7.86626E8"/>
        <n v="8.27344E8"/>
        <n v="7.95307E8"/>
        <n v="2.804E9"/>
        <n v="4.994E9"/>
        <n v="6.225E9"/>
        <n v="1.2427E10"/>
        <n v="1.611E8"/>
        <n v="3.47E8"/>
        <n v="4.105E8"/>
        <n v="5.127E8"/>
        <n v="5.733E9"/>
        <n v="5.417E9"/>
        <n v="1.216E9"/>
        <n v="-1.3343E10"/>
        <n v="5.094E9"/>
        <n v="3.815E9"/>
        <n v="2.143E9"/>
        <n v="3.077E9"/>
        <n v="2.134E9"/>
        <n v="2.377E9"/>
        <n v="1.062E9"/>
        <n v="2.334E9"/>
        <n v="4.30818E8"/>
        <n v="4.93557E8"/>
        <n v="5.52899E8"/>
        <n v="5.56428E8"/>
        <n v="1.0763E9"/>
        <n v="1.0629E9"/>
        <n v="1.2706E9"/>
        <n v="1.0992E9"/>
        <n v="1.048E9"/>
        <n v="1.061E9"/>
        <n v="1.21E9"/>
        <n v="1.311E9"/>
        <n v="6.22E8"/>
        <n v="6.66E8"/>
        <n v="8.09E8"/>
        <n v="9.42E8"/>
        <n v="2.66575E8"/>
        <n v="2.75627E8"/>
        <n v="3.07125E8"/>
        <n v="1.190043E9"/>
        <n v="1.216322E9"/>
        <n v="6.86471E8"/>
        <n v="5.99243E8"/>
        <n v="7.21266E8"/>
        <n v="7.77717E8"/>
        <n v="5.15707E8"/>
        <n v="2.66232E8"/>
        <n v="6.666E8"/>
        <n v="5.892E8"/>
        <n v="4.948E8"/>
        <n v="1.938E8"/>
        <n v="2.54161E8"/>
        <n v="2.71037E8"/>
        <n v="3.00154E8"/>
        <n v="3.20995E8"/>
        <n v="4.39361E8"/>
        <n v="4.60071E8"/>
        <n v="4.27145E8"/>
        <n v="5.33482E8"/>
        <n v="4.178E9"/>
        <n v="4.309E9"/>
        <n v="7.84982E8"/>
        <n v="8.44336E8"/>
        <n v="9.54846E8"/>
        <n v="9.40578E8"/>
        <n v="4.01E9"/>
        <n v="4.524E9"/>
        <n v="1.5265E10"/>
        <n v="2.2193E10"/>
        <n v="2.8716E9"/>
        <n v="2.8955E9"/>
        <n v="2.6212E9"/>
        <n v="2.7106E9"/>
        <n v="1.457E9"/>
        <n v="2.002E9"/>
        <n v="1.468E9"/>
        <n v="5.672E9"/>
        <n v="1.65E9"/>
        <n v="4.897E9"/>
        <n v="9.545E9"/>
        <n v="1.023178E9"/>
        <n v="1.057935E9"/>
        <n v="1.131418E9"/>
        <n v="1.136787E9"/>
        <n v="3.57213E8"/>
        <n v="4.05499E8"/>
        <n v="4.56597E8"/>
        <n v="4.24944E8"/>
        <n v="6.171E9"/>
        <n v="6.293E9"/>
        <n v="6.289E9"/>
        <n v="5.72E9"/>
        <n v="6.0416E8"/>
        <n v="5.74032E8"/>
        <n v="6.90626E8"/>
        <n v="5.49581E8"/>
        <n v="1.302E9"/>
        <n v="1.417E9"/>
        <n v="1.551E9"/>
        <n v="1.569E9"/>
        <n v="1.131125E9"/>
        <n v="1.296854E9"/>
        <n v="1.347117E9"/>
        <n v="1.30032E9"/>
        <n v="3.138E9"/>
        <n v="5.243E9"/>
        <n v="2.32E9"/>
        <n v="6.36E8"/>
        <n v="2.01251E8"/>
        <n v="3.29727E8"/>
        <n v="4.69594E8"/>
        <n v="5.80027E8"/>
        <n v="8.53851E8"/>
        <n v="8.06012E8"/>
        <n v="9.40692E8"/>
        <n v="1.071178E9"/>
        <n v="8.91153E8"/>
        <n v="9.08544E8"/>
        <n v="9.05853E8"/>
        <n v="9.95214E8"/>
        <n v="5.15186E8"/>
        <n v="5.63954E8"/>
        <n v="5.95118E8"/>
        <n v="7.75649E8"/>
        <n v="4.816E9"/>
        <n v="4.792E9"/>
        <n v="5.565E9"/>
        <n v="5.965E9"/>
        <n v="5.3282E8"/>
        <n v="5.33613E8"/>
        <n v="8.4591E8"/>
        <n v="1.068846E9"/>
        <n v="7.766E9"/>
        <n v="9.166E9"/>
        <n v="1.0469E10"/>
        <n v="1.1774E10"/>
        <n v="4.718E9"/>
        <n v="4.204E9"/>
        <n v="2.897E9"/>
        <n v="-1.345E9"/>
        <n v="1.811E9"/>
        <n v="3.655E9"/>
        <n v="2.328E9"/>
        <n v="1.028651E9"/>
        <n v="1.153702E9"/>
        <n v="1.280983E9"/>
        <n v="1.155695E9"/>
        <n v="1.901E8"/>
        <n v="3.37E8"/>
        <n v="4.836E8"/>
        <n v="5.591E8"/>
        <n v="5.501E9"/>
        <n v="5.831E9"/>
        <n v="6.828E9"/>
        <n v="6.683E9"/>
        <n v="9.37738E8"/>
        <n v="1.053174E9"/>
        <n v="7.11205E8"/>
        <n v="-1.9716E7"/>
        <n v="3.817E9"/>
        <n v="2.702E9"/>
        <n v="3.144E9"/>
        <n v="8.143E9"/>
        <n v="4.432E9"/>
        <n v="3.983E9"/>
        <n v="3.754E9"/>
        <n v="7.62839E8"/>
        <n v="8.98497E8"/>
        <n v="8.69659E8"/>
        <n v="7.08587E8"/>
        <n v="7.85476E8"/>
        <n v="9.14035E8"/>
        <n v="1.06497E9"/>
        <n v="1.286201E9"/>
        <n v="8.13E8"/>
        <n v="8.82E8"/>
        <n v="7.59E8"/>
        <n v="1.149E9"/>
        <n v="6.34153E8"/>
        <n v="6.77054E8"/>
        <n v="7.15142E8"/>
        <n v="7.68903E8"/>
        <n v="3.51E8"/>
        <n v="5.12E8"/>
        <n v="7.0E8"/>
        <n v="6.48E8"/>
        <n v="1.156086E9"/>
        <n v="1.356716E9"/>
        <n v="1.437882E9"/>
        <n v="1.413367E9"/>
        <n v="2.061E9"/>
        <n v="2.362E9"/>
        <n v="1.741E9"/>
        <n v="2.2156E10"/>
        <n v="2.0312E10"/>
        <n v="1.8532E10"/>
        <n v="1.5689E10"/>
        <n v="2.62563E8"/>
        <n v="2.66762E8"/>
        <n v="2.60255E8"/>
        <n v="3.08124E8"/>
        <n v="4.88286E8"/>
        <n v="5.1849E8"/>
        <n v="5.93619E8"/>
        <n v="5.95941E8"/>
        <n v="2.37859E8"/>
        <n v="4.37734E8"/>
        <n v="6.25717E8"/>
        <n v="5.77542E8"/>
        <n v="1.2531E10"/>
        <n v="1.5642E10"/>
        <n v="1.4356E10"/>
        <n v="1.476E10"/>
        <n v="1.208E9"/>
        <n v="1.3E9"/>
        <n v="8.86E8"/>
        <n v="1.242E9"/>
        <n v="1.789E9"/>
        <n v="2.113E9"/>
        <n v="2.463E9"/>
        <n v="2.384E9"/>
        <n v="5.60127E8"/>
        <n v="4.89677E8"/>
        <n v="5.50342E8"/>
        <n v="5.27527E8"/>
        <n v="8.525E8"/>
        <n v="5.448E8"/>
        <n v="7.4E8"/>
        <n v="9.452E8"/>
        <n v="2.516E9"/>
        <n v="2.888E9"/>
        <n v="3.064E9"/>
        <n v="5.302E8"/>
        <n v="5.76708E8"/>
        <n v="6.31542E8"/>
        <n v="7.15694E8"/>
        <n v="6.68979E8"/>
        <n v="5.28068E8"/>
        <n v="4.45527E8"/>
        <n v="3.38598E8"/>
        <n v="3.549E8"/>
        <n v="6.05E8"/>
        <n v="5.973E8"/>
        <n v="9.114E8"/>
        <n v="1.345E9"/>
        <n v="1.35E9"/>
        <n v="1.323E9"/>
        <n v="1.101E9"/>
        <n v="1.562E9"/>
        <n v="2.837E9"/>
        <n v="1.024E9"/>
        <n v="1.091E9"/>
        <n v="2.7261E7"/>
        <n v="5.5689E7"/>
        <n v="5.1587E7"/>
        <n v="5.9325E7"/>
        <n v="2.48048E8"/>
        <n v="2.87846E8"/>
        <n v="3.55005E8"/>
        <n v="3.9503E8"/>
        <n v="7.29685E8"/>
        <n v="7.7207E8"/>
        <n v="6.6134E8"/>
        <n v="9.60445E8"/>
        <n v="2.521E9"/>
        <n v="1.613E9"/>
        <n v="3.317E9"/>
        <n v="3.892E9"/>
        <n v="4.722E9"/>
        <n v="4.516E9"/>
        <n v="3.959E9"/>
        <n v="7.32595E8"/>
        <n v="8.29653E8"/>
        <n v="9.97096E8"/>
        <n v="1.058861E9"/>
        <n v="1.0779E10"/>
        <n v="1.0228E10"/>
        <n v="9.708E9"/>
        <n v="8.728E9"/>
        <n v="6.30739E8"/>
        <n v="1.0095E9"/>
        <n v="1.2578E9"/>
        <n v="1.186E9"/>
        <n v="2.764E9"/>
        <n v="2.725E9"/>
        <n v="3.137E9"/>
        <n v="3.576E9"/>
        <n v="1.742E9"/>
        <n v="1.689E9"/>
        <n v="1.553E9"/>
        <n v="7.386E8"/>
        <n v="8.091E8"/>
        <n v="8.038E8"/>
        <n v="8.185E8"/>
        <n v="1.666E9"/>
        <n v="1.743E9"/>
        <n v="1.953E9"/>
        <n v="2.192E9"/>
        <n v="3.244E8"/>
        <n v="3.376E8"/>
        <n v="3.315E8"/>
        <n v="4.906E8"/>
        <n v="6.85836E8"/>
        <n v="9.22038E8"/>
        <n v="1.086016E9"/>
        <n v="1.262363E9"/>
        <n v="1.0488E9"/>
        <n v="1.0127E9"/>
        <n v="9.282E8"/>
        <n v="1.1168E9"/>
        <n v="4.40704E8"/>
        <n v="5.40353E8"/>
        <n v="6.64674E8"/>
        <n v="7.24138E8"/>
        <n v="1.308E9"/>
        <n v="1.117E9"/>
        <n v="1.012E9"/>
        <n v="8.9E8"/>
        <n v="5.73154E8"/>
        <n v="6.3973E8"/>
        <n v="6.82699E8"/>
        <n v="6.33553E8"/>
        <n v="5.6893E9"/>
        <n v="6.067E9"/>
        <n v="3.6692E9"/>
        <n v="3.6927E9"/>
        <n v="4.505E9"/>
        <n v="4.712E9"/>
        <n v="5.549E9"/>
        <n v="5.197E8"/>
        <n v="5.339E8"/>
        <n v="5.436E8"/>
        <n v="5.77E8"/>
        <n v="3.56E9"/>
        <n v="4.149E9"/>
        <n v="4.971E9"/>
        <n v="1.18071E8"/>
        <n v="6.77669E8"/>
        <n v="8.67483E8"/>
        <n v="1.074256E9"/>
        <n v="-1.4611E8"/>
        <n v="-3.8097E8"/>
        <n v="-3.85024E8"/>
        <n v="-4.04936E8"/>
        <n v="1.364E9"/>
        <n v="2.351E9"/>
        <n v="4.155E9"/>
        <n v="3.76E9"/>
        <n v="5.75E8"/>
        <n v="1.013E9"/>
        <n v="1.331E9"/>
        <n v="4.676E9"/>
        <n v="5.102E9"/>
        <n v="5.736E9"/>
        <n v="6.122E9"/>
        <n v="2.666E9"/>
        <n v="2.766E9"/>
        <n v="2.887E9"/>
        <n v="2.327E9"/>
        <n v="1.90287E8"/>
        <n v="2.32741E8"/>
        <n v="3.57477E8"/>
        <n v="4.13366E8"/>
        <n v="1.61951E8"/>
        <n v="2.21282E8"/>
        <n v="2.5519E8"/>
        <n v="2.96448E8"/>
        <n v="9.4E8"/>
        <n v="9.88E8"/>
        <n v="1.159E9"/>
        <n v="6.12E8"/>
        <n v="7.22E8"/>
        <n v="9.14E8"/>
        <n v="1.053E9"/>
        <n v="1.021015E9"/>
        <n v="1.168103E9"/>
        <n v="6.53714E8"/>
        <n v="5.40922E8"/>
        <n v="8.6046E9"/>
        <n v="8.7643E9"/>
        <n v="7.9492E9"/>
        <n v="7.1455E9"/>
        <n v="2.10728E8"/>
        <n v="4.61888E8"/>
        <n v="4.2846E8"/>
        <n v="3.56302E8"/>
        <n v="2.338E9"/>
        <n v="2.507E9"/>
        <n v="3.118E9"/>
        <n v="3.748E9"/>
        <n v="1.0896E9"/>
        <n v="1.2346E9"/>
        <n v="1.4391E9"/>
        <n v="1.4734E9"/>
        <n v="3.683E9"/>
        <n v="3.934E9"/>
        <n v="3.31E9"/>
        <n v="4.052E9"/>
        <n v="8.804E9"/>
        <n v="7.47E9"/>
        <n v="3.79508E8"/>
        <n v="5.46931E8"/>
        <n v="7.72796E8"/>
        <n v="8.37566E8"/>
        <n v="8.401E8"/>
        <n v="1.0234E9"/>
        <n v="9.76E8"/>
        <n v="9.752E8"/>
        <n v="5.755E8"/>
        <n v="6.082E8"/>
        <n v="6.099E8"/>
        <n v="6.567E8"/>
        <n v="1.9131E8"/>
        <n v="2.18659E8"/>
        <n v="3.57764E8"/>
        <n v="4.8788E8"/>
        <n v="6.666E9"/>
        <n v="7.135E9"/>
        <n v="6.946E9"/>
        <n v="7.223E9"/>
        <n v="1.065656E9"/>
        <n v="1.172931E9"/>
        <n v="1.33981E9"/>
        <n v="1.632301E9"/>
        <n v="7.314E9"/>
        <n v="8.095E9"/>
        <n v="7.619E9"/>
        <n v="8.365E9"/>
        <n v="3.57E9"/>
        <n v="4.075E9"/>
        <n v="3.916E9"/>
        <n v="2.672E9"/>
        <n v="2.2096E9"/>
        <n v="1.4208E9"/>
        <n v="1.2788E9"/>
        <n v="3.19E8"/>
        <n v="5.098E9"/>
        <n v="3.331E9"/>
        <n v="3.766E9"/>
        <n v="4.485E9"/>
        <n v="9.877E9"/>
        <n v="7.665E9"/>
        <n v="7.547E9"/>
        <n v="3.862E9"/>
        <n v="3.2E9"/>
        <n v="2.112E9"/>
        <n v="-9.6E8"/>
        <n v="2.6764E10"/>
        <n v="2.7886E10"/>
        <n v="2.8172E10"/>
        <n v="2.1292E10"/>
        <n v="1.779109E9"/>
        <n v="1.965981E9"/>
        <n v="1.859593E9"/>
        <n v="1.929135E9"/>
        <n v="4.48353E8"/>
        <n v="4.77686E8"/>
        <n v="5.01156E8"/>
        <n v="5.46945E8"/>
        <n v="3.62E8"/>
        <n v="3.127E9"/>
        <n v="3.001E9"/>
        <n v="2.35E8"/>
        <n v="1.952827E9"/>
        <n v="1.990986E9"/>
        <n v="1.770801E9"/>
        <n v="-8.6136E7"/>
        <n v="1.4005E9"/>
        <n v="1.3635E9"/>
        <n v="2.157E9"/>
        <n v="1.916E9"/>
        <n v="-6.72E8"/>
        <n v="-2.79E8"/>
        <n v="6.41E8"/>
        <n v="6.08E8"/>
        <n v="7.18E8"/>
        <n v="7.91E8"/>
        <n v="3.276E9"/>
        <n v="3.541E9"/>
        <n v="4.395E9"/>
        <n v="4.66E9"/>
        <n v="7.36E8"/>
        <n v="1.219E9"/>
        <n v="2.28347E8"/>
        <n v="4.02648E8"/>
        <n v="3.05826E8"/>
        <n v="3.79793E8"/>
        <n v="1.34E8"/>
        <n v="4.5E8"/>
        <n v="-5.061E9"/>
        <n v="3.238E9"/>
        <n v="3.68E9"/>
        <n v="4.175E9"/>
        <n v="4.502E9"/>
        <n v="9.8E8"/>
        <n v="1.178E9"/>
        <n v="1.144E9"/>
        <n v="1.248E9"/>
        <n v="3.199E9"/>
        <n v="3.717E9"/>
        <n v="3.257E9"/>
        <n v="3.575E9"/>
        <n v="2.884E9"/>
        <n v="3.074E9"/>
        <n v="6.095E8"/>
        <n v="8.22E8"/>
        <n v="7.16E8"/>
        <n v="4.13E8"/>
        <n v="1.058638E9"/>
        <n v="9.42721E8"/>
        <n v="1.385721E9"/>
        <n v="1.122273E9"/>
        <n v="6.48239E8"/>
        <n v="8.78E8"/>
        <n v="6.906E8"/>
        <n v="7.254E8"/>
        <n v="6.575E8"/>
        <n v="6.786E8"/>
        <n v="2.77637E8"/>
        <n v="3.77708E8"/>
        <n v="4.53888E8"/>
        <n v="5.0942E8"/>
        <n v="9.46743E8"/>
        <n v="8.68737E8"/>
        <n v="1.136972E9"/>
        <n v="1.074203E9"/>
        <n v="1.9441E9"/>
        <n v="1.9201E9"/>
        <n v="2.0089E9"/>
        <n v="9.77393E8"/>
        <n v="1.103485E9"/>
        <n v="1.270374E9"/>
        <n v="1.514021E9"/>
        <n v="8.106E9"/>
        <n v="7.362E9"/>
        <n v="6.195E9"/>
        <n v="5.19E8"/>
        <n v="3.847E8"/>
        <n v="3.823E8"/>
        <n v="4.184E8"/>
        <n v="4.318E8"/>
        <n v="6.3733E8"/>
        <n v="6.10205E8"/>
        <n v="6.52382E8"/>
        <n v="6.29352E8"/>
        <n v="1.3202E9"/>
        <n v="1.3777E9"/>
        <n v="1.6873E9"/>
        <n v="2.0142E9"/>
        <n v="1.762E9"/>
        <n v="2.45E9"/>
        <n v="1.508E9"/>
        <n v="2.177E9"/>
        <n v="1.829793E9"/>
        <n v="2.412414E9"/>
        <n v="3.073312E9"/>
        <n v="3.258907E9"/>
        <n v="1.190769E9"/>
        <n v="1.018697E9"/>
        <n v="1.060549E9"/>
        <n v="1.322748E9"/>
        <n v="2.278E9"/>
        <n v="2.299E9"/>
        <n v="2.623E9"/>
        <n v="2.962E9"/>
        <n v="9.705E9"/>
        <n v="9.581E9"/>
        <n v="9.712E9"/>
        <n v="9.785E9"/>
        <n v="1.7074E10"/>
        <n v="1.6366E10"/>
        <n v="1.3499E10"/>
        <n v="1.2976E10"/>
        <n v="1.124E9"/>
        <n v="1.4949E9"/>
        <n v="1.4308E9"/>
        <n v="1.5917E9"/>
        <n v="7.4305E8"/>
        <n v="8.23919E8"/>
        <n v="1.251916E9"/>
        <n v="1.330741E9"/>
        <n v="1.4415E9"/>
        <n v="1.8382E9"/>
        <n v="2.0243E9"/>
        <n v="2.0476E9"/>
        <n v="1.374056E9"/>
        <n v="1.393752E9"/>
        <n v="1.511753E9"/>
        <n v="1.178009E9"/>
        <n v="6.03899E8"/>
        <n v="7.16494E8"/>
        <n v="8.33386E8"/>
        <n v="9.82664E8"/>
        <n v="2.02324E8"/>
        <n v="2.61844E8"/>
        <n v="2.24132E8"/>
        <n v="2.99724E8"/>
        <n v="1.3824E10"/>
        <n v="1.2237E10"/>
        <n v="1.0691E10"/>
        <n v="1.0815E10"/>
        <n v="4.747E9"/>
        <n v="6.204E9"/>
        <n v="6.149E9"/>
        <n v="5.59E7"/>
        <n v="7.536E8"/>
        <n v="8.519E8"/>
        <n v="7.319E8"/>
        <n v="8.51755E8"/>
        <n v="8.46323E8"/>
        <n v="8.11242E8"/>
        <n v="8.54602E8"/>
        <n v="1.55E9"/>
        <n v="1.497E9"/>
        <n v="1.989E9"/>
        <n v="1.13E9"/>
        <n v="3.026E9"/>
        <n v="2.831E9"/>
        <n v="7.08E8"/>
        <n v="-1.684E9"/>
        <n v="1.759E9"/>
        <n v="7.769E9"/>
        <n v="4.47E9"/>
        <n v="2.577E9"/>
        <n v="3.307E9"/>
        <n v="4.436E9"/>
        <n v="6.549E8"/>
        <n v="5.458E8"/>
        <n v="6.131E8"/>
        <n v="7.439E8"/>
        <n v="4.65122E8"/>
        <n v="4.75999E8"/>
        <n v="4.2906E8"/>
        <n v="2.95954E8"/>
        <n v="2.502E9"/>
        <n v="2.625E9"/>
        <n v="2.608E9"/>
        <n v="2.321E9"/>
        <n v="7.23E9"/>
        <n v="7.55E9"/>
        <n v="5.776E9"/>
        <n v="6.495E9"/>
        <n v="2.7341E7"/>
        <n v="1.22466E8"/>
        <n v="1.1968E7"/>
        <n v="3.97461E8"/>
        <n v="3.5572E8"/>
        <n v="5.23865E8"/>
        <n v="5.45258E8"/>
        <n v="7.88554E8"/>
        <n v="8.55094E8"/>
        <n v="9.46177E8"/>
        <n v="1.286169E9"/>
        <n v="3.96577E8"/>
        <n v="4.96625E8"/>
        <n v="5.8048E8"/>
        <n v="5.53222E8"/>
        <n v="2.0418E8"/>
        <n v="2.3446E8"/>
        <n v="2.49994E8"/>
        <n v="2.88048E8"/>
        <n v="1.158E9"/>
        <n v="1.133E9"/>
        <n v="1.052E9"/>
        <n v="1.0361E9"/>
        <n v="1.1838E9"/>
        <n v="1.1967E9"/>
        <n v="1.0081E9"/>
        <n v="7.57587E8"/>
        <n v="8.42361E8"/>
        <n v="9.99473E8"/>
        <n v="1.027918E9"/>
        <n v="1.271751E9"/>
        <n v="1.343063E9"/>
        <n v="1.48835E9"/>
        <n v="1.624371E9"/>
        <n v="3.44987E8"/>
        <n v="4.3203E8"/>
        <n v="6.93951E8"/>
        <n v="-2.13737E8"/>
        <n v="1.217E9"/>
        <n v="1.2549E9"/>
        <n v="1.5781E9"/>
        <n v="2.2073E9"/>
        <n v="2.7926E9"/>
        <n v="3.3511E9"/>
        <n v="3.8537E9"/>
        <n v="8.59E8"/>
        <n v="9.1E8"/>
        <n v="1.007E9"/>
        <n v="1.074E9"/>
        <n v="1.575E9"/>
        <n v="1.924E9"/>
        <n v="1.782E9"/>
        <n v="6.784E8"/>
        <n v="7.193E8"/>
        <n v="8.417E8"/>
        <n v="8.323E8"/>
        <n v="9.4133E8"/>
        <n v="1.146366E9"/>
        <n v="1.304036E9"/>
        <n v="1.61544E9"/>
        <n v="5.605E8"/>
        <n v="5.705E8"/>
        <n v="5.766E8"/>
        <n v="7.037E8"/>
        <n v="9.104E8"/>
        <n v="9.19E8"/>
        <n v="7.72E8"/>
        <n v="1.1453E9"/>
        <n v="3.69081E8"/>
        <n v="4.28956E8"/>
        <n v="4.92363E8"/>
        <n v="4.01131E8"/>
        <n v="5.862E8"/>
        <n v="6.847E8"/>
        <n v="7.648E8"/>
        <n v="8.542E8"/>
        <n v="9.33282E8"/>
        <n v="9.8488E8"/>
        <n v="9.93179E8"/>
        <n v="1.108095E9"/>
        <n v="4.463E9"/>
        <n v="4.435E9"/>
        <n v="4.51E9"/>
        <n v="4.647E9"/>
        <n v="2.010708E9"/>
        <n v="2.195834E9"/>
        <n v="2.397343E9"/>
        <n v="2.675508E9"/>
        <n v="1.528077E9"/>
        <n v="9.23E8"/>
        <n v="8.47E8"/>
        <n v="4.68836E8"/>
        <n v="5.35619E8"/>
        <n v="5.56336E8"/>
        <n v="4.87612E8"/>
        <n v="1.552E9"/>
        <n v="1.684E9"/>
        <n v="1.776E9"/>
        <n v="1.936E9"/>
        <n v="3.297E9"/>
        <n v="1.927E9"/>
        <n v="2.587E9"/>
        <n v="2.989E9"/>
        <n v="2.093E9"/>
        <n v="1.8E9"/>
        <n v="2.09E9"/>
        <n v="5.229E8"/>
        <n v="1.0966E9"/>
        <n v="1.5002E9"/>
        <n v="1.7651E9"/>
        <n v="9.434E8"/>
        <n v="1.2881E9"/>
        <n v="1.3909E9"/>
        <n v="1.4683E9"/>
        <n v="3.515E8"/>
        <n v="5.655E8"/>
        <n v="1.0265E9"/>
        <n v="1.1235E9"/>
        <n v="8.39E8"/>
        <n v="1.204E9"/>
        <n v="1.373E9"/>
        <n v="1.45E8"/>
        <n v="3.759E9"/>
        <n v="3.51E9"/>
        <n v="3.838E9"/>
        <n v="4.059E9"/>
        <n v="1.256E9"/>
        <n v="1.246E9"/>
        <n v="1.861E9"/>
        <n v="2.166E9"/>
        <n v="3.91E8"/>
        <n v="3.18E8"/>
        <n v="5.93E8"/>
        <n v="1.658478E9"/>
        <n v="8.181035E9"/>
        <n v="8.551516E9"/>
        <n v="9.040472E9"/>
        <n v="1.2997E10"/>
        <n v="3.0752E10"/>
        <n v="1.2212E10"/>
        <n v="2.4785E10"/>
        <n v="4.667E8"/>
        <n v="4.891E8"/>
        <n v="3.522E8"/>
        <n v="2.846E8"/>
        <n v="5.8E8"/>
        <n v="5.03E8"/>
        <n v="2.83E8"/>
        <n v="7.49455E8"/>
        <n v="9.2782E8"/>
        <n v="1.074002E9"/>
        <n v="1.26776E9"/>
        <n v="1.621E9"/>
        <n v="1.855E9"/>
        <n v="1.956E9"/>
        <n v="1.926E9"/>
        <n v="9.11884E8"/>
        <n v="3.33589E8"/>
        <n v="7.5246E8"/>
        <n v="8.54301E8"/>
        <n v="5.579E9"/>
        <n v="4.779E9"/>
        <n v="4.535E9"/>
        <n v="4.91E9"/>
        <n v="6.97217E8"/>
        <n v="3.043E8"/>
        <n v="8.914E8"/>
        <n v="7.601E8"/>
        <n v="3.106526E9"/>
        <n v="3.35057E9"/>
        <n v="3.606501E9"/>
        <n v="3.7047E9"/>
        <n v="8.46505E8"/>
        <n v="8.35776E8"/>
        <n v="8.60803E8"/>
        <n v="8.42829E8"/>
        <n v="1.5642E9"/>
        <n v="1.9048E9"/>
        <n v="2.4515E9"/>
        <n v="2.96E8"/>
        <n v="2.94E8"/>
        <n v="3.4E8"/>
        <n v="2.32E8"/>
        <n v="5.306E9"/>
        <n v="5.458E9"/>
        <n v="5.113E9"/>
        <n v="4.416E9"/>
        <n v="4.36792E8"/>
        <n v="5.1465E8"/>
        <n v="5.89472E8"/>
        <n v="6.50508E8"/>
        <n v="1.375E9"/>
        <n v="1.43E9"/>
        <n v="2.169E9"/>
        <n v="2.833E9"/>
        <n v="1.644E9"/>
        <n v="7.79E8"/>
        <n v="1.636E9"/>
        <n v="2.869E9"/>
        <n v="3.56619E8"/>
        <n v="3.825E8"/>
        <n v="4.3164E8"/>
        <n v="5.34107E8"/>
        <n v="2.687E9"/>
        <n v="2.984E9"/>
        <n v="4.226E9"/>
        <n v="4.532E9"/>
        <n v="1.096E9"/>
        <n v="1.14E9"/>
        <n v="2.08695E8"/>
        <n v="2.65098E8"/>
        <n v="3.53955E8"/>
        <n v="4.08547E8"/>
        <n v="1.362E9"/>
        <n v="2.816E9"/>
        <n v="5.492E9"/>
        <n v="6.726E7"/>
        <n v="1.1692E8"/>
        <n v="1.26764E8"/>
        <n v="1.59591E8"/>
        <n v="2.94794E8"/>
        <n v="3.44858E8"/>
        <n v="4.24781E8"/>
        <n v="5.20979E8"/>
        <n v="9.623E9"/>
        <n v="1.0274E10"/>
        <n v="1.1021E10"/>
        <n v="1.293E10"/>
        <n v="1.3949E9"/>
        <n v="1.3694E9"/>
        <n v="7.095E8"/>
        <n v="1.3911E9"/>
        <n v="7.446E9"/>
        <n v="8.753E9"/>
        <n v="8.052E9"/>
        <n v="7.272E9"/>
        <n v="1.343E9"/>
        <n v="7.034E9"/>
        <n v="4.968E9"/>
        <n v="7.668E9"/>
        <n v="3.74285E8"/>
        <n v="4.26831E8"/>
        <n v="3.65385E8"/>
        <n v="3.53579E8"/>
        <n v="3.43329E8"/>
        <n v="3.557E8"/>
        <n v="2.883E8"/>
        <n v="2.742E8"/>
        <n v="8.549E9"/>
        <n v="9.593E9"/>
        <n v="7.291E9"/>
        <n v="8.172E9"/>
        <n v="7.242E9"/>
        <n v="8.15E9"/>
        <n v="9.078E9"/>
        <n v="7.885E9"/>
        <n v="6.0889E8"/>
        <n v="5.963E8"/>
        <n v="5.49E8"/>
        <n v="5.508E8"/>
        <n v="1.465267E9"/>
        <n v="1.647147E9"/>
        <n v="1.834086E9"/>
        <n v="1.804558E9"/>
        <n v="3.929E9"/>
        <n v="4.125E9"/>
        <n v="3.318E9"/>
        <n v="2.732E9"/>
        <n v="5.13E9"/>
        <n v="3.957E9"/>
        <n v="5.902E9"/>
        <n v="6.358E9"/>
        <n v="2.5883E7"/>
        <n v="1.52663E8"/>
        <n v="2.95224E8"/>
        <n v="5.44839E8"/>
        <n v="6.99408E8"/>
        <n v="7.08328E8"/>
        <n v="7.72759E8"/>
        <n v="7.37528E8"/>
        <n v="5.72228E8"/>
        <n v="6.14267E8"/>
        <n v="6.60446E8"/>
        <n v="7.36562E8"/>
        <n v="4.57327E8"/>
        <n v="5.28232E8"/>
        <n v="5.64427E8"/>
        <n v="6.05946E8"/>
        <n v="4.8571E7"/>
        <n v="-1.56587E8"/>
        <n v="-6.41487E8"/>
        <n v="-4.64673E8"/>
        <n v="6.34E8"/>
        <n v="6.87373E8"/>
        <n v="8.35092E8"/>
        <n v="9.64786E8"/>
        <n v="1.316E10"/>
        <n v="3.1968E10"/>
        <n v="1.9599E10"/>
        <n v="3.306E10"/>
        <n v="5.18924E8"/>
        <n v="5.17343E8"/>
        <n v="5.33364E8"/>
        <n v="5.75245E8"/>
        <n v="1.266E9"/>
        <n v="1.791E9"/>
        <n v="1.611E9"/>
        <n v="4.66E8"/>
        <n v="1.0003E9"/>
        <n v="1.0801E9"/>
        <n v="1.1121E9"/>
        <n v="1.2505E9"/>
        <n v="3.1905E10"/>
        <n v="3.5581E10"/>
        <n v="3.6844E10"/>
        <n v="3.6654E10"/>
        <n v="9.47E8"/>
        <n v="9.44E8"/>
        <n v="1.445E9"/>
        <n v="1.324E9"/>
        <n v="1.486E9"/>
        <n v="1.527E9"/>
        <n v="2.07E9"/>
        <n v="2.221E9"/>
        <n v="2.412E9"/>
        <n v="1.612E9"/>
        <n v="2.7725E10"/>
        <n v="2.6872E10"/>
        <n v="2.7147E10"/>
        <n v="2.4105E10"/>
        <n v="9.933E8"/>
        <n v="7.967E8"/>
        <n v="1.1074E9"/>
        <n v="1.1405E9"/>
        <n v="1.1094E9"/>
        <n v="6.44E8"/>
        <n v="1.011E9"/>
        <n v="8.67E8"/>
        <n v="9.28E8"/>
        <n v="9.87E8"/>
        <n v="1.028E9"/>
        <n v="1.047833E9"/>
        <n v="1.305137E9"/>
        <n v="1.30033E9"/>
        <n v="7.47552E8"/>
        <n v="5.83817E8"/>
        <n v="9.03836E8"/>
        <n v="8.20254E8"/>
        <n v="-2.6045E7"/>
        <n v="1.822683E9"/>
        <n v="1.847555E9"/>
        <n v="1.94813E9"/>
        <n v="2.000512E9"/>
        <n v="8.93273E8"/>
        <n v="1.221567E9"/>
        <n v="1.021478E9"/>
        <n v="1.142342E9"/>
        <n v="5.80732E8"/>
        <n v="7.58337E8"/>
        <n v="7.79569E8"/>
        <n v="6.69881E8"/>
        <n v="5.1721E10"/>
        <n v="4.2277E10"/>
        <n v="3.5751E10"/>
        <n v="1.4406E10"/>
        <n v="4.07656E8"/>
        <n v="4.326E8"/>
        <n v="4.567E8"/>
        <n v="4.399E8"/>
        <n v="1.358E9"/>
        <n v="1.334E9"/>
        <n v="5.98E8"/>
        <n v="4.6E8"/>
        <n v="4.05E8"/>
        <n v="4.89E8"/>
        <n v="4.55E8"/>
        <n v="8.02538E8"/>
        <n v="5.77297E8"/>
        <n v="2.36912E8"/>
        <n v="-1.34934E8"/>
        <n v="2.331E9"/>
        <n v="2.129E9"/>
        <n v="2.092E9"/>
        <n v="2.0E9"/>
        <n v="1.2988E9"/>
        <n v="1.2789E9"/>
        <n v="1.3784E9"/>
        <n v="1.2991E9"/>
        <n v="7.68202E8"/>
        <n v="5.92596E8"/>
        <n v="7.44685E8"/>
        <n v="5.20726E8"/>
        <n v="8.2E8"/>
        <n v="9.69E8"/>
        <n v="1.07E9"/>
        <n v="1.397E9"/>
      </sharedItems>
    </cacheField>
  </cacheFields>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 Table 3" cacheId="0" dataCaption="" compact="0" compactData="0">
  <location ref="A1:G14" firstHeaderRow="0" firstDataRow="1" firstDataCol="1"/>
  <pivotFields>
    <pivotField name=" "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x="1525"/>
        <item x="1526"/>
        <item x="1527"/>
        <item x="1528"/>
        <item x="1529"/>
        <item x="1530"/>
        <item x="1531"/>
        <item x="1532"/>
        <item x="1533"/>
        <item x="1534"/>
        <item x="1535"/>
        <item x="1536"/>
        <item x="1537"/>
        <item x="1538"/>
        <item x="1539"/>
        <item x="1540"/>
        <item x="1541"/>
        <item x="1542"/>
        <item x="1543"/>
        <item x="1544"/>
        <item x="1545"/>
        <item x="1546"/>
        <item x="1547"/>
        <item x="1548"/>
        <item x="1549"/>
        <item x="1550"/>
        <item x="1551"/>
        <item x="1552"/>
        <item x="1553"/>
        <item x="1554"/>
        <item x="1555"/>
        <item x="1556"/>
        <item x="1557"/>
        <item x="1558"/>
        <item x="1559"/>
        <item x="1560"/>
        <item x="1561"/>
        <item x="1562"/>
        <item x="1563"/>
        <item x="1564"/>
        <item x="1565"/>
        <item x="1566"/>
        <item x="1567"/>
        <item x="1568"/>
        <item x="1569"/>
        <item x="1570"/>
        <item x="1571"/>
        <item x="1572"/>
        <item x="1573"/>
        <item x="1574"/>
        <item x="1575"/>
        <item x="1576"/>
        <item x="1577"/>
        <item x="1578"/>
        <item x="1579"/>
        <item x="1580"/>
        <item x="1581"/>
        <item x="1582"/>
        <item x="1583"/>
        <item x="1584"/>
        <item x="1585"/>
        <item x="1586"/>
        <item x="1587"/>
        <item x="1588"/>
        <item x="1589"/>
        <item x="1590"/>
        <item x="1591"/>
        <item x="1592"/>
        <item x="1593"/>
        <item x="1594"/>
        <item x="1595"/>
        <item x="1596"/>
        <item x="1597"/>
        <item x="1598"/>
        <item x="1599"/>
        <item x="1600"/>
        <item x="1601"/>
        <item x="1602"/>
        <item x="1603"/>
        <item x="1604"/>
        <item x="1605"/>
        <item x="1606"/>
        <item x="1607"/>
        <item x="1608"/>
        <item x="1609"/>
        <item x="1610"/>
        <item x="1611"/>
        <item x="1612"/>
        <item x="1613"/>
        <item x="1614"/>
        <item x="1615"/>
        <item x="1616"/>
        <item x="1617"/>
        <item x="1618"/>
        <item x="1619"/>
        <item x="1620"/>
        <item x="1621"/>
        <item x="1622"/>
        <item x="1623"/>
        <item x="1624"/>
        <item x="1625"/>
        <item x="1626"/>
        <item x="1627"/>
        <item x="1628"/>
        <item x="1629"/>
        <item x="1630"/>
        <item x="1631"/>
        <item x="1632"/>
        <item x="1633"/>
        <item x="1634"/>
        <item x="1635"/>
        <item x="1636"/>
        <item x="1637"/>
        <item x="1638"/>
        <item x="1639"/>
        <item x="1640"/>
        <item x="1641"/>
        <item x="1642"/>
        <item x="1643"/>
        <item x="1644"/>
        <item x="1645"/>
        <item x="1646"/>
        <item x="1647"/>
        <item x="1648"/>
        <item x="1649"/>
        <item x="1650"/>
        <item x="1651"/>
        <item x="1652"/>
        <item x="1653"/>
        <item x="1654"/>
        <item x="1655"/>
        <item x="1656"/>
        <item x="1657"/>
        <item x="1658"/>
        <item x="1659"/>
        <item x="1660"/>
        <item x="1661"/>
        <item x="1662"/>
        <item x="1663"/>
        <item x="1664"/>
        <item x="1665"/>
        <item x="1666"/>
        <item x="1667"/>
        <item x="1668"/>
        <item x="1669"/>
        <item x="1670"/>
        <item x="1671"/>
        <item x="1672"/>
        <item x="1673"/>
        <item x="1674"/>
        <item x="1675"/>
        <item x="1676"/>
        <item x="1677"/>
        <item x="1678"/>
        <item x="1679"/>
        <item x="1680"/>
        <item x="1681"/>
        <item x="1682"/>
        <item x="1683"/>
        <item x="1684"/>
        <item x="1685"/>
        <item x="1686"/>
        <item x="1687"/>
        <item x="1688"/>
        <item x="1689"/>
        <item x="1690"/>
        <item x="1691"/>
        <item x="1692"/>
        <item x="1693"/>
        <item x="1694"/>
        <item x="1695"/>
        <item x="1696"/>
        <item x="1697"/>
        <item x="1698"/>
        <item x="1699"/>
        <item x="1700"/>
        <item x="1701"/>
        <item x="1702"/>
        <item x="1703"/>
        <item x="1704"/>
        <item x="1705"/>
        <item x="1706"/>
        <item x="1707"/>
        <item x="1708"/>
        <item x="1709"/>
        <item t="default"/>
      </items>
    </pivotField>
    <pivotField name="Ticker Symbol"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t="default"/>
      </items>
    </pivotField>
    <pivotField name="Years" compact="0" numFmtId="164" outline="0" multipleItemSelectionAllowed="1" showAll="0">
      <items>
        <item x="0"/>
        <item x="1"/>
        <item x="2"/>
        <item x="3"/>
        <item t="default"/>
      </items>
    </pivotField>
    <pivotField name="Period Ending" axis="axisCol" compact="0" numFmtId="166" outline="0" multipleItemSelectionAllowed="1" showAll="0" sortType="ascending">
      <items>
        <item h="1" x="66"/>
        <item h="1" x="67"/>
        <item h="1" x="68"/>
        <item h="1" x="69"/>
        <item x="45"/>
        <item x="86"/>
        <item x="4"/>
        <item x="146"/>
        <item x="0"/>
        <item h="1" x="140"/>
        <item h="1" x="24"/>
        <item h="1" x="87"/>
        <item h="1" x="92"/>
        <item h="1" x="102"/>
        <item h="1" x="121"/>
        <item h="1" x="41"/>
        <item h="1" x="154"/>
        <item h="1" x="124"/>
        <item h="1" x="93"/>
        <item h="1" x="136"/>
        <item h="1" x="143"/>
        <item h="1" x="105"/>
        <item h="1" x="48"/>
        <item h="1" x="83"/>
        <item h="1" x="109"/>
        <item h="1" x="156"/>
        <item h="1" x="52"/>
        <item h="1" x="74"/>
        <item h="1" x="70"/>
        <item h="1" x="115"/>
        <item h="1" x="132"/>
        <item h="1" x="34"/>
        <item h="1" x="63"/>
        <item h="1" x="118"/>
        <item h="1" x="8"/>
        <item h="1" x="147"/>
        <item h="1" x="12"/>
        <item h="1" x="161"/>
        <item h="1" x="29"/>
        <item h="1" x="60"/>
        <item h="1" x="20"/>
        <item h="1" x="16"/>
        <item h="1" x="56"/>
        <item h="1" x="5"/>
        <item h="1" x="99"/>
        <item h="1" x="1"/>
        <item h="1" x="141"/>
        <item h="1" x="25"/>
        <item h="1" x="46"/>
        <item h="1" x="103"/>
        <item h="1" x="122"/>
        <item h="1" x="42"/>
        <item h="1" x="155"/>
        <item h="1" x="125"/>
        <item h="1" x="94"/>
        <item h="1" x="137"/>
        <item h="1" x="144"/>
        <item h="1" x="106"/>
        <item h="1" x="49"/>
        <item h="1" x="84"/>
        <item h="1" x="110"/>
        <item h="1" x="157"/>
        <item h="1" x="128"/>
        <item h="1" x="53"/>
        <item h="1" x="75"/>
        <item h="1" x="116"/>
        <item h="1" x="71"/>
        <item h="1" x="133"/>
        <item h="1" x="38"/>
        <item h="1" x="35"/>
        <item h="1" x="119"/>
        <item h="1" x="9"/>
        <item h="1" x="148"/>
        <item h="1" x="13"/>
        <item h="1" x="153"/>
        <item h="1" x="30"/>
        <item h="1" x="61"/>
        <item h="1" x="21"/>
        <item h="1" x="17"/>
        <item h="1" x="57"/>
        <item h="1" x="80"/>
        <item h="1" x="97"/>
        <item h="1" x="100"/>
        <item h="1" x="2"/>
        <item h="1" x="6"/>
        <item h="1" x="142"/>
        <item h="1" x="88"/>
        <item h="1" x="26"/>
        <item h="1" x="104"/>
        <item h="1" x="152"/>
        <item h="1" x="43"/>
        <item h="1" x="126"/>
        <item h="1" x="95"/>
        <item h="1" x="78"/>
        <item h="1" x="138"/>
        <item h="1" x="145"/>
        <item h="1" x="107"/>
        <item h="1" x="50"/>
        <item h="1" x="158"/>
        <item h="1" x="129"/>
        <item h="1" x="54"/>
        <item h="1" x="111"/>
        <item h="1" x="76"/>
        <item h="1" x="117"/>
        <item h="1" x="72"/>
        <item h="1" x="39"/>
        <item h="1" x="64"/>
        <item h="1" x="36"/>
        <item h="1" x="134"/>
        <item h="1" x="160"/>
        <item h="1" x="10"/>
        <item h="1" x="149"/>
        <item h="1" x="14"/>
        <item h="1" x="120"/>
        <item h="1" x="90"/>
        <item h="1" x="31"/>
        <item h="1" x="22"/>
        <item h="1" x="33"/>
        <item h="1" x="18"/>
        <item h="1" x="58"/>
        <item h="1" x="81"/>
        <item h="1" x="98"/>
        <item h="1" x="101"/>
        <item h="1" x="3"/>
        <item h="1" x="7"/>
        <item h="1" x="113"/>
        <item h="1" x="89"/>
        <item h="1" x="47"/>
        <item h="1" x="27"/>
        <item h="1" x="44"/>
        <item h="1" x="123"/>
        <item h="1" x="96"/>
        <item h="1" x="79"/>
        <item h="1" x="127"/>
        <item h="1" x="139"/>
        <item h="1" x="108"/>
        <item h="1" x="51"/>
        <item h="1" x="85"/>
        <item h="1" x="131"/>
        <item h="1" x="55"/>
        <item h="1" x="112"/>
        <item h="1" x="159"/>
        <item h="1" x="130"/>
        <item h="1" x="77"/>
        <item h="1" x="73"/>
        <item h="1" x="40"/>
        <item h="1" x="65"/>
        <item h="1" x="37"/>
        <item h="1" x="135"/>
        <item h="1" x="11"/>
        <item h="1" x="150"/>
        <item h="1" x="15"/>
        <item h="1" x="91"/>
        <item h="1" x="151"/>
        <item h="1" x="23"/>
        <item h="1" x="32"/>
        <item h="1" x="62"/>
        <item h="1" x="59"/>
        <item h="1" x="19"/>
        <item h="1" x="82"/>
        <item h="1" x="28"/>
        <item h="1" x="114"/>
        <item t="default"/>
      </items>
    </pivotField>
    <pivotField name="Total Revenue" dataField="1" compact="0" numFmtId="16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x="1525"/>
        <item x="1526"/>
        <item x="1527"/>
        <item x="1528"/>
        <item x="1529"/>
        <item x="1530"/>
        <item x="1531"/>
        <item x="1532"/>
        <item x="1533"/>
        <item x="1534"/>
        <item x="1535"/>
        <item x="1536"/>
        <item x="1537"/>
        <item x="1538"/>
        <item x="1539"/>
        <item x="1540"/>
        <item x="1541"/>
        <item x="1542"/>
        <item x="1543"/>
        <item x="1544"/>
        <item x="1545"/>
        <item x="1546"/>
        <item x="1547"/>
        <item x="1548"/>
        <item x="1549"/>
        <item x="1550"/>
        <item x="1551"/>
        <item x="1552"/>
        <item x="1553"/>
        <item x="1554"/>
        <item x="1555"/>
        <item x="1556"/>
        <item x="1557"/>
        <item x="1558"/>
        <item x="1559"/>
        <item x="1560"/>
        <item x="1561"/>
        <item x="1562"/>
        <item x="1563"/>
        <item x="1564"/>
        <item x="1565"/>
        <item x="1566"/>
        <item x="1567"/>
        <item x="1568"/>
        <item x="1569"/>
        <item x="1570"/>
        <item x="1571"/>
        <item x="1572"/>
        <item x="1573"/>
        <item x="1574"/>
        <item x="1575"/>
        <item x="1576"/>
        <item x="1577"/>
        <item x="1578"/>
        <item x="1579"/>
        <item x="1580"/>
        <item x="1581"/>
        <item x="1582"/>
        <item x="1583"/>
        <item x="1584"/>
        <item x="1585"/>
        <item x="1586"/>
        <item x="1587"/>
        <item x="1588"/>
        <item x="1589"/>
        <item x="1590"/>
        <item x="1591"/>
        <item x="1592"/>
        <item x="1593"/>
        <item x="1594"/>
        <item x="1595"/>
        <item x="1596"/>
        <item x="1597"/>
        <item x="1598"/>
        <item x="1599"/>
        <item x="1600"/>
        <item x="1601"/>
        <item x="1602"/>
        <item x="1603"/>
        <item x="1604"/>
        <item x="1605"/>
        <item x="1606"/>
        <item x="1607"/>
        <item x="1608"/>
        <item x="1609"/>
        <item x="1610"/>
        <item x="1611"/>
        <item x="1612"/>
        <item x="1613"/>
        <item x="1614"/>
        <item x="1615"/>
        <item x="1616"/>
        <item x="1617"/>
        <item x="1618"/>
        <item x="1619"/>
        <item x="1620"/>
        <item x="1621"/>
        <item x="1622"/>
        <item x="1623"/>
        <item x="1624"/>
        <item x="1625"/>
        <item x="1626"/>
        <item x="1627"/>
        <item x="1628"/>
        <item x="1629"/>
        <item x="1630"/>
        <item x="1631"/>
        <item x="1632"/>
        <item x="1633"/>
        <item x="1634"/>
        <item x="1635"/>
        <item x="1636"/>
        <item x="1637"/>
        <item x="1638"/>
        <item x="1639"/>
        <item x="1640"/>
        <item x="1641"/>
        <item x="1642"/>
        <item x="1643"/>
        <item x="1644"/>
        <item x="1645"/>
        <item x="1646"/>
        <item x="1647"/>
        <item x="1648"/>
        <item x="1649"/>
        <item x="1650"/>
        <item x="1651"/>
        <item x="1652"/>
        <item x="1653"/>
        <item x="1654"/>
        <item x="1655"/>
        <item x="1656"/>
        <item x="1657"/>
        <item x="1658"/>
        <item x="1659"/>
        <item x="1660"/>
        <item x="1661"/>
        <item x="1662"/>
        <item x="1663"/>
        <item x="1664"/>
        <item x="1665"/>
        <item x="1666"/>
        <item x="1667"/>
        <item x="1668"/>
        <item x="1669"/>
        <item x="1670"/>
        <item x="1671"/>
        <item x="1672"/>
        <item x="1673"/>
        <item x="1674"/>
        <item x="1675"/>
        <item x="1676"/>
        <item x="1677"/>
        <item x="1678"/>
        <item x="1679"/>
        <item x="1680"/>
        <item x="1681"/>
        <item x="1682"/>
        <item x="1683"/>
        <item x="1684"/>
        <item x="1685"/>
        <item x="1686"/>
        <item x="1687"/>
        <item x="1688"/>
        <item x="1689"/>
        <item t="default"/>
      </items>
    </pivotField>
    <pivotField name="Cost of Goods Sold"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x="1525"/>
        <item x="1526"/>
        <item x="1527"/>
        <item x="1528"/>
        <item x="1529"/>
        <item x="1530"/>
        <item x="1531"/>
        <item x="1532"/>
        <item x="1533"/>
        <item x="1534"/>
        <item x="1535"/>
        <item x="1536"/>
        <item x="1537"/>
        <item x="1538"/>
        <item x="1539"/>
        <item x="1540"/>
        <item x="1541"/>
        <item x="1542"/>
        <item x="1543"/>
        <item x="1544"/>
        <item x="1545"/>
        <item x="1546"/>
        <item x="1547"/>
        <item x="1548"/>
        <item x="1549"/>
        <item x="1550"/>
        <item x="1551"/>
        <item x="1552"/>
        <item x="1553"/>
        <item x="1554"/>
        <item x="1555"/>
        <item x="1556"/>
        <item x="1557"/>
        <item x="1558"/>
        <item x="1559"/>
        <item x="1560"/>
        <item x="1561"/>
        <item x="1562"/>
        <item x="1563"/>
        <item x="1564"/>
        <item x="1565"/>
        <item x="1566"/>
        <item x="1567"/>
        <item x="1568"/>
        <item x="1569"/>
        <item x="1570"/>
        <item x="1571"/>
        <item x="1572"/>
        <item x="1573"/>
        <item x="1574"/>
        <item x="1575"/>
        <item x="1576"/>
        <item x="1577"/>
        <item x="1578"/>
        <item x="1579"/>
        <item x="1580"/>
        <item x="1581"/>
        <item x="1582"/>
        <item x="1583"/>
        <item x="1584"/>
        <item x="1585"/>
        <item x="1586"/>
        <item x="1587"/>
        <item x="1588"/>
        <item x="1589"/>
        <item x="1590"/>
        <item x="1591"/>
        <item x="1592"/>
        <item x="1593"/>
        <item x="1594"/>
        <item x="1595"/>
        <item x="1596"/>
        <item x="1597"/>
        <item x="1598"/>
        <item x="1599"/>
        <item x="1600"/>
        <item x="1601"/>
        <item x="1602"/>
        <item x="1603"/>
        <item x="1604"/>
        <item x="1605"/>
        <item x="1606"/>
        <item x="1607"/>
        <item x="1608"/>
        <item x="1609"/>
        <item x="1610"/>
        <item x="1611"/>
        <item x="1612"/>
        <item x="1613"/>
        <item x="1614"/>
        <item x="1615"/>
        <item x="1616"/>
        <item x="1617"/>
        <item x="1618"/>
        <item x="1619"/>
        <item x="1620"/>
        <item x="1621"/>
        <item x="1622"/>
        <item x="1623"/>
        <item x="1624"/>
        <item x="1625"/>
        <item x="1626"/>
        <item x="1627"/>
        <item x="1628"/>
        <item x="1629"/>
        <item x="1630"/>
        <item x="1631"/>
        <item x="1632"/>
        <item x="1633"/>
        <item x="1634"/>
        <item x="1635"/>
        <item x="1636"/>
        <item x="1637"/>
        <item x="1638"/>
        <item x="1639"/>
        <item x="1640"/>
        <item x="1641"/>
        <item x="1642"/>
        <item x="1643"/>
        <item x="1644"/>
        <item x="1645"/>
        <item x="1646"/>
        <item x="1647"/>
        <item x="1648"/>
        <item x="1649"/>
        <item t="default"/>
      </items>
    </pivotField>
    <pivotField name="Sales, General and Admin."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x="1525"/>
        <item x="1526"/>
        <item x="1527"/>
        <item x="1528"/>
        <item x="1529"/>
        <item x="1530"/>
        <item x="1531"/>
        <item x="1532"/>
        <item x="1533"/>
        <item x="1534"/>
        <item x="1535"/>
        <item x="1536"/>
        <item x="1537"/>
        <item x="1538"/>
        <item x="1539"/>
        <item x="1540"/>
        <item x="1541"/>
        <item x="1542"/>
        <item x="1543"/>
        <item x="1544"/>
        <item x="1545"/>
        <item x="1546"/>
        <item x="1547"/>
        <item x="1548"/>
        <item x="1549"/>
        <item x="1550"/>
        <item x="1551"/>
        <item x="1552"/>
        <item x="1553"/>
        <item x="1554"/>
        <item x="1555"/>
        <item x="1556"/>
        <item x="1557"/>
        <item x="1558"/>
        <item x="1559"/>
        <item x="1560"/>
        <item x="1561"/>
        <item x="1562"/>
        <item x="1563"/>
        <item x="1564"/>
        <item x="1565"/>
        <item x="1566"/>
        <item x="1567"/>
        <item x="1568"/>
        <item x="1569"/>
        <item x="1570"/>
        <item x="1571"/>
        <item x="1572"/>
        <item x="1573"/>
        <item x="1574"/>
        <item x="1575"/>
        <item x="1576"/>
        <item x="1577"/>
        <item x="1578"/>
        <item x="1579"/>
        <item x="1580"/>
        <item x="1581"/>
        <item x="1582"/>
        <item x="1583"/>
        <item x="1584"/>
        <item x="1585"/>
        <item x="1586"/>
        <item t="default"/>
      </items>
    </pivotField>
    <pivotField name="Research and Development"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t="default"/>
      </items>
    </pivotField>
    <pivotField name="Other Operating Items"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t="default"/>
      </items>
    </pivotField>
    <pivotField name="GICS Sector" axis="axisRow" compact="0" outline="0" multipleItemSelectionAllowed="1" showAll="0" sortType="ascending">
      <items>
        <item x="1"/>
        <item x="4"/>
        <item x="9"/>
        <item x="6"/>
        <item x="3"/>
        <item x="0"/>
        <item x="2"/>
        <item x="8"/>
        <item x="7"/>
        <item x="10"/>
        <item x="5"/>
        <item t="default"/>
      </items>
    </pivotField>
    <pivotField name="GICS Sub Industr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t="default"/>
      </items>
    </pivotField>
    <pivotField name="Gross Profit"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x="1525"/>
        <item x="1526"/>
        <item x="1527"/>
        <item x="1528"/>
        <item x="1529"/>
        <item x="1530"/>
        <item x="1531"/>
        <item x="1532"/>
        <item x="1533"/>
        <item x="1534"/>
        <item x="1535"/>
        <item x="1536"/>
        <item x="1537"/>
        <item x="1538"/>
        <item x="1539"/>
        <item x="1540"/>
        <item x="1541"/>
        <item x="1542"/>
        <item x="1543"/>
        <item x="1544"/>
        <item x="1545"/>
        <item x="1546"/>
        <item x="1547"/>
        <item x="1548"/>
        <item x="1549"/>
        <item x="1550"/>
        <item x="1551"/>
        <item x="1552"/>
        <item x="1553"/>
        <item x="1554"/>
        <item x="1555"/>
        <item x="1556"/>
        <item x="1557"/>
        <item x="1558"/>
        <item x="1559"/>
        <item x="1560"/>
        <item x="1561"/>
        <item x="1562"/>
        <item x="1563"/>
        <item x="1564"/>
        <item x="1565"/>
        <item x="1566"/>
        <item x="1567"/>
        <item x="1568"/>
        <item x="1569"/>
        <item x="1570"/>
        <item x="1571"/>
        <item x="1572"/>
        <item x="1573"/>
        <item x="1574"/>
        <item x="1575"/>
        <item x="1576"/>
        <item x="1577"/>
        <item x="1578"/>
        <item x="1579"/>
        <item x="1580"/>
        <item x="1581"/>
        <item x="1582"/>
        <item x="1583"/>
        <item x="1584"/>
        <item x="1585"/>
        <item x="1586"/>
        <item x="1587"/>
        <item x="1588"/>
        <item x="1589"/>
        <item x="1590"/>
        <item x="1591"/>
        <item x="1592"/>
        <item x="1593"/>
        <item x="1594"/>
        <item x="1595"/>
        <item x="1596"/>
        <item x="1597"/>
        <item x="1598"/>
        <item x="1599"/>
        <item x="1600"/>
        <item x="1601"/>
        <item x="1602"/>
        <item x="1603"/>
        <item x="1604"/>
        <item x="1605"/>
        <item x="1606"/>
        <item x="1607"/>
        <item x="1608"/>
        <item x="1609"/>
        <item x="1610"/>
        <item x="1611"/>
        <item x="1612"/>
        <item x="1613"/>
        <item x="1614"/>
        <item x="1615"/>
        <item x="1616"/>
        <item x="1617"/>
        <item x="1618"/>
        <item x="1619"/>
        <item x="1620"/>
        <item x="1621"/>
        <item x="1622"/>
        <item x="1623"/>
        <item x="1624"/>
        <item x="1625"/>
        <item x="1626"/>
        <item x="1627"/>
        <item x="1628"/>
        <item x="1629"/>
        <item x="1630"/>
        <item x="1631"/>
        <item x="1632"/>
        <item x="1633"/>
        <item t="default"/>
      </items>
    </pivotField>
    <pivotField name="Total Operating Expenses" compact="0" numFmtId="16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x="1525"/>
        <item x="1526"/>
        <item x="1527"/>
        <item x="1528"/>
        <item x="1529"/>
        <item x="1530"/>
        <item x="1531"/>
        <item x="1532"/>
        <item x="1533"/>
        <item x="1534"/>
        <item x="1535"/>
        <item x="1536"/>
        <item x="1537"/>
        <item x="1538"/>
        <item x="1539"/>
        <item x="1540"/>
        <item x="1541"/>
        <item x="1542"/>
        <item x="1543"/>
        <item x="1544"/>
        <item x="1545"/>
        <item x="1546"/>
        <item x="1547"/>
        <item x="1548"/>
        <item x="1549"/>
        <item x="1550"/>
        <item x="1551"/>
        <item x="1552"/>
        <item x="1553"/>
        <item x="1554"/>
        <item x="1555"/>
        <item x="1556"/>
        <item x="1557"/>
        <item x="1558"/>
        <item x="1559"/>
        <item x="1560"/>
        <item x="1561"/>
        <item x="1562"/>
        <item x="1563"/>
        <item x="1564"/>
        <item x="1565"/>
        <item x="1566"/>
        <item x="1567"/>
        <item x="1568"/>
        <item x="1569"/>
        <item x="1570"/>
        <item x="1571"/>
        <item x="1572"/>
        <item x="1573"/>
        <item x="1574"/>
        <item x="1575"/>
        <item x="1576"/>
        <item x="1577"/>
        <item x="1578"/>
        <item x="1579"/>
        <item x="1580"/>
        <item x="1581"/>
        <item x="1582"/>
        <item x="1583"/>
        <item x="1584"/>
        <item x="1585"/>
        <item x="1586"/>
        <item x="1587"/>
        <item x="1588"/>
        <item x="1589"/>
        <item x="1590"/>
        <item x="1591"/>
        <item x="1592"/>
        <item x="1593"/>
        <item x="1594"/>
        <item x="1595"/>
        <item x="1596"/>
        <item x="1597"/>
        <item x="1598"/>
        <item x="1599"/>
        <item x="1600"/>
        <item x="1601"/>
        <item x="1602"/>
        <item x="1603"/>
        <item x="1604"/>
        <item x="1605"/>
        <item x="1606"/>
        <item x="1607"/>
        <item x="1608"/>
        <item x="1609"/>
        <item x="1610"/>
        <item x="1611"/>
        <item x="1612"/>
        <item x="1613"/>
        <item x="1614"/>
        <item x="1615"/>
        <item x="1616"/>
        <item x="1617"/>
        <item x="1618"/>
        <item x="1619"/>
        <item x="1620"/>
        <item x="1621"/>
        <item x="1622"/>
        <item x="1623"/>
        <item x="1624"/>
        <item x="1625"/>
        <item x="1626"/>
        <item x="1627"/>
        <item x="1628"/>
        <item x="1629"/>
        <item x="1630"/>
        <item x="1631"/>
        <item x="1632"/>
        <item x="1633"/>
        <item x="1634"/>
        <item x="1635"/>
        <item x="1636"/>
        <item x="1637"/>
        <item x="1638"/>
        <item x="1639"/>
        <item x="1640"/>
        <item x="1641"/>
        <item x="1642"/>
        <item x="1643"/>
        <item x="1644"/>
        <item x="1645"/>
        <item x="1646"/>
        <item x="1647"/>
        <item x="1648"/>
        <item t="default"/>
      </items>
    </pivotField>
    <pivotField name="Total Operating Incom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x="1525"/>
        <item x="1526"/>
        <item x="1527"/>
        <item x="1528"/>
        <item x="1529"/>
        <item x="1530"/>
        <item x="1531"/>
        <item x="1532"/>
        <item x="1533"/>
        <item x="1534"/>
        <item x="1535"/>
        <item x="1536"/>
        <item x="1537"/>
        <item x="1538"/>
        <item x="1539"/>
        <item x="1540"/>
        <item x="1541"/>
        <item x="1542"/>
        <item x="1543"/>
        <item x="1544"/>
        <item x="1545"/>
        <item x="1546"/>
        <item x="1547"/>
        <item x="1548"/>
        <item x="1549"/>
        <item x="1550"/>
        <item x="1551"/>
        <item x="1552"/>
        <item x="1553"/>
        <item x="1554"/>
        <item x="1555"/>
        <item x="1556"/>
        <item x="1557"/>
        <item x="1558"/>
        <item x="1559"/>
        <item x="1560"/>
        <item x="1561"/>
        <item x="1562"/>
        <item x="1563"/>
        <item x="1564"/>
        <item x="1565"/>
        <item x="1566"/>
        <item x="1567"/>
        <item x="1568"/>
        <item x="1569"/>
        <item x="1570"/>
        <item x="1571"/>
        <item x="1572"/>
        <item x="1573"/>
        <item x="1574"/>
        <item x="1575"/>
        <item x="1576"/>
        <item x="1577"/>
        <item x="1578"/>
        <item x="1579"/>
        <item x="1580"/>
        <item x="1581"/>
        <item x="1582"/>
        <item x="1583"/>
        <item x="1584"/>
        <item x="1585"/>
        <item x="1586"/>
        <item x="1587"/>
        <item x="1588"/>
        <item x="1589"/>
        <item x="1590"/>
        <item x="1591"/>
        <item x="1592"/>
        <item x="1593"/>
        <item x="1594"/>
        <item x="1595"/>
        <item x="1596"/>
        <item x="1597"/>
        <item x="1598"/>
        <item x="1599"/>
        <item x="1600"/>
        <item x="1601"/>
        <item x="1602"/>
        <item x="1603"/>
        <item x="1604"/>
        <item x="1605"/>
        <item x="1606"/>
        <item x="1607"/>
        <item x="1608"/>
        <item t="default"/>
      </items>
    </pivotField>
  </pivotFields>
  <rowFields>
    <field x="9"/>
  </rowFields>
  <colFields>
    <field x="3"/>
  </colFields>
  <dataFields>
    <dataField name="AVERAGE of Total Revenue" fld="4" subtotal="average" baseField="0"/>
  </dataFields>
</pivotTableDefinition>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pivotTable" Target="../pivotTables/pivotTable1.xml"/><Relationship Id="rId2"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E69138"/>
    <outlinePr summaryBelow="0" summaryRight="0"/>
  </sheetPr>
  <sheetViews>
    <sheetView showGridLines="0" workbookViewId="0"/>
  </sheetViews>
  <sheetFormatPr customHeight="1" defaultColWidth="14.43" defaultRowHeight="15.75"/>
  <cols>
    <col customWidth="1" min="1" max="1" width="41.14"/>
    <col customWidth="1" min="2" max="5" width="18.14"/>
    <col customWidth="1" min="6" max="6" width="19.29"/>
    <col customWidth="1" min="7" max="8" width="26.29"/>
    <col customWidth="1" min="9" max="11" width="18.14"/>
    <col customWidth="1" min="12" max="12" width="17.86"/>
    <col customWidth="1" min="14" max="14" width="26.29"/>
    <col customWidth="1" min="15" max="18" width="5.43"/>
    <col customWidth="1" min="19" max="19" width="5.71"/>
  </cols>
  <sheetData>
    <row r="1">
      <c r="A1" s="1" t="s">
        <v>0</v>
      </c>
      <c r="H1" s="2"/>
      <c r="I1" s="3" t="s">
        <v>1</v>
      </c>
      <c r="N1" s="3" t="s">
        <v>2</v>
      </c>
    </row>
    <row r="2">
      <c r="A2" s="4" t="s">
        <v>3</v>
      </c>
      <c r="B2" s="3">
        <v>2012.0</v>
      </c>
      <c r="C2" s="3">
        <v>2013.0</v>
      </c>
      <c r="D2" s="3">
        <v>2014.0</v>
      </c>
      <c r="E2" s="3">
        <v>2015.0</v>
      </c>
      <c r="F2" s="3" t="s">
        <v>4</v>
      </c>
      <c r="G2" s="5"/>
      <c r="H2" s="4" t="s">
        <v>3</v>
      </c>
      <c r="I2" s="4" t="s">
        <v>5</v>
      </c>
      <c r="J2" s="3" t="s">
        <v>6</v>
      </c>
      <c r="K2" s="3" t="s">
        <v>7</v>
      </c>
      <c r="L2" s="3" t="s">
        <v>8</v>
      </c>
      <c r="N2" s="4" t="s">
        <v>3</v>
      </c>
      <c r="O2" s="3">
        <v>2012.0</v>
      </c>
      <c r="P2" s="3">
        <v>2013.0</v>
      </c>
      <c r="Q2" s="3">
        <v>2014.0</v>
      </c>
      <c r="R2" s="3">
        <v>2015.0</v>
      </c>
      <c r="S2" s="4" t="s">
        <v>5</v>
      </c>
    </row>
    <row r="3">
      <c r="A3" s="6" t="s">
        <v>9</v>
      </c>
      <c r="B3" s="7">
        <v>2.1532817E11</v>
      </c>
      <c r="C3" s="8">
        <v>1.253135104E12</v>
      </c>
      <c r="D3" s="8">
        <v>1.332319553E12</v>
      </c>
      <c r="E3" s="8">
        <v>1.435979984E12</v>
      </c>
      <c r="F3" s="8">
        <v>5.623668607E12</v>
      </c>
      <c r="H3" s="6" t="s">
        <v>9</v>
      </c>
      <c r="I3" s="7">
        <f t="shared" ref="I3:I13" si="2">AVERAGE(B3:E3)</f>
        <v>1059190702750</v>
      </c>
      <c r="J3" s="7">
        <f t="shared" ref="J3:J13" si="3">MEDIAN(B3:E3)</f>
        <v>1292727328500</v>
      </c>
      <c r="K3" s="7">
        <f t="shared" ref="K3:K13" si="4">max(B3:E3)-min(B3:E3)</f>
        <v>1220651814000</v>
      </c>
      <c r="L3" s="6">
        <f t="shared" ref="L3:L13" si="5">_xlfn.STDEV.S(B3:E3)</f>
        <v>567535002227</v>
      </c>
      <c r="N3" s="6" t="s">
        <v>9</v>
      </c>
      <c r="O3" s="9">
        <f t="shared" ref="O3:R3" si="1">(C3-B3)/C3</f>
        <v>0.8281684319</v>
      </c>
      <c r="P3" s="9">
        <f t="shared" si="1"/>
        <v>0.05943352615</v>
      </c>
      <c r="Q3" s="9">
        <f t="shared" si="1"/>
        <v>0.07218793587</v>
      </c>
      <c r="R3" s="9">
        <f t="shared" si="1"/>
        <v>0.7446542312</v>
      </c>
      <c r="S3" s="9">
        <f t="shared" ref="S3:S13" si="7">AVERAGE(P3:R3)</f>
        <v>0.2920918977</v>
      </c>
    </row>
    <row r="4">
      <c r="A4" s="6" t="s">
        <v>10</v>
      </c>
      <c r="B4" s="7">
        <v>2.45019154E11</v>
      </c>
      <c r="C4" s="8">
        <v>1.389203539E12</v>
      </c>
      <c r="D4" s="8">
        <v>1.40393846E12</v>
      </c>
      <c r="E4" s="8">
        <v>1.433176833E12</v>
      </c>
      <c r="F4" s="8">
        <v>5.729663956E12</v>
      </c>
      <c r="H4" s="6" t="s">
        <v>10</v>
      </c>
      <c r="I4" s="7">
        <f t="shared" si="2"/>
        <v>1117834496500</v>
      </c>
      <c r="J4" s="7">
        <f t="shared" si="3"/>
        <v>1396570999500</v>
      </c>
      <c r="K4" s="7">
        <f t="shared" si="4"/>
        <v>1188157679000</v>
      </c>
      <c r="L4" s="6">
        <f t="shared" si="5"/>
        <v>582163793232</v>
      </c>
      <c r="N4" s="6" t="s">
        <v>10</v>
      </c>
      <c r="O4" s="9">
        <f t="shared" ref="O4:R4" si="6">(C4-B4)/C4</f>
        <v>0.8236261663</v>
      </c>
      <c r="P4" s="9">
        <f t="shared" si="6"/>
        <v>0.01049541801</v>
      </c>
      <c r="Q4" s="9">
        <f t="shared" si="6"/>
        <v>0.0204010924</v>
      </c>
      <c r="R4" s="9">
        <f t="shared" si="6"/>
        <v>0.7498672097</v>
      </c>
      <c r="S4" s="9">
        <f t="shared" si="7"/>
        <v>0.2602545734</v>
      </c>
    </row>
    <row r="5">
      <c r="A5" s="6" t="s">
        <v>11</v>
      </c>
      <c r="B5" s="7">
        <v>1.251426753E12</v>
      </c>
      <c r="C5" s="8">
        <v>1.343144975E12</v>
      </c>
      <c r="D5" s="8">
        <v>1.311915971E12</v>
      </c>
      <c r="E5" s="8">
        <v>8.61802498E11</v>
      </c>
      <c r="F5" s="8">
        <v>4.834114768E12</v>
      </c>
      <c r="H5" s="6" t="s">
        <v>11</v>
      </c>
      <c r="I5" s="7">
        <f t="shared" si="2"/>
        <v>1192072549250</v>
      </c>
      <c r="J5" s="7">
        <f t="shared" si="3"/>
        <v>1281671362000</v>
      </c>
      <c r="K5" s="7">
        <f t="shared" si="4"/>
        <v>481342477000</v>
      </c>
      <c r="L5" s="6">
        <f t="shared" si="5"/>
        <v>223447646228</v>
      </c>
      <c r="N5" s="6" t="s">
        <v>11</v>
      </c>
      <c r="O5" s="9">
        <f t="shared" ref="O5:R5" si="8">(C5-B5)/C5</f>
        <v>0.06828616695</v>
      </c>
      <c r="P5" s="9">
        <f t="shared" si="8"/>
        <v>-0.02380411908</v>
      </c>
      <c r="Q5" s="9">
        <f t="shared" si="8"/>
        <v>-0.5222930707</v>
      </c>
      <c r="R5" s="9">
        <f t="shared" si="8"/>
        <v>0.8217248577</v>
      </c>
      <c r="S5" s="9">
        <f t="shared" si="7"/>
        <v>0.09187588932</v>
      </c>
    </row>
    <row r="6">
      <c r="A6" s="6" t="s">
        <v>12</v>
      </c>
      <c r="B6" s="7">
        <v>8.24461954E11</v>
      </c>
      <c r="C6" s="8">
        <v>8.39516945E11</v>
      </c>
      <c r="D6" s="8">
        <v>8.49113196E11</v>
      </c>
      <c r="E6" s="8">
        <v>8.44713181E11</v>
      </c>
      <c r="F6" s="8">
        <v>3.415396723E12</v>
      </c>
      <c r="H6" s="6" t="s">
        <v>12</v>
      </c>
      <c r="I6" s="7">
        <f t="shared" si="2"/>
        <v>839451319000</v>
      </c>
      <c r="J6" s="7">
        <f t="shared" si="3"/>
        <v>842115063000</v>
      </c>
      <c r="K6" s="7">
        <f t="shared" si="4"/>
        <v>24651242000</v>
      </c>
      <c r="L6" s="6">
        <f t="shared" si="5"/>
        <v>10735058279</v>
      </c>
      <c r="N6" s="6" t="s">
        <v>12</v>
      </c>
      <c r="O6" s="9">
        <f t="shared" ref="O6:R6" si="9">(C6-B6)/C6</f>
        <v>0.01793292094</v>
      </c>
      <c r="P6" s="9">
        <f t="shared" si="9"/>
        <v>0.0113014979</v>
      </c>
      <c r="Q6" s="9">
        <f t="shared" si="9"/>
        <v>-0.0052088864</v>
      </c>
      <c r="R6" s="9">
        <f t="shared" si="9"/>
        <v>0.7526749454</v>
      </c>
      <c r="S6" s="9">
        <f t="shared" si="7"/>
        <v>0.252922519</v>
      </c>
    </row>
    <row r="7">
      <c r="A7" s="6" t="s">
        <v>13</v>
      </c>
      <c r="B7" s="7">
        <v>4.00964085E11</v>
      </c>
      <c r="C7" s="8">
        <v>9.68538424E11</v>
      </c>
      <c r="D7" s="8">
        <v>1.063334023E12</v>
      </c>
      <c r="E7" s="8">
        <v>1.205934822E12</v>
      </c>
      <c r="F7" s="8">
        <v>4.455614002E12</v>
      </c>
      <c r="H7" s="6" t="s">
        <v>13</v>
      </c>
      <c r="I7" s="7">
        <f t="shared" si="2"/>
        <v>909692838500</v>
      </c>
      <c r="J7" s="7">
        <f t="shared" si="3"/>
        <v>1015936223500</v>
      </c>
      <c r="K7" s="7">
        <f t="shared" si="4"/>
        <v>804970737000</v>
      </c>
      <c r="L7" s="6">
        <f t="shared" si="5"/>
        <v>352908238278</v>
      </c>
      <c r="N7" s="6" t="s">
        <v>13</v>
      </c>
      <c r="O7" s="9">
        <f t="shared" ref="O7:R7" si="10">(C7-B7)/C7</f>
        <v>0.5860111741</v>
      </c>
      <c r="P7" s="9">
        <f t="shared" si="10"/>
        <v>0.08914940832</v>
      </c>
      <c r="Q7" s="9">
        <f t="shared" si="10"/>
        <v>0.118249176</v>
      </c>
      <c r="R7" s="9">
        <f t="shared" si="10"/>
        <v>0.7293448621</v>
      </c>
      <c r="S7" s="9">
        <f t="shared" si="7"/>
        <v>0.3122478155</v>
      </c>
    </row>
    <row r="8">
      <c r="A8" s="6" t="s">
        <v>14</v>
      </c>
      <c r="B8" s="7">
        <v>2.90135334E11</v>
      </c>
      <c r="C8" s="8">
        <v>1.026331766E12</v>
      </c>
      <c r="D8" s="8">
        <v>1.046245863E12</v>
      </c>
      <c r="E8" s="8">
        <v>1.033831829E12</v>
      </c>
      <c r="F8" s="8">
        <v>4.103821019E12</v>
      </c>
      <c r="H8" s="6" t="s">
        <v>14</v>
      </c>
      <c r="I8" s="7">
        <f t="shared" si="2"/>
        <v>849136198000</v>
      </c>
      <c r="J8" s="7">
        <f t="shared" si="3"/>
        <v>1030081797500</v>
      </c>
      <c r="K8" s="7">
        <f t="shared" si="4"/>
        <v>756110529000</v>
      </c>
      <c r="L8" s="6">
        <f t="shared" si="5"/>
        <v>372757710145</v>
      </c>
      <c r="N8" s="6" t="s">
        <v>14</v>
      </c>
      <c r="O8" s="9">
        <f t="shared" ref="O8:R8" si="11">(C8-B8)/C8</f>
        <v>0.7173084342</v>
      </c>
      <c r="P8" s="9">
        <f t="shared" si="11"/>
        <v>0.01903385973</v>
      </c>
      <c r="Q8" s="9">
        <f t="shared" si="11"/>
        <v>-0.01200778855</v>
      </c>
      <c r="R8" s="9">
        <f t="shared" si="11"/>
        <v>0.7480806731</v>
      </c>
      <c r="S8" s="9">
        <f t="shared" si="7"/>
        <v>0.2517022481</v>
      </c>
    </row>
    <row r="9">
      <c r="A9" s="6" t="s">
        <v>15</v>
      </c>
      <c r="B9" s="7">
        <v>1.92984527E11</v>
      </c>
      <c r="C9" s="8">
        <v>8.47932286E11</v>
      </c>
      <c r="D9" s="8">
        <v>8.92347814E11</v>
      </c>
      <c r="E9" s="8">
        <v>9.6011238E11</v>
      </c>
      <c r="F9" s="8">
        <v>3.66279222E12</v>
      </c>
      <c r="H9" s="6" t="s">
        <v>15</v>
      </c>
      <c r="I9" s="7">
        <f t="shared" si="2"/>
        <v>723344251750</v>
      </c>
      <c r="J9" s="7">
        <f t="shared" si="3"/>
        <v>870140050000</v>
      </c>
      <c r="K9" s="7">
        <f t="shared" si="4"/>
        <v>767127853000</v>
      </c>
      <c r="L9" s="6">
        <f t="shared" si="5"/>
        <v>356569285704</v>
      </c>
      <c r="N9" s="6" t="s">
        <v>15</v>
      </c>
      <c r="O9" s="9">
        <f t="shared" ref="O9:R9" si="12">(C9-B9)/C9</f>
        <v>0.7724057331</v>
      </c>
      <c r="P9" s="9">
        <f t="shared" si="12"/>
        <v>0.04977378473</v>
      </c>
      <c r="Q9" s="9">
        <f t="shared" si="12"/>
        <v>0.07057982733</v>
      </c>
      <c r="R9" s="9">
        <f t="shared" si="12"/>
        <v>0.7378741893</v>
      </c>
      <c r="S9" s="9">
        <f t="shared" si="7"/>
        <v>0.2860759338</v>
      </c>
    </row>
    <row r="10">
      <c r="A10" s="6" t="s">
        <v>16</v>
      </c>
      <c r="B10" s="7">
        <v>1.89359346E11</v>
      </c>
      <c r="C10" s="8">
        <v>2.80102204E11</v>
      </c>
      <c r="D10" s="8">
        <v>2.90520675E11</v>
      </c>
      <c r="E10" s="8">
        <v>2.67845555E11</v>
      </c>
      <c r="F10" s="8">
        <v>1.12427898E12</v>
      </c>
      <c r="H10" s="6" t="s">
        <v>16</v>
      </c>
      <c r="I10" s="7">
        <f t="shared" si="2"/>
        <v>256956945000</v>
      </c>
      <c r="J10" s="7">
        <f t="shared" si="3"/>
        <v>273973879500</v>
      </c>
      <c r="K10" s="7">
        <f t="shared" si="4"/>
        <v>101161329000</v>
      </c>
      <c r="L10" s="6">
        <f t="shared" si="5"/>
        <v>46008058004</v>
      </c>
      <c r="N10" s="6" t="s">
        <v>16</v>
      </c>
      <c r="O10" s="9">
        <f t="shared" ref="O10:R10" si="13">(C10-B10)/C10</f>
        <v>0.3239633845</v>
      </c>
      <c r="P10" s="9">
        <f t="shared" si="13"/>
        <v>0.03586137544</v>
      </c>
      <c r="Q10" s="9">
        <f t="shared" si="13"/>
        <v>-0.08465744373</v>
      </c>
      <c r="R10" s="9">
        <f t="shared" si="13"/>
        <v>0.7617623741</v>
      </c>
      <c r="S10" s="9">
        <f t="shared" si="7"/>
        <v>0.2376554353</v>
      </c>
    </row>
    <row r="11">
      <c r="A11" s="6" t="s">
        <v>17</v>
      </c>
      <c r="B11" s="7">
        <v>4.7545345E10</v>
      </c>
      <c r="C11" s="8">
        <v>6.1899503E10</v>
      </c>
      <c r="D11" s="8">
        <v>6.8647454E10</v>
      </c>
      <c r="E11" s="8">
        <v>7.4335202E10</v>
      </c>
      <c r="F11" s="8">
        <v>2.61218429E11</v>
      </c>
      <c r="H11" s="6" t="s">
        <v>17</v>
      </c>
      <c r="I11" s="7">
        <f t="shared" si="2"/>
        <v>63106876000</v>
      </c>
      <c r="J11" s="7">
        <f t="shared" si="3"/>
        <v>65273478500</v>
      </c>
      <c r="K11" s="7">
        <f t="shared" si="4"/>
        <v>26789857000</v>
      </c>
      <c r="L11" s="6">
        <f t="shared" si="5"/>
        <v>11552666445</v>
      </c>
      <c r="N11" s="6" t="s">
        <v>17</v>
      </c>
      <c r="O11" s="9">
        <f t="shared" ref="O11:R11" si="14">(C11-B11)/C11</f>
        <v>0.2318945598</v>
      </c>
      <c r="P11" s="9">
        <f t="shared" si="14"/>
        <v>0.09829863464</v>
      </c>
      <c r="Q11" s="9">
        <f t="shared" si="14"/>
        <v>0.07651486573</v>
      </c>
      <c r="R11" s="9">
        <f t="shared" si="14"/>
        <v>0.7154289524</v>
      </c>
      <c r="S11" s="9">
        <f t="shared" si="7"/>
        <v>0.2967474842</v>
      </c>
    </row>
    <row r="12">
      <c r="A12" s="6" t="s">
        <v>18</v>
      </c>
      <c r="B12" s="7">
        <v>2.73043853E11</v>
      </c>
      <c r="C12" s="8">
        <v>2.78472E11</v>
      </c>
      <c r="D12" s="8">
        <v>2.89106E11</v>
      </c>
      <c r="E12" s="8">
        <v>3.10126E11</v>
      </c>
      <c r="F12" s="8">
        <v>1.150747853E12</v>
      </c>
      <c r="H12" s="6" t="s">
        <v>18</v>
      </c>
      <c r="I12" s="7">
        <f t="shared" si="2"/>
        <v>287686963250</v>
      </c>
      <c r="J12" s="7">
        <f t="shared" si="3"/>
        <v>283789000000</v>
      </c>
      <c r="K12" s="7">
        <f t="shared" si="4"/>
        <v>37082147000</v>
      </c>
      <c r="L12" s="6">
        <f t="shared" si="5"/>
        <v>16379461337</v>
      </c>
      <c r="N12" s="6" t="s">
        <v>18</v>
      </c>
      <c r="O12" s="9">
        <f t="shared" ref="O12:R12" si="15">(C12-B12)/C12</f>
        <v>0.01949261326</v>
      </c>
      <c r="P12" s="9">
        <f t="shared" si="15"/>
        <v>0.03678235664</v>
      </c>
      <c r="Q12" s="9">
        <f t="shared" si="15"/>
        <v>0.06777890277</v>
      </c>
      <c r="R12" s="9">
        <f t="shared" si="15"/>
        <v>0.7305004748</v>
      </c>
      <c r="S12" s="9">
        <f t="shared" si="7"/>
        <v>0.2783539114</v>
      </c>
    </row>
    <row r="13">
      <c r="A13" s="6" t="s">
        <v>19</v>
      </c>
      <c r="B13" s="7">
        <v>1.92771719E11</v>
      </c>
      <c r="C13" s="8">
        <v>2.59755001E11</v>
      </c>
      <c r="D13" s="8">
        <v>2.78082544E11</v>
      </c>
      <c r="E13" s="8">
        <v>2.70915907E11</v>
      </c>
      <c r="F13" s="8">
        <v>1.069025171E12</v>
      </c>
      <c r="H13" s="6" t="s">
        <v>19</v>
      </c>
      <c r="I13" s="7">
        <f t="shared" si="2"/>
        <v>250381292750</v>
      </c>
      <c r="J13" s="7">
        <f t="shared" si="3"/>
        <v>265335454000</v>
      </c>
      <c r="K13" s="7">
        <f t="shared" si="4"/>
        <v>85310825000</v>
      </c>
      <c r="L13" s="6">
        <f t="shared" si="5"/>
        <v>39139745772</v>
      </c>
      <c r="N13" s="6" t="s">
        <v>19</v>
      </c>
      <c r="O13" s="9">
        <f t="shared" ref="O13:R13" si="16">(C13-B13)/C13</f>
        <v>0.2578710005</v>
      </c>
      <c r="P13" s="9">
        <f t="shared" si="16"/>
        <v>0.06590684455</v>
      </c>
      <c r="Q13" s="9">
        <f t="shared" si="16"/>
        <v>-0.02645336363</v>
      </c>
      <c r="R13" s="9">
        <f t="shared" si="16"/>
        <v>0.7465766809</v>
      </c>
      <c r="S13" s="9">
        <f t="shared" si="7"/>
        <v>0.262010054</v>
      </c>
    </row>
    <row r="14">
      <c r="A14" s="10" t="s">
        <v>4</v>
      </c>
      <c r="B14" s="11">
        <v>4.12304024E12</v>
      </c>
      <c r="C14" s="12">
        <v>8.548031747E12</v>
      </c>
      <c r="D14" s="12">
        <v>8.825571553E12</v>
      </c>
      <c r="E14" s="12">
        <v>8.698774191E12</v>
      </c>
      <c r="F14" s="12">
        <v>3.5430341728E13</v>
      </c>
    </row>
    <row r="42">
      <c r="A42" s="13" t="s">
        <v>20</v>
      </c>
    </row>
  </sheetData>
  <mergeCells count="4">
    <mergeCell ref="A1:F1"/>
    <mergeCell ref="I1:L1"/>
    <mergeCell ref="N1:S1"/>
    <mergeCell ref="A42:I63"/>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0000"/>
    <outlinePr summaryBelow="0" summaryRight="0"/>
  </sheetPr>
  <sheetViews>
    <sheetView workbookViewId="0"/>
  </sheetViews>
  <sheetFormatPr customHeight="1" defaultColWidth="14.43" defaultRowHeight="15.75"/>
  <cols>
    <col customWidth="1" min="1" max="1" width="14.14"/>
    <col customWidth="1" min="2" max="2" width="24.43"/>
    <col customWidth="1" min="4" max="7" width="16.86"/>
    <col customWidth="1" min="8" max="8" width="8.43"/>
    <col customWidth="1" min="9" max="9" width="6.43"/>
  </cols>
  <sheetData>
    <row r="2">
      <c r="A2" s="14" t="s">
        <v>21</v>
      </c>
      <c r="B2" s="15" t="s">
        <v>22</v>
      </c>
      <c r="C2" s="16"/>
      <c r="D2" s="16"/>
      <c r="E2" s="16"/>
      <c r="F2" s="16"/>
      <c r="G2" s="16"/>
    </row>
    <row r="3">
      <c r="A3" s="16"/>
      <c r="B3" s="16"/>
      <c r="C3" s="16"/>
      <c r="D3" s="16"/>
      <c r="E3" s="16"/>
      <c r="F3" s="16"/>
      <c r="G3" s="16"/>
    </row>
    <row r="4">
      <c r="A4" s="16"/>
      <c r="B4" s="17" t="s">
        <v>23</v>
      </c>
      <c r="C4" s="18"/>
      <c r="D4" s="18"/>
      <c r="E4" s="18"/>
      <c r="F4" s="18"/>
      <c r="G4" s="19"/>
      <c r="H4" s="20"/>
    </row>
    <row r="5">
      <c r="A5" s="16"/>
      <c r="B5" s="21"/>
      <c r="C5" s="22"/>
      <c r="D5" s="23" t="s">
        <v>24</v>
      </c>
      <c r="G5" s="24"/>
      <c r="H5" s="25"/>
    </row>
    <row r="6">
      <c r="A6" s="16"/>
      <c r="B6" s="21"/>
      <c r="C6" s="22"/>
      <c r="D6" s="26" t="s">
        <v>25</v>
      </c>
      <c r="E6" s="26" t="s">
        <v>26</v>
      </c>
      <c r="F6" s="26" t="s">
        <v>27</v>
      </c>
      <c r="G6" s="27" t="s">
        <v>28</v>
      </c>
      <c r="H6" s="25"/>
    </row>
    <row r="7">
      <c r="A7" s="16"/>
      <c r="B7" s="28" t="s">
        <v>29</v>
      </c>
      <c r="C7" s="16"/>
      <c r="D7" s="29">
        <f t="array" ref="D7">INDEX(total_revenue,MATCH(1,($B$2=ticker_symbol)*(D$6=Years),0))</f>
        <v>74452000000</v>
      </c>
      <c r="E7" s="29">
        <f t="array" ref="E7">INDEX(total_revenue,MATCH(1,($B$2=ticker_symbol)*(E$6=Years),0))</f>
        <v>88988000000</v>
      </c>
      <c r="F7" s="29">
        <f t="array" ref="F7">INDEX(total_revenue,MATCH(1,($B$2=ticker_symbol)*(F$6=Years),0))</f>
        <v>107006000000</v>
      </c>
      <c r="G7" s="30">
        <f t="array" ref="G7">INDEX(total_revenue,MATCH(1,($B$2=ticker_symbol)*(G$6=Years),0))</f>
        <v>135987000000</v>
      </c>
    </row>
    <row r="8">
      <c r="A8" s="16"/>
      <c r="B8" s="31" t="s">
        <v>30</v>
      </c>
      <c r="C8" s="16"/>
      <c r="D8" s="32">
        <f t="array" ref="D8">INDEX(cogs,MATCH(1,($B$2=ticker_symbol)*(D$6=Years),0))</f>
        <v>54181000000</v>
      </c>
      <c r="E8" s="32">
        <f t="array" ref="E8">INDEX(cogs,MATCH(1,($B$2=ticker_symbol)*(E$6=Years),0))</f>
        <v>62752000000</v>
      </c>
      <c r="F8" s="32">
        <f t="array" ref="F8">INDEX(cogs,MATCH(1,($B$2=ticker_symbol)*(F$6=Years),0))</f>
        <v>71651000000</v>
      </c>
      <c r="G8" s="33">
        <f t="array" ref="G8">INDEX(cogs,MATCH(1,($B$2=ticker_symbol)*(G$6=Years),0))</f>
        <v>88265000000</v>
      </c>
    </row>
    <row r="9">
      <c r="A9" s="16"/>
      <c r="B9" s="28" t="s">
        <v>31</v>
      </c>
      <c r="C9" s="16"/>
      <c r="D9" s="34">
        <f t="shared" ref="D9:G9" si="1">D7-D8</f>
        <v>20271000000</v>
      </c>
      <c r="E9" s="34">
        <f t="shared" si="1"/>
        <v>26236000000</v>
      </c>
      <c r="F9" s="34">
        <f t="shared" si="1"/>
        <v>35355000000</v>
      </c>
      <c r="G9" s="35">
        <f t="shared" si="1"/>
        <v>47722000000</v>
      </c>
    </row>
    <row r="10">
      <c r="A10" s="16"/>
      <c r="B10" s="36" t="s">
        <v>32</v>
      </c>
      <c r="C10" s="37"/>
      <c r="D10" s="38">
        <f t="shared" ref="D10:G10" si="2">D9/D7</f>
        <v>0.2722693816</v>
      </c>
      <c r="E10" s="38">
        <f t="shared" si="2"/>
        <v>0.2948262687</v>
      </c>
      <c r="F10" s="38">
        <f t="shared" si="2"/>
        <v>0.3304020335</v>
      </c>
      <c r="G10" s="39">
        <f t="shared" si="2"/>
        <v>0.3509306037</v>
      </c>
    </row>
    <row r="11">
      <c r="A11" s="16"/>
      <c r="B11" s="31" t="s">
        <v>33</v>
      </c>
      <c r="C11" s="16"/>
      <c r="D11" s="32">
        <f t="array" ref="D11">INDEX(sga,MATCH(1,($B$2=ticker_symbol)*(D$6=Years),0))</f>
        <v>19526000000</v>
      </c>
      <c r="E11" s="32">
        <f t="array" ref="E11">INDEX(sga,MATCH(1,($B$2=ticker_symbol)*(E$6=Years),0))</f>
        <v>26058000000</v>
      </c>
      <c r="F11" s="32">
        <f t="array" ref="F11">INDEX(sga,MATCH(1,($B$2=ticker_symbol)*(F$6=Years),0))</f>
        <v>33122000000</v>
      </c>
      <c r="G11" s="33">
        <f t="array" ref="G11">INDEX(sga,MATCH(1,($B$2=ticker_symbol)*(G$6=Years),0))</f>
        <v>43536000000</v>
      </c>
    </row>
    <row r="12">
      <c r="A12" s="16"/>
      <c r="B12" s="31" t="s">
        <v>34</v>
      </c>
      <c r="C12" s="16"/>
      <c r="D12" s="40" t="str">
        <f t="array" ref="D12">INDEX(rd,MATCH(1,($B$2=ticker_symbol)*(D$6=Years),0))</f>
        <v>$-</v>
      </c>
      <c r="E12" s="40" t="str">
        <f t="array" ref="E12">INDEX(rd,MATCH(1,($B$2=ticker_symbol)*(E$6=Years),0))</f>
        <v>$-</v>
      </c>
      <c r="F12" s="32" t="str">
        <f t="array" ref="F12">INDEX(rd,MATCH(1,($B$2=ticker_symbol)*(F$6=Years),0))</f>
        <v>$-</v>
      </c>
      <c r="G12" s="41" t="str">
        <f t="array" ref="G12">INDEX(rd,MATCH(1,($B$2=ticker_symbol)*(G$6=Years),0))</f>
        <v>$-</v>
      </c>
    </row>
    <row r="13">
      <c r="A13" s="16"/>
      <c r="B13" s="31" t="s">
        <v>35</v>
      </c>
      <c r="C13" s="16"/>
      <c r="D13" s="32" t="str">
        <f t="array" ref="D13">INDEX(others,MATCH(1,($B$2=ticker_symbol)*(D$6=Years),0))</f>
        <v>$-</v>
      </c>
      <c r="E13" s="32" t="str">
        <f t="array" ref="E13">INDEX(others,MATCH(1,($B$2=ticker_symbol)*(E$6=Years),0))</f>
        <v>$-</v>
      </c>
      <c r="F13" s="40" t="str">
        <f t="array" ref="F13">INDEX(others,MATCH(1,($B$2=ticker_symbol)*(F$6=Years),0))</f>
        <v>$-</v>
      </c>
      <c r="G13" s="41" t="str">
        <f t="array" ref="G13">INDEX(others,MATCH(1,($B$2=ticker_symbol)*(G$6=Years),0))</f>
        <v>$-</v>
      </c>
    </row>
    <row r="14">
      <c r="A14" s="16"/>
      <c r="B14" s="28" t="s">
        <v>36</v>
      </c>
      <c r="C14" s="16"/>
      <c r="D14" s="29">
        <f t="shared" ref="D14:G14" si="3">sum(D11:D13)</f>
        <v>19526000000</v>
      </c>
      <c r="E14" s="29">
        <f t="shared" si="3"/>
        <v>26058000000</v>
      </c>
      <c r="F14" s="29">
        <f t="shared" si="3"/>
        <v>33122000000</v>
      </c>
      <c r="G14" s="30">
        <f t="shared" si="3"/>
        <v>43536000000</v>
      </c>
    </row>
    <row r="15">
      <c r="A15" s="16"/>
      <c r="B15" s="42" t="s">
        <v>37</v>
      </c>
      <c r="C15" s="43"/>
      <c r="D15" s="44">
        <f t="shared" ref="D15:G15" si="4">D9-D14</f>
        <v>745000000</v>
      </c>
      <c r="E15" s="44">
        <f t="shared" si="4"/>
        <v>178000000</v>
      </c>
      <c r="F15" s="44">
        <f t="shared" si="4"/>
        <v>2233000000</v>
      </c>
      <c r="G15" s="45">
        <f t="shared" si="4"/>
        <v>4186000000</v>
      </c>
    </row>
    <row r="16">
      <c r="A16" s="16"/>
      <c r="B16" s="46" t="s">
        <v>38</v>
      </c>
      <c r="C16" s="47"/>
      <c r="D16" s="48">
        <f t="shared" ref="D16:G16" si="5">D15/D7</f>
        <v>0.01000644711</v>
      </c>
      <c r="E16" s="48">
        <f t="shared" si="5"/>
        <v>0.002000269699</v>
      </c>
      <c r="F16" s="48">
        <f t="shared" si="5"/>
        <v>0.02086798871</v>
      </c>
      <c r="G16" s="49">
        <f t="shared" si="5"/>
        <v>0.0307823542</v>
      </c>
    </row>
  </sheetData>
  <mergeCells count="1">
    <mergeCell ref="D5:G5"/>
  </mergeCells>
  <dataValidations>
    <dataValidation type="list" allowBlank="1" sqref="B2">
      <formula1>ticker_symbol</formula1>
    </dataValidation>
  </dataValidation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38761D"/>
    <outlinePr summaryBelow="0" summaryRight="0"/>
  </sheetPr>
  <sheetViews>
    <sheetView workbookViewId="0"/>
  </sheetViews>
  <sheetFormatPr customHeight="1" defaultColWidth="14.43" defaultRowHeight="15.75"/>
  <cols>
    <col customWidth="1" min="1" max="1" width="14.14"/>
    <col customWidth="1" min="2" max="2" width="39.29"/>
    <col customWidth="1" min="3" max="3" width="14.14"/>
    <col customWidth="1" min="4" max="9" width="15.43"/>
    <col customWidth="1" min="10" max="26" width="14.14"/>
  </cols>
  <sheetData>
    <row r="2">
      <c r="A2" s="14" t="s">
        <v>21</v>
      </c>
      <c r="B2" s="15" t="s">
        <v>39</v>
      </c>
      <c r="C2" s="16"/>
      <c r="D2" s="16"/>
      <c r="E2" s="16"/>
      <c r="F2" s="16"/>
      <c r="G2" s="16"/>
      <c r="H2" s="16"/>
      <c r="I2" s="16"/>
    </row>
    <row r="3">
      <c r="A3" s="16"/>
      <c r="B3" s="16"/>
      <c r="C3" s="16"/>
      <c r="D3" s="16"/>
      <c r="E3" s="16"/>
      <c r="F3" s="16"/>
      <c r="G3" s="16"/>
      <c r="H3" s="16"/>
      <c r="I3" s="16"/>
    </row>
    <row r="4">
      <c r="A4" s="16"/>
      <c r="B4" s="17" t="s">
        <v>23</v>
      </c>
      <c r="C4" s="18"/>
      <c r="D4" s="18"/>
      <c r="E4" s="18"/>
      <c r="F4" s="18"/>
      <c r="G4" s="18"/>
      <c r="H4" s="50"/>
      <c r="I4" s="51"/>
    </row>
    <row r="5">
      <c r="A5" s="16"/>
      <c r="B5" s="21"/>
      <c r="C5" s="22"/>
      <c r="D5" s="52" t="s">
        <v>24</v>
      </c>
      <c r="E5" s="53"/>
      <c r="F5" s="53"/>
      <c r="G5" s="54"/>
      <c r="H5" s="55" t="s">
        <v>40</v>
      </c>
      <c r="I5" s="54"/>
    </row>
    <row r="6">
      <c r="A6" s="16"/>
      <c r="B6" s="21"/>
      <c r="C6" s="22"/>
      <c r="D6" s="56" t="s">
        <v>25</v>
      </c>
      <c r="E6" s="56" t="s">
        <v>26</v>
      </c>
      <c r="F6" s="56" t="s">
        <v>27</v>
      </c>
      <c r="G6" s="56" t="s">
        <v>28</v>
      </c>
      <c r="H6" s="56" t="s">
        <v>41</v>
      </c>
      <c r="I6" s="56" t="s">
        <v>42</v>
      </c>
    </row>
    <row r="7">
      <c r="A7" s="16"/>
      <c r="B7" s="28" t="s">
        <v>29</v>
      </c>
      <c r="C7" s="16"/>
      <c r="D7" s="29">
        <f t="array" ref="D7">INDEX(total_revenue,MATCH(1,($B$2=ticker_symbol)*(D$6=Years),0))</f>
        <v>3641390000</v>
      </c>
      <c r="E7" s="29">
        <f t="array" ref="E7">INDEX(total_revenue,MATCH(1,($B$2=ticker_symbol)*(E$6=Years),0))</f>
        <v>4319063000</v>
      </c>
      <c r="F7" s="29">
        <f t="array" ref="F7">INDEX(total_revenue,MATCH(1,($B$2=ticker_symbol)*(F$6=Years),0))</f>
        <v>5302940000</v>
      </c>
      <c r="G7" s="29">
        <f t="array" ref="G7">INDEX(total_revenue,MATCH(1,($B$2=ticker_symbol)*(G$6=Years),0))</f>
        <v>6439746000</v>
      </c>
      <c r="H7" s="29">
        <f t="shared" ref="H7:I7" si="1">G7*(1+H17)</f>
        <v>7682545424</v>
      </c>
      <c r="I7" s="30">
        <f t="shared" si="1"/>
        <v>9165191328</v>
      </c>
    </row>
    <row r="8">
      <c r="A8" s="16"/>
      <c r="B8" s="57" t="s">
        <v>30</v>
      </c>
      <c r="C8" s="16"/>
      <c r="D8" s="32">
        <f t="array" ref="D8">INDEX(cogs,MATCH(1,($B$2=ticker_symbol)*(D$6=Years),0))</f>
        <v>2392091000</v>
      </c>
      <c r="E8" s="32">
        <f t="array" ref="E8">INDEX(cogs,MATCH(1,($B$2=ticker_symbol)*(E$6=Years),0))</f>
        <v>2894917000</v>
      </c>
      <c r="F8" s="32">
        <f t="array" ref="F8">INDEX(cogs,MATCH(1,($B$2=ticker_symbol)*(F$6=Years),0))</f>
        <v>3643979000</v>
      </c>
      <c r="G8" s="32">
        <f t="array" ref="G8">INDEX(cogs,MATCH(1,($B$2=ticker_symbol)*(G$6=Years),0))</f>
        <v>4482700000</v>
      </c>
      <c r="H8" s="16"/>
      <c r="I8" s="58"/>
    </row>
    <row r="9">
      <c r="A9" s="16"/>
      <c r="B9" s="28" t="s">
        <v>31</v>
      </c>
      <c r="C9" s="16"/>
      <c r="D9" s="34">
        <f t="shared" ref="D9:G9" si="2">D7-D8</f>
        <v>1249299000</v>
      </c>
      <c r="E9" s="34">
        <f t="shared" si="2"/>
        <v>1424146000</v>
      </c>
      <c r="F9" s="34">
        <f t="shared" si="2"/>
        <v>1658961000</v>
      </c>
      <c r="G9" s="34">
        <f t="shared" si="2"/>
        <v>1957046000</v>
      </c>
      <c r="H9" s="29">
        <f t="shared" ref="H9:I9" si="3">G9*(1+H19)</f>
        <v>2801073432</v>
      </c>
      <c r="I9" s="30">
        <f t="shared" si="3"/>
        <v>4009109837</v>
      </c>
    </row>
    <row r="10">
      <c r="A10" s="16"/>
      <c r="B10" s="57" t="s">
        <v>33</v>
      </c>
      <c r="C10" s="16"/>
      <c r="D10" s="32">
        <f t="array" ref="D10">INDEX(sga,MATCH(1,($B$2=ticker_symbol)*(D$6=Years),0))</f>
        <v>108059000</v>
      </c>
      <c r="E10" s="32">
        <f t="array" ref="E10">INDEX(sga,MATCH(1,($B$2=ticker_symbol)*(E$6=Years),0))</f>
        <v>109115000</v>
      </c>
      <c r="F10" s="32">
        <f t="array" ref="F10">INDEX(sga,MATCH(1,($B$2=ticker_symbol)*(F$6=Years),0))</f>
        <v>247412000</v>
      </c>
      <c r="G10" s="32">
        <f t="array" ref="G10">INDEX(sga,MATCH(1,($B$2=ticker_symbol)*(G$6=Years),0))</f>
        <v>203046000</v>
      </c>
      <c r="H10" s="16"/>
      <c r="I10" s="58"/>
    </row>
    <row r="11">
      <c r="A11" s="16"/>
      <c r="B11" s="57" t="s">
        <v>35</v>
      </c>
      <c r="C11" s="16"/>
      <c r="D11" s="32">
        <f t="array" ref="D11">INDEX(others,MATCH(1,($B$2=ticker_symbol)*(D$6=Years),0))</f>
        <v>166876000</v>
      </c>
      <c r="E11" s="32">
        <f t="array" ref="E11">INDEX(others,MATCH(1,($B$2=ticker_symbol)*(E$6=Years),0))</f>
        <v>216119000</v>
      </c>
      <c r="F11" s="32">
        <f t="array" ref="F11">INDEX(others,MATCH(1,($B$2=ticker_symbol)*(F$6=Years),0))</f>
        <v>313082000</v>
      </c>
      <c r="G11" s="32">
        <f t="array" ref="G11">INDEX(others,MATCH(1,($B$2=ticker_symbol)*(G$6=Years),0))</f>
        <v>492140000</v>
      </c>
      <c r="H11" s="16"/>
      <c r="I11" s="58"/>
    </row>
    <row r="12">
      <c r="A12" s="16"/>
      <c r="B12" s="28" t="s">
        <v>36</v>
      </c>
      <c r="C12" s="16"/>
      <c r="D12" s="29">
        <f t="shared" ref="D12:G12" si="4">sum(D10:D11)</f>
        <v>274935000</v>
      </c>
      <c r="E12" s="29">
        <f t="shared" si="4"/>
        <v>325234000</v>
      </c>
      <c r="F12" s="29">
        <f t="shared" si="4"/>
        <v>560494000</v>
      </c>
      <c r="G12" s="29">
        <f t="shared" si="4"/>
        <v>695186000</v>
      </c>
      <c r="H12" s="16"/>
      <c r="I12" s="58"/>
    </row>
    <row r="13">
      <c r="A13" s="16"/>
      <c r="B13" s="59" t="s">
        <v>37</v>
      </c>
      <c r="C13" s="60"/>
      <c r="D13" s="61">
        <f t="shared" ref="D13:I13" si="5">D9-D12</f>
        <v>974364000</v>
      </c>
      <c r="E13" s="61">
        <f t="shared" si="5"/>
        <v>1098912000</v>
      </c>
      <c r="F13" s="61">
        <f t="shared" si="5"/>
        <v>1098467000</v>
      </c>
      <c r="G13" s="61">
        <f t="shared" si="5"/>
        <v>1261860000</v>
      </c>
      <c r="H13" s="61">
        <f t="shared" si="5"/>
        <v>2801073432</v>
      </c>
      <c r="I13" s="62">
        <f t="shared" si="5"/>
        <v>4009109837</v>
      </c>
    </row>
    <row r="14">
      <c r="A14" s="16"/>
      <c r="B14" s="16"/>
      <c r="C14" s="16"/>
      <c r="D14" s="16"/>
      <c r="E14" s="16"/>
      <c r="F14" s="16"/>
      <c r="G14" s="16"/>
      <c r="H14" s="16"/>
      <c r="I14" s="16"/>
    </row>
    <row r="15">
      <c r="A15" s="16"/>
      <c r="B15" s="63" t="s">
        <v>43</v>
      </c>
      <c r="C15" s="64"/>
      <c r="D15" s="65"/>
      <c r="E15" s="65"/>
      <c r="F15" s="65"/>
      <c r="G15" s="65"/>
      <c r="H15" s="65"/>
      <c r="I15" s="66"/>
    </row>
    <row r="16">
      <c r="A16" s="16"/>
      <c r="B16" s="67"/>
      <c r="C16" s="68"/>
      <c r="D16" s="69" t="s">
        <v>24</v>
      </c>
      <c r="E16" s="53"/>
      <c r="F16" s="53"/>
      <c r="G16" s="54"/>
      <c r="H16" s="69" t="s">
        <v>44</v>
      </c>
      <c r="I16" s="54"/>
    </row>
    <row r="17">
      <c r="A17" s="16"/>
      <c r="B17" s="70" t="s">
        <v>45</v>
      </c>
      <c r="C17" s="68"/>
      <c r="D17" s="68"/>
      <c r="E17" s="71">
        <f t="shared" ref="E17:G17" si="6">(E7-D7)/E7</f>
        <v>0.1569027819</v>
      </c>
      <c r="F17" s="71">
        <f t="shared" si="6"/>
        <v>0.1855342508</v>
      </c>
      <c r="G17" s="71">
        <f t="shared" si="6"/>
        <v>0.1765296333</v>
      </c>
      <c r="H17" s="72">
        <f>OFFSET($H$25,MATCH($C$21,$B$26:$B$38,0),0)</f>
        <v>0.1929888887</v>
      </c>
      <c r="I17" s="73">
        <f>OFFSET($I$25,MATCH($C$21,$B$26:$B$38,0),0)</f>
        <v>0.1929888887</v>
      </c>
    </row>
    <row r="18">
      <c r="A18" s="16"/>
      <c r="B18" s="70" t="s">
        <v>32</v>
      </c>
      <c r="C18" s="74"/>
      <c r="D18" s="75">
        <f t="array" ref="D18">INDEX(gross_margin,MATCH(1,($B$2 =ticker_symbol)*(D6= Years),0))</f>
        <v>0.3430829985</v>
      </c>
      <c r="E18" s="75">
        <f t="array" ref="E18">INDEX(gross_margin,MATCH(1,($B$2 =ticker_symbol)*(E6= Years),0))</f>
        <v>0.3297349448</v>
      </c>
      <c r="F18" s="75">
        <f t="array" ref="F18">INDEX(gross_margin,MATCH(1,($B$2 =ticker_symbol)*(F6= Years),0))</f>
        <v>0.3128379729</v>
      </c>
      <c r="G18" s="75">
        <f t="array" ref="G18">INDEX(gross_margin,MATCH(1,($B$2 =ticker_symbol)*(G6= Years),0))</f>
        <v>0.3039011166</v>
      </c>
      <c r="H18" s="76">
        <f t="array" ref="H18">OFFSET($H$29,MATCH($C$21,$B$30:$B$32,0),0)</f>
        <v>0.5223892582</v>
      </c>
      <c r="I18" s="77">
        <f t="array" ref="I18">OFFSET($I$29,MATCH($C$21,$B$30:$B$32,0),0)</f>
        <v>0.5223892582</v>
      </c>
    </row>
    <row r="19">
      <c r="A19" s="16"/>
      <c r="B19" s="78" t="s">
        <v>38</v>
      </c>
      <c r="C19" s="79"/>
      <c r="D19" s="80">
        <f t="array" ref="D19">INDEX(operating_margin,MATCH(1,($B$2 = ticker_symbol)*(D6= Years),0))</f>
        <v>0.2675802372</v>
      </c>
      <c r="E19" s="80">
        <f t="array" ref="E19">INDEX(operating_margin,MATCH(1,($B$2 = ticker_symbol)*(E6= Years),0))</f>
        <v>0.2544329638</v>
      </c>
      <c r="F19" s="80">
        <f t="array" ref="F19">INDEX(operating_margin,MATCH(1,($B$2 = ticker_symbol)*(F6= Years),0))</f>
        <v>0.2071430188</v>
      </c>
      <c r="G19" s="80">
        <f t="array" ref="G19">INDEX(operating_margin,MATCH(1,($B$2 = ticker_symbol)*(G6= Years),0))</f>
        <v>0.1959487222</v>
      </c>
      <c r="H19" s="81">
        <f t="shared" ref="H19:I19" si="7">OFFSET($H$33,MATCH($C$21,$B$34:$B$36,0),0)</f>
        <v>0.4312762355</v>
      </c>
      <c r="I19" s="82">
        <f t="shared" si="7"/>
        <v>0.4312762355</v>
      </c>
    </row>
    <row r="20">
      <c r="A20" s="16"/>
      <c r="B20" s="16"/>
      <c r="C20" s="16"/>
      <c r="D20" s="16"/>
      <c r="E20" s="16"/>
      <c r="F20" s="16"/>
      <c r="G20" s="16"/>
      <c r="H20" s="16"/>
      <c r="I20" s="16"/>
    </row>
    <row r="21">
      <c r="A21" s="16"/>
      <c r="B21" s="83" t="s">
        <v>46</v>
      </c>
      <c r="C21" s="84" t="s">
        <v>47</v>
      </c>
      <c r="D21" s="85"/>
      <c r="E21" s="85"/>
      <c r="F21" s="85"/>
      <c r="G21" s="85"/>
      <c r="H21" s="85"/>
      <c r="I21" s="86"/>
    </row>
    <row r="22">
      <c r="A22" s="16"/>
      <c r="B22" s="87"/>
      <c r="C22" s="88"/>
      <c r="D22" s="88"/>
      <c r="E22" s="88"/>
      <c r="F22" s="88"/>
      <c r="G22" s="88"/>
      <c r="H22" s="88"/>
      <c r="I22" s="89"/>
    </row>
    <row r="23">
      <c r="A23" s="16"/>
      <c r="B23" s="63" t="s">
        <v>48</v>
      </c>
      <c r="C23" s="90"/>
      <c r="D23" s="90"/>
      <c r="E23" s="90"/>
      <c r="F23" s="90"/>
      <c r="G23" s="90"/>
      <c r="H23" s="90"/>
      <c r="I23" s="91"/>
    </row>
    <row r="24">
      <c r="A24" s="16"/>
      <c r="B24" s="87"/>
      <c r="C24" s="88"/>
      <c r="D24" s="88"/>
      <c r="E24" s="88"/>
      <c r="F24" s="88"/>
      <c r="G24" s="88"/>
      <c r="H24" s="88"/>
      <c r="I24" s="89"/>
    </row>
    <row r="25">
      <c r="A25" s="16"/>
      <c r="B25" s="92" t="s">
        <v>45</v>
      </c>
      <c r="C25" s="93"/>
      <c r="D25" s="93"/>
      <c r="E25" s="93"/>
      <c r="F25" s="93"/>
      <c r="G25" s="93"/>
      <c r="H25" s="94" t="s">
        <v>28</v>
      </c>
      <c r="I25" s="95" t="s">
        <v>41</v>
      </c>
    </row>
    <row r="26">
      <c r="A26" s="16"/>
      <c r="B26" s="96" t="s">
        <v>47</v>
      </c>
      <c r="C26" s="88"/>
      <c r="D26" s="97"/>
      <c r="E26" s="88"/>
      <c r="F26" s="88"/>
      <c r="G26" s="88"/>
      <c r="H26" s="98">
        <f t="shared" ref="H26:I26" si="8">AVERAGE($D$17:$G$17)+0.02</f>
        <v>0.1929888887</v>
      </c>
      <c r="I26" s="99">
        <f t="shared" si="8"/>
        <v>0.1929888887</v>
      </c>
    </row>
    <row r="27">
      <c r="A27" s="16"/>
      <c r="B27" s="87" t="s">
        <v>49</v>
      </c>
      <c r="C27" s="88"/>
      <c r="D27" s="97"/>
      <c r="E27" s="88"/>
      <c r="F27" s="88"/>
      <c r="G27" s="88"/>
      <c r="H27" s="98">
        <f t="shared" ref="H27:I27" si="9">AVERAGE($D$17:$G$17)</f>
        <v>0.1729888887</v>
      </c>
      <c r="I27" s="99">
        <f t="shared" si="9"/>
        <v>0.1729888887</v>
      </c>
    </row>
    <row r="28">
      <c r="A28" s="16"/>
      <c r="B28" s="96" t="s">
        <v>50</v>
      </c>
      <c r="C28" s="88"/>
      <c r="D28" s="97"/>
      <c r="E28" s="88"/>
      <c r="F28" s="88"/>
      <c r="G28" s="88"/>
      <c r="H28" s="98">
        <f t="shared" ref="H28:I28" si="10">AVERAGE($D$17:$G$17)-0.02</f>
        <v>0.1529888887</v>
      </c>
      <c r="I28" s="99">
        <f t="shared" si="10"/>
        <v>0.1529888887</v>
      </c>
    </row>
    <row r="29">
      <c r="A29" s="16"/>
      <c r="B29" s="100" t="s">
        <v>32</v>
      </c>
      <c r="C29" s="22"/>
      <c r="D29" s="22"/>
      <c r="E29" s="22"/>
      <c r="F29" s="22"/>
      <c r="G29" s="101"/>
      <c r="H29" s="102"/>
      <c r="I29" s="103"/>
    </row>
    <row r="30">
      <c r="A30" s="16"/>
      <c r="B30" s="96" t="s">
        <v>47</v>
      </c>
      <c r="C30" s="88"/>
      <c r="D30" s="97"/>
      <c r="E30" s="88"/>
      <c r="F30" s="88"/>
      <c r="G30" s="88"/>
      <c r="H30" s="104">
        <f t="shared" ref="H30:I30" si="11">AVERAGE($D$18:$G$18)+0.2</f>
        <v>0.5223892582</v>
      </c>
      <c r="I30" s="105">
        <f t="shared" si="11"/>
        <v>0.5223892582</v>
      </c>
    </row>
    <row r="31">
      <c r="A31" s="16"/>
      <c r="B31" s="87" t="s">
        <v>49</v>
      </c>
      <c r="C31" s="88"/>
      <c r="D31" s="97"/>
      <c r="E31" s="106"/>
      <c r="F31" s="106"/>
      <c r="G31" s="88"/>
      <c r="H31" s="104">
        <f t="shared" ref="H31:I31" si="12">AVERAGE($D$18:$G$18)</f>
        <v>0.3223892582</v>
      </c>
      <c r="I31" s="105">
        <f t="shared" si="12"/>
        <v>0.3223892582</v>
      </c>
    </row>
    <row r="32">
      <c r="A32" s="16"/>
      <c r="B32" s="96" t="s">
        <v>50</v>
      </c>
      <c r="C32" s="88"/>
      <c r="D32" s="97"/>
      <c r="E32" s="88"/>
      <c r="F32" s="88"/>
      <c r="G32" s="88"/>
      <c r="H32" s="104">
        <f t="shared" ref="H32:I32" si="13">AVERAGE($D$18:$G$18)-0.2</f>
        <v>0.1223892582</v>
      </c>
      <c r="I32" s="105">
        <f t="shared" si="13"/>
        <v>0.1223892582</v>
      </c>
    </row>
    <row r="33">
      <c r="A33" s="16"/>
      <c r="B33" s="100" t="s">
        <v>38</v>
      </c>
      <c r="C33" s="22"/>
      <c r="D33" s="22"/>
      <c r="E33" s="22"/>
      <c r="F33" s="22"/>
      <c r="G33" s="101"/>
      <c r="H33" s="102"/>
      <c r="I33" s="103"/>
    </row>
    <row r="34">
      <c r="A34" s="16"/>
      <c r="B34" s="96" t="s">
        <v>47</v>
      </c>
      <c r="C34" s="88"/>
      <c r="D34" s="97"/>
      <c r="E34" s="88"/>
      <c r="F34" s="88"/>
      <c r="G34" s="88"/>
      <c r="H34" s="104">
        <f t="shared" ref="H34:I34" si="14">AVERAGE($D$19:$G$19)+0.2</f>
        <v>0.4312762355</v>
      </c>
      <c r="I34" s="105">
        <f t="shared" si="14"/>
        <v>0.4312762355</v>
      </c>
    </row>
    <row r="35">
      <c r="A35" s="16"/>
      <c r="B35" s="87" t="s">
        <v>49</v>
      </c>
      <c r="C35" s="88"/>
      <c r="D35" s="97"/>
      <c r="E35" s="106"/>
      <c r="F35" s="106"/>
      <c r="G35" s="88"/>
      <c r="H35" s="104">
        <f t="shared" ref="H35:I35" si="15">AVERAGE($D$19:$G$19)</f>
        <v>0.2312762355</v>
      </c>
      <c r="I35" s="105">
        <f t="shared" si="15"/>
        <v>0.2312762355</v>
      </c>
    </row>
    <row r="36">
      <c r="A36" s="16"/>
      <c r="B36" s="107" t="s">
        <v>50</v>
      </c>
      <c r="C36" s="108"/>
      <c r="D36" s="109"/>
      <c r="E36" s="108"/>
      <c r="F36" s="108"/>
      <c r="G36" s="108"/>
      <c r="H36" s="110">
        <f t="shared" ref="H36:I36" si="16">AVERAGE($D$19:$G$19)-0.2</f>
        <v>0.0312762355</v>
      </c>
      <c r="I36" s="111">
        <f t="shared" si="16"/>
        <v>0.0312762355</v>
      </c>
    </row>
  </sheetData>
  <mergeCells count="5">
    <mergeCell ref="G4:I4"/>
    <mergeCell ref="D5:G5"/>
    <mergeCell ref="H5:I5"/>
    <mergeCell ref="D16:G16"/>
    <mergeCell ref="H16:I16"/>
  </mergeCells>
  <dataValidations>
    <dataValidation type="list" allowBlank="1" sqref="B2">
      <formula1>ticker_symbol</formula1>
    </dataValidation>
    <dataValidation type="list" allowBlank="1" sqref="C21">
      <formula1>cases</formula1>
    </dataValidation>
  </dataValidation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3C78D8"/>
    <outlinePr summaryBelow="0" summaryRight="0"/>
  </sheetPr>
  <sheetViews>
    <sheetView workbookViewId="0"/>
  </sheetViews>
  <sheetFormatPr customHeight="1" defaultColWidth="14.43" defaultRowHeight="15.75"/>
  <cols>
    <col customWidth="1" min="1" max="1" width="5.43"/>
    <col customWidth="1" min="2" max="2" width="14.14"/>
    <col customWidth="1" min="3" max="3" width="6.57"/>
    <col customWidth="1" min="4" max="4" width="14.0"/>
    <col customWidth="1" min="5" max="5" width="16.43"/>
    <col customWidth="1" min="6" max="6" width="18.86"/>
    <col customWidth="1" min="7" max="7" width="25.14"/>
    <col customWidth="1" min="8" max="8" width="26.14"/>
    <col customWidth="1" min="9" max="9" width="21.29"/>
    <col customWidth="1" min="10" max="10" width="26.29"/>
    <col customWidth="1" min="11" max="11" width="42.0"/>
    <col customWidth="1" min="12" max="12" width="16.43"/>
    <col customWidth="1" min="13" max="13" width="13.43"/>
    <col customWidth="1" min="14" max="14" width="24.43"/>
    <col customWidth="1" min="15" max="15" width="22.29"/>
    <col customWidth="1" min="16" max="16" width="16.86"/>
  </cols>
  <sheetData>
    <row r="1">
      <c r="A1" s="112"/>
      <c r="B1" s="113" t="s">
        <v>21</v>
      </c>
      <c r="C1" s="113" t="s">
        <v>51</v>
      </c>
      <c r="D1" s="113" t="s">
        <v>52</v>
      </c>
      <c r="E1" s="113" t="s">
        <v>29</v>
      </c>
      <c r="F1" s="113" t="s">
        <v>30</v>
      </c>
      <c r="G1" s="113" t="s">
        <v>53</v>
      </c>
      <c r="H1" s="113" t="s">
        <v>54</v>
      </c>
      <c r="I1" s="113" t="s">
        <v>35</v>
      </c>
      <c r="J1" s="113" t="s">
        <v>55</v>
      </c>
      <c r="K1" s="113" t="s">
        <v>56</v>
      </c>
      <c r="L1" s="14" t="s">
        <v>31</v>
      </c>
      <c r="M1" s="14" t="s">
        <v>32</v>
      </c>
      <c r="N1" s="14" t="s">
        <v>36</v>
      </c>
      <c r="O1" s="14" t="s">
        <v>57</v>
      </c>
      <c r="P1" s="14" t="s">
        <v>38</v>
      </c>
      <c r="Q1" s="114"/>
      <c r="R1" s="114"/>
      <c r="S1" s="114"/>
      <c r="T1" s="114"/>
      <c r="U1" s="114"/>
      <c r="V1" s="114"/>
      <c r="W1" s="114"/>
      <c r="X1" s="114"/>
      <c r="Y1" s="114"/>
      <c r="Z1" s="114"/>
      <c r="AA1" s="114"/>
    </row>
    <row r="2">
      <c r="A2" s="115">
        <v>0.0</v>
      </c>
      <c r="B2" s="116" t="s">
        <v>58</v>
      </c>
      <c r="C2" s="117" t="s">
        <v>25</v>
      </c>
      <c r="D2" s="118">
        <v>41274.0</v>
      </c>
      <c r="E2" s="117">
        <v>2.4855E10</v>
      </c>
      <c r="F2" s="117">
        <v>1.0499E10</v>
      </c>
      <c r="G2" s="117">
        <v>1.2977E10</v>
      </c>
      <c r="H2" s="119" t="s">
        <v>59</v>
      </c>
      <c r="I2" s="117">
        <v>8.45E8</v>
      </c>
      <c r="J2" s="116" t="s">
        <v>14</v>
      </c>
      <c r="K2" s="116" t="s">
        <v>60</v>
      </c>
      <c r="L2" s="29">
        <f t="shared" ref="L2:L1711" si="1">E2-F2</f>
        <v>14356000000</v>
      </c>
      <c r="M2" s="120">
        <f t="shared" ref="M2:M1711" si="2">L2/E2</f>
        <v>0.5775900221</v>
      </c>
      <c r="N2" s="29">
        <f t="shared" ref="N2:N1711" si="3">sum(G2:I2)</f>
        <v>13822000000</v>
      </c>
      <c r="O2" s="29">
        <f t="shared" ref="O2:O1711" si="4">L2-N2</f>
        <v>534000000</v>
      </c>
      <c r="P2" s="120">
        <f t="shared" ref="P2:P1711" si="5">O2/E2</f>
        <v>0.02148461074</v>
      </c>
      <c r="Q2" s="16"/>
      <c r="R2" s="16"/>
      <c r="S2" s="16"/>
      <c r="T2" s="16"/>
      <c r="U2" s="16"/>
      <c r="V2" s="16"/>
      <c r="W2" s="16"/>
      <c r="X2" s="16"/>
      <c r="Y2" s="16"/>
      <c r="Z2" s="16"/>
      <c r="AA2" s="16"/>
    </row>
    <row r="3">
      <c r="A3" s="115">
        <v>1.0</v>
      </c>
      <c r="B3" s="116" t="s">
        <v>58</v>
      </c>
      <c r="C3" s="117" t="s">
        <v>26</v>
      </c>
      <c r="D3" s="118">
        <v>41639.0</v>
      </c>
      <c r="E3" s="117">
        <v>2.6743E10</v>
      </c>
      <c r="F3" s="117">
        <v>1.1019E10</v>
      </c>
      <c r="G3" s="117">
        <v>1.2913E10</v>
      </c>
      <c r="H3" s="121" t="s">
        <v>59</v>
      </c>
      <c r="I3" s="117">
        <v>8.53E8</v>
      </c>
      <c r="J3" s="116" t="s">
        <v>14</v>
      </c>
      <c r="K3" s="116" t="s">
        <v>60</v>
      </c>
      <c r="L3" s="29">
        <f t="shared" si="1"/>
        <v>15724000000</v>
      </c>
      <c r="M3" s="120">
        <f t="shared" si="2"/>
        <v>0.5879669446</v>
      </c>
      <c r="N3" s="29">
        <f t="shared" si="3"/>
        <v>13766000000</v>
      </c>
      <c r="O3" s="29">
        <f t="shared" si="4"/>
        <v>1958000000</v>
      </c>
      <c r="P3" s="120">
        <f t="shared" si="5"/>
        <v>0.07321542086</v>
      </c>
      <c r="Q3" s="16"/>
      <c r="R3" s="16"/>
      <c r="S3" s="16"/>
      <c r="T3" s="16"/>
      <c r="U3" s="16"/>
      <c r="V3" s="16"/>
      <c r="W3" s="16"/>
      <c r="X3" s="16"/>
      <c r="Y3" s="16"/>
      <c r="Z3" s="16"/>
      <c r="AA3" s="16"/>
    </row>
    <row r="4">
      <c r="A4" s="115">
        <v>2.0</v>
      </c>
      <c r="B4" s="116" t="s">
        <v>58</v>
      </c>
      <c r="C4" s="117" t="s">
        <v>27</v>
      </c>
      <c r="D4" s="118">
        <v>42004.0</v>
      </c>
      <c r="E4" s="117">
        <v>4.265E10</v>
      </c>
      <c r="F4" s="117">
        <v>1.562E10</v>
      </c>
      <c r="G4" s="117">
        <v>2.0686E10</v>
      </c>
      <c r="H4" s="121" t="s">
        <v>59</v>
      </c>
      <c r="I4" s="117">
        <v>1.295E9</v>
      </c>
      <c r="J4" s="116" t="s">
        <v>14</v>
      </c>
      <c r="K4" s="116" t="s">
        <v>60</v>
      </c>
      <c r="L4" s="29">
        <f t="shared" si="1"/>
        <v>27030000000</v>
      </c>
      <c r="M4" s="120">
        <f t="shared" si="2"/>
        <v>0.6337631887</v>
      </c>
      <c r="N4" s="29">
        <f t="shared" si="3"/>
        <v>21981000000</v>
      </c>
      <c r="O4" s="29">
        <f t="shared" si="4"/>
        <v>5049000000</v>
      </c>
      <c r="P4" s="120">
        <f t="shared" si="5"/>
        <v>0.1183821805</v>
      </c>
      <c r="Q4" s="16"/>
      <c r="R4" s="16"/>
      <c r="S4" s="16"/>
      <c r="T4" s="16"/>
      <c r="U4" s="16"/>
      <c r="V4" s="16"/>
      <c r="W4" s="16"/>
      <c r="X4" s="16"/>
      <c r="Y4" s="16"/>
      <c r="Z4" s="16"/>
      <c r="AA4" s="16"/>
    </row>
    <row r="5">
      <c r="A5" s="115">
        <v>3.0</v>
      </c>
      <c r="B5" s="116" t="s">
        <v>58</v>
      </c>
      <c r="C5" s="117" t="s">
        <v>28</v>
      </c>
      <c r="D5" s="118">
        <v>42369.0</v>
      </c>
      <c r="E5" s="117">
        <v>4.099E10</v>
      </c>
      <c r="F5" s="117">
        <v>1.1096E10</v>
      </c>
      <c r="G5" s="117">
        <v>2.1275E10</v>
      </c>
      <c r="H5" s="119" t="s">
        <v>59</v>
      </c>
      <c r="I5" s="117">
        <v>1.364E9</v>
      </c>
      <c r="J5" s="116" t="s">
        <v>14</v>
      </c>
      <c r="K5" s="116" t="s">
        <v>60</v>
      </c>
      <c r="L5" s="29">
        <f t="shared" si="1"/>
        <v>29894000000</v>
      </c>
      <c r="M5" s="120">
        <f t="shared" si="2"/>
        <v>0.7292998292</v>
      </c>
      <c r="N5" s="29">
        <f t="shared" si="3"/>
        <v>22639000000</v>
      </c>
      <c r="O5" s="29">
        <f t="shared" si="4"/>
        <v>7255000000</v>
      </c>
      <c r="P5" s="120">
        <f t="shared" si="5"/>
        <v>0.1769943889</v>
      </c>
      <c r="Q5" s="16"/>
      <c r="R5" s="16"/>
      <c r="S5" s="16"/>
      <c r="T5" s="16"/>
      <c r="U5" s="16"/>
      <c r="V5" s="16"/>
      <c r="W5" s="16"/>
      <c r="X5" s="16"/>
      <c r="Y5" s="16"/>
      <c r="Z5" s="16"/>
      <c r="AA5" s="16"/>
    </row>
    <row r="6">
      <c r="A6" s="115">
        <v>4.0</v>
      </c>
      <c r="B6" s="116" t="s">
        <v>61</v>
      </c>
      <c r="C6" s="117" t="s">
        <v>25</v>
      </c>
      <c r="D6" s="118">
        <v>41272.0</v>
      </c>
      <c r="E6" s="117">
        <v>6.205003E9</v>
      </c>
      <c r="F6" s="117">
        <v>3.106967E9</v>
      </c>
      <c r="G6" s="117">
        <v>2.440721E9</v>
      </c>
      <c r="H6" s="121" t="s">
        <v>59</v>
      </c>
      <c r="I6" s="119" t="s">
        <v>59</v>
      </c>
      <c r="J6" s="116" t="s">
        <v>9</v>
      </c>
      <c r="K6" s="116" t="s">
        <v>62</v>
      </c>
      <c r="L6" s="29">
        <f t="shared" si="1"/>
        <v>3098036000</v>
      </c>
      <c r="M6" s="120">
        <f t="shared" si="2"/>
        <v>0.4992803388</v>
      </c>
      <c r="N6" s="29">
        <f t="shared" si="3"/>
        <v>2440721000</v>
      </c>
      <c r="O6" s="29">
        <f t="shared" si="4"/>
        <v>657315000</v>
      </c>
      <c r="P6" s="120">
        <f t="shared" si="5"/>
        <v>0.1059330672</v>
      </c>
      <c r="Q6" s="16"/>
      <c r="R6" s="16"/>
      <c r="S6" s="16"/>
      <c r="T6" s="16"/>
      <c r="U6" s="16"/>
      <c r="V6" s="16"/>
      <c r="W6" s="16"/>
      <c r="X6" s="16"/>
      <c r="Y6" s="16"/>
      <c r="Z6" s="16"/>
      <c r="AA6" s="16"/>
    </row>
    <row r="7">
      <c r="A7" s="115">
        <v>5.0</v>
      </c>
      <c r="B7" s="116" t="s">
        <v>61</v>
      </c>
      <c r="C7" s="117" t="s">
        <v>26</v>
      </c>
      <c r="D7" s="118">
        <v>41636.0</v>
      </c>
      <c r="E7" s="117">
        <v>6.493814E9</v>
      </c>
      <c r="F7" s="117">
        <v>3.241668E9</v>
      </c>
      <c r="G7" s="117">
        <v>2.591828E9</v>
      </c>
      <c r="H7" s="119" t="s">
        <v>59</v>
      </c>
      <c r="I7" s="121" t="s">
        <v>59</v>
      </c>
      <c r="J7" s="116" t="s">
        <v>9</v>
      </c>
      <c r="K7" s="116" t="s">
        <v>62</v>
      </c>
      <c r="L7" s="29">
        <f t="shared" si="1"/>
        <v>3252146000</v>
      </c>
      <c r="M7" s="120">
        <f t="shared" si="2"/>
        <v>0.5008067678</v>
      </c>
      <c r="N7" s="29">
        <f t="shared" si="3"/>
        <v>2591828000</v>
      </c>
      <c r="O7" s="29">
        <f t="shared" si="4"/>
        <v>660318000</v>
      </c>
      <c r="P7" s="120">
        <f t="shared" si="5"/>
        <v>0.1016841566</v>
      </c>
      <c r="Q7" s="16"/>
      <c r="R7" s="16"/>
      <c r="S7" s="16"/>
      <c r="T7" s="16"/>
      <c r="U7" s="16"/>
      <c r="V7" s="16"/>
      <c r="W7" s="16"/>
      <c r="X7" s="16"/>
      <c r="Y7" s="16"/>
      <c r="Z7" s="16"/>
      <c r="AA7" s="16"/>
    </row>
    <row r="8">
      <c r="A8" s="115">
        <v>6.0</v>
      </c>
      <c r="B8" s="116" t="s">
        <v>61</v>
      </c>
      <c r="C8" s="117" t="s">
        <v>27</v>
      </c>
      <c r="D8" s="118">
        <v>42007.0</v>
      </c>
      <c r="E8" s="117">
        <v>9.843861E9</v>
      </c>
      <c r="F8" s="117">
        <v>5.390248E9</v>
      </c>
      <c r="G8" s="117">
        <v>3.601903E9</v>
      </c>
      <c r="H8" s="121" t="s">
        <v>59</v>
      </c>
      <c r="I8" s="119" t="s">
        <v>59</v>
      </c>
      <c r="J8" s="116" t="s">
        <v>9</v>
      </c>
      <c r="K8" s="116" t="s">
        <v>62</v>
      </c>
      <c r="L8" s="29">
        <f t="shared" si="1"/>
        <v>4453613000</v>
      </c>
      <c r="M8" s="120">
        <f t="shared" si="2"/>
        <v>0.4524254253</v>
      </c>
      <c r="N8" s="29">
        <f t="shared" si="3"/>
        <v>3601903000</v>
      </c>
      <c r="O8" s="29">
        <f t="shared" si="4"/>
        <v>851710000</v>
      </c>
      <c r="P8" s="120">
        <f t="shared" si="5"/>
        <v>0.086521945</v>
      </c>
      <c r="Q8" s="16"/>
      <c r="R8" s="16"/>
      <c r="S8" s="16"/>
      <c r="T8" s="16"/>
      <c r="U8" s="16"/>
      <c r="V8" s="16"/>
      <c r="W8" s="16"/>
      <c r="X8" s="16"/>
      <c r="Y8" s="16"/>
      <c r="Z8" s="16"/>
      <c r="AA8" s="16"/>
    </row>
    <row r="9">
      <c r="A9" s="115">
        <v>7.0</v>
      </c>
      <c r="B9" s="116" t="s">
        <v>61</v>
      </c>
      <c r="C9" s="117" t="s">
        <v>28</v>
      </c>
      <c r="D9" s="118">
        <v>42371.0</v>
      </c>
      <c r="E9" s="117">
        <v>9.737018E9</v>
      </c>
      <c r="F9" s="117">
        <v>5.314246E9</v>
      </c>
      <c r="G9" s="117">
        <v>3.596992E9</v>
      </c>
      <c r="H9" s="119" t="s">
        <v>59</v>
      </c>
      <c r="I9" s="121" t="s">
        <v>59</v>
      </c>
      <c r="J9" s="116" t="s">
        <v>9</v>
      </c>
      <c r="K9" s="116" t="s">
        <v>62</v>
      </c>
      <c r="L9" s="29">
        <f t="shared" si="1"/>
        <v>4422772000</v>
      </c>
      <c r="M9" s="120">
        <f t="shared" si="2"/>
        <v>0.4542224324</v>
      </c>
      <c r="N9" s="29">
        <f t="shared" si="3"/>
        <v>3596992000</v>
      </c>
      <c r="O9" s="29">
        <f t="shared" si="4"/>
        <v>825780000</v>
      </c>
      <c r="P9" s="120">
        <f t="shared" si="5"/>
        <v>0.08480830579</v>
      </c>
      <c r="Q9" s="16"/>
      <c r="R9" s="16"/>
      <c r="S9" s="16"/>
      <c r="T9" s="16"/>
      <c r="U9" s="16"/>
      <c r="V9" s="16"/>
      <c r="W9" s="16"/>
      <c r="X9" s="16"/>
      <c r="Y9" s="16"/>
      <c r="Z9" s="16"/>
      <c r="AA9" s="16"/>
    </row>
    <row r="10">
      <c r="A10" s="115">
        <v>8.0</v>
      </c>
      <c r="B10" s="116" t="s">
        <v>63</v>
      </c>
      <c r="C10" s="117" t="s">
        <v>25</v>
      </c>
      <c r="D10" s="118">
        <v>41545.0</v>
      </c>
      <c r="E10" s="117">
        <v>1.7091E11</v>
      </c>
      <c r="F10" s="117">
        <v>1.06606E11</v>
      </c>
      <c r="G10" s="117">
        <v>1.083E10</v>
      </c>
      <c r="H10" s="117">
        <v>4.475E9</v>
      </c>
      <c r="I10" s="119" t="s">
        <v>59</v>
      </c>
      <c r="J10" s="116" t="s">
        <v>15</v>
      </c>
      <c r="K10" s="116" t="s">
        <v>64</v>
      </c>
      <c r="L10" s="29">
        <f t="shared" si="1"/>
        <v>64304000000</v>
      </c>
      <c r="M10" s="120">
        <f t="shared" si="2"/>
        <v>0.3762448072</v>
      </c>
      <c r="N10" s="29">
        <f t="shared" si="3"/>
        <v>15305000000</v>
      </c>
      <c r="O10" s="29">
        <f t="shared" si="4"/>
        <v>48999000000</v>
      </c>
      <c r="P10" s="120">
        <f t="shared" si="5"/>
        <v>0.2866947516</v>
      </c>
      <c r="Q10" s="16"/>
      <c r="R10" s="16"/>
      <c r="S10" s="16"/>
      <c r="T10" s="16"/>
      <c r="U10" s="16"/>
      <c r="V10" s="16"/>
      <c r="W10" s="16"/>
      <c r="X10" s="16"/>
      <c r="Y10" s="16"/>
      <c r="Z10" s="16"/>
      <c r="AA10" s="16"/>
    </row>
    <row r="11">
      <c r="A11" s="115">
        <v>9.0</v>
      </c>
      <c r="B11" s="116" t="s">
        <v>63</v>
      </c>
      <c r="C11" s="117" t="s">
        <v>26</v>
      </c>
      <c r="D11" s="118">
        <v>41909.0</v>
      </c>
      <c r="E11" s="117">
        <v>1.82795E11</v>
      </c>
      <c r="F11" s="117">
        <v>1.12258E11</v>
      </c>
      <c r="G11" s="117">
        <v>1.1993E10</v>
      </c>
      <c r="H11" s="117">
        <v>6.041E9</v>
      </c>
      <c r="I11" s="119" t="s">
        <v>59</v>
      </c>
      <c r="J11" s="116" t="s">
        <v>15</v>
      </c>
      <c r="K11" s="116" t="s">
        <v>64</v>
      </c>
      <c r="L11" s="29">
        <f t="shared" si="1"/>
        <v>70537000000</v>
      </c>
      <c r="M11" s="120">
        <f t="shared" si="2"/>
        <v>0.3858803578</v>
      </c>
      <c r="N11" s="29">
        <f t="shared" si="3"/>
        <v>18034000000</v>
      </c>
      <c r="O11" s="29">
        <f t="shared" si="4"/>
        <v>52503000000</v>
      </c>
      <c r="P11" s="120">
        <f t="shared" si="5"/>
        <v>0.2872233923</v>
      </c>
      <c r="Q11" s="16"/>
      <c r="R11" s="16"/>
      <c r="S11" s="16"/>
      <c r="T11" s="16"/>
      <c r="U11" s="16"/>
      <c r="V11" s="16"/>
      <c r="W11" s="16"/>
      <c r="X11" s="16"/>
      <c r="Y11" s="16"/>
      <c r="Z11" s="16"/>
      <c r="AA11" s="16"/>
    </row>
    <row r="12">
      <c r="A12" s="115">
        <v>10.0</v>
      </c>
      <c r="B12" s="116" t="s">
        <v>63</v>
      </c>
      <c r="C12" s="116" t="s">
        <v>27</v>
      </c>
      <c r="D12" s="118">
        <v>42273.0</v>
      </c>
      <c r="E12" s="117">
        <v>2.33715E11</v>
      </c>
      <c r="F12" s="117">
        <v>1.40089E11</v>
      </c>
      <c r="G12" s="117">
        <v>1.4329E10</v>
      </c>
      <c r="H12" s="117">
        <v>8.067E9</v>
      </c>
      <c r="I12" s="119" t="s">
        <v>59</v>
      </c>
      <c r="J12" s="116" t="s">
        <v>15</v>
      </c>
      <c r="K12" s="116" t="s">
        <v>64</v>
      </c>
      <c r="L12" s="29">
        <f t="shared" si="1"/>
        <v>93626000000</v>
      </c>
      <c r="M12" s="120">
        <f t="shared" si="2"/>
        <v>0.4005990202</v>
      </c>
      <c r="N12" s="29">
        <f t="shared" si="3"/>
        <v>22396000000</v>
      </c>
      <c r="O12" s="29">
        <f t="shared" si="4"/>
        <v>71230000000</v>
      </c>
      <c r="P12" s="120">
        <f t="shared" si="5"/>
        <v>0.3047729072</v>
      </c>
      <c r="Q12" s="16"/>
      <c r="R12" s="16"/>
      <c r="S12" s="16"/>
      <c r="T12" s="16"/>
      <c r="U12" s="16"/>
      <c r="V12" s="16"/>
      <c r="W12" s="16"/>
      <c r="X12" s="16"/>
      <c r="Y12" s="16"/>
      <c r="Z12" s="16"/>
      <c r="AA12" s="16"/>
    </row>
    <row r="13">
      <c r="A13" s="115">
        <v>11.0</v>
      </c>
      <c r="B13" s="116" t="s">
        <v>63</v>
      </c>
      <c r="C13" s="116" t="s">
        <v>28</v>
      </c>
      <c r="D13" s="118">
        <v>42637.0</v>
      </c>
      <c r="E13" s="117">
        <v>2.15639E11</v>
      </c>
      <c r="F13" s="117">
        <v>1.31376E11</v>
      </c>
      <c r="G13" s="117">
        <v>1.4194E10</v>
      </c>
      <c r="H13" s="117">
        <v>1.0045E10</v>
      </c>
      <c r="I13" s="119" t="s">
        <v>59</v>
      </c>
      <c r="J13" s="116" t="s">
        <v>15</v>
      </c>
      <c r="K13" s="116" t="s">
        <v>64</v>
      </c>
      <c r="L13" s="29">
        <f t="shared" si="1"/>
        <v>84263000000</v>
      </c>
      <c r="M13" s="120">
        <f t="shared" si="2"/>
        <v>0.3907595565</v>
      </c>
      <c r="N13" s="29">
        <f t="shared" si="3"/>
        <v>24239000000</v>
      </c>
      <c r="O13" s="29">
        <f t="shared" si="4"/>
        <v>60024000000</v>
      </c>
      <c r="P13" s="120">
        <f t="shared" si="5"/>
        <v>0.2783541011</v>
      </c>
      <c r="Q13" s="16"/>
      <c r="R13" s="16"/>
      <c r="S13" s="16"/>
      <c r="T13" s="16"/>
      <c r="U13" s="16"/>
      <c r="V13" s="16"/>
      <c r="W13" s="16"/>
      <c r="X13" s="16"/>
      <c r="Y13" s="16"/>
      <c r="Z13" s="16"/>
      <c r="AA13" s="16"/>
    </row>
    <row r="14">
      <c r="A14" s="115">
        <v>12.0</v>
      </c>
      <c r="B14" s="116" t="s">
        <v>65</v>
      </c>
      <c r="C14" s="116" t="s">
        <v>25</v>
      </c>
      <c r="D14" s="118">
        <v>41274.0</v>
      </c>
      <c r="E14" s="117">
        <v>1.838E10</v>
      </c>
      <c r="F14" s="117">
        <v>4.508E9</v>
      </c>
      <c r="G14" s="117">
        <v>4.989E9</v>
      </c>
      <c r="H14" s="117">
        <v>2.778E9</v>
      </c>
      <c r="I14" s="121" t="s">
        <v>59</v>
      </c>
      <c r="J14" s="116" t="s">
        <v>13</v>
      </c>
      <c r="K14" s="116" t="s">
        <v>66</v>
      </c>
      <c r="L14" s="29">
        <f t="shared" si="1"/>
        <v>13872000000</v>
      </c>
      <c r="M14" s="120">
        <f t="shared" si="2"/>
        <v>0.7547334059</v>
      </c>
      <c r="N14" s="29">
        <f t="shared" si="3"/>
        <v>7767000000</v>
      </c>
      <c r="O14" s="29">
        <f t="shared" si="4"/>
        <v>6105000000</v>
      </c>
      <c r="P14" s="120">
        <f t="shared" si="5"/>
        <v>0.3321545158</v>
      </c>
      <c r="Q14" s="16"/>
      <c r="R14" s="16"/>
      <c r="S14" s="16"/>
      <c r="T14" s="16"/>
      <c r="U14" s="16"/>
      <c r="V14" s="16"/>
      <c r="W14" s="16"/>
      <c r="X14" s="16"/>
      <c r="Y14" s="16"/>
      <c r="Z14" s="16"/>
      <c r="AA14" s="16"/>
    </row>
    <row r="15">
      <c r="A15" s="115">
        <v>13.0</v>
      </c>
      <c r="B15" s="116" t="s">
        <v>65</v>
      </c>
      <c r="C15" s="116" t="s">
        <v>26</v>
      </c>
      <c r="D15" s="118">
        <v>41639.0</v>
      </c>
      <c r="E15" s="117">
        <v>1.879E10</v>
      </c>
      <c r="F15" s="117">
        <v>4.581E9</v>
      </c>
      <c r="G15" s="117">
        <v>5.352E9</v>
      </c>
      <c r="H15" s="117">
        <v>2.855E9</v>
      </c>
      <c r="I15" s="119" t="s">
        <v>59</v>
      </c>
      <c r="J15" s="116" t="s">
        <v>13</v>
      </c>
      <c r="K15" s="116" t="s">
        <v>66</v>
      </c>
      <c r="L15" s="29">
        <f t="shared" si="1"/>
        <v>14209000000</v>
      </c>
      <c r="M15" s="120">
        <f t="shared" si="2"/>
        <v>0.7562001064</v>
      </c>
      <c r="N15" s="29">
        <f t="shared" si="3"/>
        <v>8207000000</v>
      </c>
      <c r="O15" s="29">
        <f t="shared" si="4"/>
        <v>6002000000</v>
      </c>
      <c r="P15" s="120">
        <f t="shared" si="5"/>
        <v>0.3194252262</v>
      </c>
      <c r="Q15" s="16"/>
      <c r="R15" s="16"/>
      <c r="S15" s="16"/>
      <c r="T15" s="16"/>
      <c r="U15" s="16"/>
      <c r="V15" s="16"/>
      <c r="W15" s="16"/>
      <c r="X15" s="16"/>
      <c r="Y15" s="16"/>
      <c r="Z15" s="16"/>
      <c r="AA15" s="16"/>
    </row>
    <row r="16">
      <c r="A16" s="115">
        <v>14.0</v>
      </c>
      <c r="B16" s="116" t="s">
        <v>65</v>
      </c>
      <c r="C16" s="116" t="s">
        <v>27</v>
      </c>
      <c r="D16" s="118">
        <v>42004.0</v>
      </c>
      <c r="E16" s="117">
        <v>1.996E10</v>
      </c>
      <c r="F16" s="117">
        <v>4.426E9</v>
      </c>
      <c r="G16" s="117">
        <v>8.474E9</v>
      </c>
      <c r="H16" s="117">
        <v>3.297E9</v>
      </c>
      <c r="I16" s="119" t="s">
        <v>59</v>
      </c>
      <c r="J16" s="116" t="s">
        <v>13</v>
      </c>
      <c r="K16" s="116" t="s">
        <v>66</v>
      </c>
      <c r="L16" s="29">
        <f t="shared" si="1"/>
        <v>15534000000</v>
      </c>
      <c r="M16" s="120">
        <f t="shared" si="2"/>
        <v>0.778256513</v>
      </c>
      <c r="N16" s="29">
        <f t="shared" si="3"/>
        <v>11771000000</v>
      </c>
      <c r="O16" s="29">
        <f t="shared" si="4"/>
        <v>3763000000</v>
      </c>
      <c r="P16" s="120">
        <f t="shared" si="5"/>
        <v>0.1885270541</v>
      </c>
      <c r="Q16" s="16"/>
      <c r="R16" s="16"/>
      <c r="S16" s="16"/>
      <c r="T16" s="16"/>
      <c r="U16" s="16"/>
      <c r="V16" s="16"/>
      <c r="W16" s="16"/>
      <c r="X16" s="16"/>
      <c r="Y16" s="16"/>
      <c r="Z16" s="16"/>
      <c r="AA16" s="16"/>
    </row>
    <row r="17">
      <c r="A17" s="115">
        <v>15.0</v>
      </c>
      <c r="B17" s="116" t="s">
        <v>65</v>
      </c>
      <c r="C17" s="116" t="s">
        <v>28</v>
      </c>
      <c r="D17" s="118">
        <v>42369.0</v>
      </c>
      <c r="E17" s="117">
        <v>2.2859E10</v>
      </c>
      <c r="F17" s="117">
        <v>4.5E9</v>
      </c>
      <c r="G17" s="117">
        <v>6.387E9</v>
      </c>
      <c r="H17" s="117">
        <v>4.285E9</v>
      </c>
      <c r="I17" s="121" t="s">
        <v>59</v>
      </c>
      <c r="J17" s="116" t="s">
        <v>13</v>
      </c>
      <c r="K17" s="116" t="s">
        <v>66</v>
      </c>
      <c r="L17" s="29">
        <f t="shared" si="1"/>
        <v>18359000000</v>
      </c>
      <c r="M17" s="120">
        <f t="shared" si="2"/>
        <v>0.8031409948</v>
      </c>
      <c r="N17" s="29">
        <f t="shared" si="3"/>
        <v>10672000000</v>
      </c>
      <c r="O17" s="29">
        <f t="shared" si="4"/>
        <v>7687000000</v>
      </c>
      <c r="P17" s="120">
        <f t="shared" si="5"/>
        <v>0.3362789273</v>
      </c>
      <c r="Q17" s="16"/>
      <c r="R17" s="16"/>
      <c r="S17" s="16"/>
      <c r="T17" s="16"/>
      <c r="U17" s="16"/>
      <c r="V17" s="16"/>
      <c r="W17" s="16"/>
      <c r="X17" s="16"/>
      <c r="Y17" s="16"/>
      <c r="Z17" s="16"/>
      <c r="AA17" s="16"/>
    </row>
    <row r="18">
      <c r="A18" s="115">
        <v>16.0</v>
      </c>
      <c r="B18" s="116" t="s">
        <v>67</v>
      </c>
      <c r="C18" s="116" t="s">
        <v>25</v>
      </c>
      <c r="D18" s="118">
        <v>41547.0</v>
      </c>
      <c r="E18" s="117">
        <v>8.7959167E10</v>
      </c>
      <c r="F18" s="117">
        <v>8.5451348E10</v>
      </c>
      <c r="G18" s="117">
        <v>1.447234E9</v>
      </c>
      <c r="H18" s="121" t="s">
        <v>59</v>
      </c>
      <c r="I18" s="117">
        <v>1.62186E8</v>
      </c>
      <c r="J18" s="116" t="s">
        <v>13</v>
      </c>
      <c r="K18" s="116" t="s">
        <v>68</v>
      </c>
      <c r="L18" s="29">
        <f t="shared" si="1"/>
        <v>2507819000</v>
      </c>
      <c r="M18" s="120">
        <f t="shared" si="2"/>
        <v>0.02851117269</v>
      </c>
      <c r="N18" s="29">
        <f t="shared" si="3"/>
        <v>1609420000</v>
      </c>
      <c r="O18" s="29">
        <f t="shared" si="4"/>
        <v>898399000</v>
      </c>
      <c r="P18" s="120">
        <f t="shared" si="5"/>
        <v>0.01021381887</v>
      </c>
      <c r="Q18" s="16"/>
      <c r="R18" s="16"/>
      <c r="S18" s="16"/>
      <c r="T18" s="16"/>
      <c r="U18" s="16"/>
      <c r="V18" s="16"/>
      <c r="W18" s="16"/>
      <c r="X18" s="16"/>
      <c r="Y18" s="16"/>
      <c r="Z18" s="16"/>
      <c r="AA18" s="16"/>
    </row>
    <row r="19">
      <c r="A19" s="115">
        <v>17.0</v>
      </c>
      <c r="B19" s="116" t="s">
        <v>67</v>
      </c>
      <c r="C19" s="116" t="s">
        <v>26</v>
      </c>
      <c r="D19" s="118">
        <v>41912.0</v>
      </c>
      <c r="E19" s="117">
        <v>1.19569127E11</v>
      </c>
      <c r="F19" s="117">
        <v>1.16586761E11</v>
      </c>
      <c r="G19" s="117">
        <v>2.011595E9</v>
      </c>
      <c r="H19" s="121" t="s">
        <v>59</v>
      </c>
      <c r="I19" s="117">
        <v>1.8868E8</v>
      </c>
      <c r="J19" s="116" t="s">
        <v>13</v>
      </c>
      <c r="K19" s="116" t="s">
        <v>68</v>
      </c>
      <c r="L19" s="29">
        <f t="shared" si="1"/>
        <v>2982366000</v>
      </c>
      <c r="M19" s="120">
        <f t="shared" si="2"/>
        <v>0.02494260914</v>
      </c>
      <c r="N19" s="29">
        <f t="shared" si="3"/>
        <v>2200275000</v>
      </c>
      <c r="O19" s="29">
        <f t="shared" si="4"/>
        <v>782091000</v>
      </c>
      <c r="P19" s="120">
        <f t="shared" si="5"/>
        <v>0.006540910849</v>
      </c>
      <c r="Q19" s="16"/>
      <c r="R19" s="16"/>
      <c r="S19" s="16"/>
      <c r="T19" s="16"/>
      <c r="U19" s="16"/>
      <c r="V19" s="16"/>
      <c r="W19" s="16"/>
      <c r="X19" s="16"/>
      <c r="Y19" s="16"/>
      <c r="Z19" s="16"/>
      <c r="AA19" s="16"/>
    </row>
    <row r="20">
      <c r="A20" s="115">
        <v>18.0</v>
      </c>
      <c r="B20" s="116" t="s">
        <v>67</v>
      </c>
      <c r="C20" s="116" t="s">
        <v>27</v>
      </c>
      <c r="D20" s="118">
        <v>42277.0</v>
      </c>
      <c r="E20" s="117">
        <v>1.35961803E11</v>
      </c>
      <c r="F20" s="117">
        <v>1.3243249E11</v>
      </c>
      <c r="G20" s="117">
        <v>2.858458E9</v>
      </c>
      <c r="H20" s="121" t="s">
        <v>59</v>
      </c>
      <c r="I20" s="117">
        <v>2.48635E8</v>
      </c>
      <c r="J20" s="116" t="s">
        <v>13</v>
      </c>
      <c r="K20" s="116" t="s">
        <v>68</v>
      </c>
      <c r="L20" s="29">
        <f t="shared" si="1"/>
        <v>3529313000</v>
      </c>
      <c r="M20" s="120">
        <f t="shared" si="2"/>
        <v>0.02595812149</v>
      </c>
      <c r="N20" s="29">
        <f t="shared" si="3"/>
        <v>3107093000</v>
      </c>
      <c r="O20" s="29">
        <f t="shared" si="4"/>
        <v>422220000</v>
      </c>
      <c r="P20" s="120">
        <f t="shared" si="5"/>
        <v>0.003105431016</v>
      </c>
      <c r="Q20" s="16"/>
      <c r="R20" s="16"/>
      <c r="S20" s="16"/>
      <c r="T20" s="16"/>
      <c r="U20" s="16"/>
      <c r="V20" s="16"/>
      <c r="W20" s="16"/>
      <c r="X20" s="16"/>
      <c r="Y20" s="16"/>
      <c r="Z20" s="16"/>
      <c r="AA20" s="16"/>
    </row>
    <row r="21">
      <c r="A21" s="115">
        <v>19.0</v>
      </c>
      <c r="B21" s="116" t="s">
        <v>67</v>
      </c>
      <c r="C21" s="116" t="s">
        <v>28</v>
      </c>
      <c r="D21" s="118">
        <v>42643.0</v>
      </c>
      <c r="E21" s="117">
        <v>1.46849686E11</v>
      </c>
      <c r="F21" s="117">
        <v>1.4257708E11</v>
      </c>
      <c r="G21" s="117">
        <v>2.382097E9</v>
      </c>
      <c r="H21" s="119" t="s">
        <v>59</v>
      </c>
      <c r="I21" s="117">
        <v>3.64735E8</v>
      </c>
      <c r="J21" s="116" t="s">
        <v>13</v>
      </c>
      <c r="K21" s="116" t="s">
        <v>68</v>
      </c>
      <c r="L21" s="29">
        <f t="shared" si="1"/>
        <v>4272606000</v>
      </c>
      <c r="M21" s="120">
        <f t="shared" si="2"/>
        <v>0.02909509796</v>
      </c>
      <c r="N21" s="29">
        <f t="shared" si="3"/>
        <v>2746832000</v>
      </c>
      <c r="O21" s="29">
        <f t="shared" si="4"/>
        <v>1525774000</v>
      </c>
      <c r="P21" s="120">
        <f t="shared" si="5"/>
        <v>0.01039003924</v>
      </c>
      <c r="Q21" s="16"/>
      <c r="R21" s="16"/>
      <c r="S21" s="16"/>
      <c r="T21" s="16"/>
      <c r="U21" s="16"/>
      <c r="V21" s="16"/>
      <c r="W21" s="16"/>
      <c r="X21" s="16"/>
      <c r="Y21" s="16"/>
      <c r="Z21" s="16"/>
      <c r="AA21" s="16"/>
    </row>
    <row r="22">
      <c r="A22" s="115">
        <v>20.0</v>
      </c>
      <c r="B22" s="116" t="s">
        <v>69</v>
      </c>
      <c r="C22" s="116" t="s">
        <v>25</v>
      </c>
      <c r="D22" s="118">
        <v>41274.0</v>
      </c>
      <c r="E22" s="117">
        <v>1.905E10</v>
      </c>
      <c r="F22" s="117">
        <v>8.899E9</v>
      </c>
      <c r="G22" s="117">
        <v>6.735E9</v>
      </c>
      <c r="H22" s="117">
        <v>1.461E9</v>
      </c>
      <c r="I22" s="117">
        <v>5.95E8</v>
      </c>
      <c r="J22" s="116" t="s">
        <v>13</v>
      </c>
      <c r="K22" s="116" t="s">
        <v>70</v>
      </c>
      <c r="L22" s="29">
        <f t="shared" si="1"/>
        <v>10151000000</v>
      </c>
      <c r="M22" s="120">
        <f t="shared" si="2"/>
        <v>0.5328608924</v>
      </c>
      <c r="N22" s="29">
        <f t="shared" si="3"/>
        <v>8791000000</v>
      </c>
      <c r="O22" s="29">
        <f t="shared" si="4"/>
        <v>1360000000</v>
      </c>
      <c r="P22" s="120">
        <f t="shared" si="5"/>
        <v>0.07139107612</v>
      </c>
      <c r="Q22" s="16"/>
      <c r="R22" s="16"/>
      <c r="S22" s="16"/>
      <c r="T22" s="16"/>
      <c r="U22" s="16"/>
      <c r="V22" s="16"/>
      <c r="W22" s="16"/>
      <c r="X22" s="16"/>
      <c r="Y22" s="16"/>
      <c r="Z22" s="16"/>
      <c r="AA22" s="16"/>
    </row>
    <row r="23">
      <c r="A23" s="115">
        <v>21.0</v>
      </c>
      <c r="B23" s="116" t="s">
        <v>69</v>
      </c>
      <c r="C23" s="116" t="s">
        <v>26</v>
      </c>
      <c r="D23" s="118">
        <v>41639.0</v>
      </c>
      <c r="E23" s="117">
        <v>1.9657E10</v>
      </c>
      <c r="F23" s="117">
        <v>9.193E9</v>
      </c>
      <c r="G23" s="117">
        <v>6.372E9</v>
      </c>
      <c r="H23" s="117">
        <v>1.371E9</v>
      </c>
      <c r="I23" s="117">
        <v>5.88E8</v>
      </c>
      <c r="J23" s="116" t="s">
        <v>13</v>
      </c>
      <c r="K23" s="116" t="s">
        <v>70</v>
      </c>
      <c r="L23" s="29">
        <f t="shared" si="1"/>
        <v>10464000000</v>
      </c>
      <c r="M23" s="120">
        <f t="shared" si="2"/>
        <v>0.5323294501</v>
      </c>
      <c r="N23" s="29">
        <f t="shared" si="3"/>
        <v>8331000000</v>
      </c>
      <c r="O23" s="29">
        <f t="shared" si="4"/>
        <v>2133000000</v>
      </c>
      <c r="P23" s="120">
        <f t="shared" si="5"/>
        <v>0.108510963</v>
      </c>
      <c r="Q23" s="16"/>
      <c r="R23" s="16"/>
      <c r="S23" s="16"/>
      <c r="T23" s="16"/>
      <c r="U23" s="16"/>
      <c r="V23" s="16"/>
      <c r="W23" s="16"/>
      <c r="X23" s="16"/>
      <c r="Y23" s="16"/>
      <c r="Z23" s="16"/>
      <c r="AA23" s="16"/>
    </row>
    <row r="24">
      <c r="A24" s="115">
        <v>22.0</v>
      </c>
      <c r="B24" s="116" t="s">
        <v>69</v>
      </c>
      <c r="C24" s="116" t="s">
        <v>27</v>
      </c>
      <c r="D24" s="118">
        <v>42004.0</v>
      </c>
      <c r="E24" s="117">
        <v>2.0247E10</v>
      </c>
      <c r="F24" s="117">
        <v>9.218E9</v>
      </c>
      <c r="G24" s="117">
        <v>6.53E9</v>
      </c>
      <c r="H24" s="117">
        <v>1.345E9</v>
      </c>
      <c r="I24" s="117">
        <v>5.55E8</v>
      </c>
      <c r="J24" s="116" t="s">
        <v>13</v>
      </c>
      <c r="K24" s="116" t="s">
        <v>70</v>
      </c>
      <c r="L24" s="29">
        <f t="shared" si="1"/>
        <v>11029000000</v>
      </c>
      <c r="M24" s="120">
        <f t="shared" si="2"/>
        <v>0.544722675</v>
      </c>
      <c r="N24" s="29">
        <f t="shared" si="3"/>
        <v>8430000000</v>
      </c>
      <c r="O24" s="29">
        <f t="shared" si="4"/>
        <v>2599000000</v>
      </c>
      <c r="P24" s="120">
        <f t="shared" si="5"/>
        <v>0.128364696</v>
      </c>
      <c r="Q24" s="16"/>
      <c r="R24" s="16"/>
      <c r="S24" s="16"/>
      <c r="T24" s="16"/>
      <c r="U24" s="16"/>
      <c r="V24" s="16"/>
      <c r="W24" s="16"/>
      <c r="X24" s="16"/>
      <c r="Y24" s="16"/>
      <c r="Z24" s="16"/>
      <c r="AA24" s="16"/>
    </row>
    <row r="25">
      <c r="A25" s="115">
        <v>23.0</v>
      </c>
      <c r="B25" s="116" t="s">
        <v>69</v>
      </c>
      <c r="C25" s="116" t="s">
        <v>28</v>
      </c>
      <c r="D25" s="118">
        <v>42369.0</v>
      </c>
      <c r="E25" s="117">
        <v>2.0405E10</v>
      </c>
      <c r="F25" s="117">
        <v>8.747E9</v>
      </c>
      <c r="G25" s="117">
        <v>6.785E9</v>
      </c>
      <c r="H25" s="117">
        <v>1.405E9</v>
      </c>
      <c r="I25" s="117">
        <v>6.01E8</v>
      </c>
      <c r="J25" s="116" t="s">
        <v>13</v>
      </c>
      <c r="K25" s="116" t="s">
        <v>70</v>
      </c>
      <c r="L25" s="29">
        <f t="shared" si="1"/>
        <v>11658000000</v>
      </c>
      <c r="M25" s="120">
        <f t="shared" si="2"/>
        <v>0.5713305562</v>
      </c>
      <c r="N25" s="29">
        <f t="shared" si="3"/>
        <v>8791000000</v>
      </c>
      <c r="O25" s="29">
        <f t="shared" si="4"/>
        <v>2867000000</v>
      </c>
      <c r="P25" s="120">
        <f t="shared" si="5"/>
        <v>0.1405047782</v>
      </c>
      <c r="Q25" s="16"/>
      <c r="R25" s="16"/>
      <c r="S25" s="16"/>
      <c r="T25" s="16"/>
      <c r="U25" s="16"/>
      <c r="V25" s="16"/>
      <c r="W25" s="16"/>
      <c r="X25" s="16"/>
      <c r="Y25" s="16"/>
      <c r="Z25" s="16"/>
      <c r="AA25" s="16"/>
    </row>
    <row r="26">
      <c r="A26" s="115">
        <v>24.0</v>
      </c>
      <c r="B26" s="116" t="s">
        <v>71</v>
      </c>
      <c r="C26" s="116" t="s">
        <v>25</v>
      </c>
      <c r="D26" s="118">
        <v>41607.0</v>
      </c>
      <c r="E26" s="117">
        <v>4.05524E9</v>
      </c>
      <c r="F26" s="117">
        <v>5.86557E8</v>
      </c>
      <c r="G26" s="117">
        <v>2.140578E9</v>
      </c>
      <c r="H26" s="117">
        <v>8.26631E8</v>
      </c>
      <c r="I26" s="117">
        <v>5.2254E7</v>
      </c>
      <c r="J26" s="116" t="s">
        <v>15</v>
      </c>
      <c r="K26" s="116" t="s">
        <v>72</v>
      </c>
      <c r="L26" s="29">
        <f t="shared" si="1"/>
        <v>3468683000</v>
      </c>
      <c r="M26" s="120">
        <f t="shared" si="2"/>
        <v>0.8553582525</v>
      </c>
      <c r="N26" s="29">
        <f t="shared" si="3"/>
        <v>3019463000</v>
      </c>
      <c r="O26" s="29">
        <f t="shared" si="4"/>
        <v>449220000</v>
      </c>
      <c r="P26" s="120">
        <f t="shared" si="5"/>
        <v>0.1107751946</v>
      </c>
      <c r="Q26" s="16"/>
      <c r="R26" s="16"/>
      <c r="S26" s="16"/>
      <c r="T26" s="16"/>
      <c r="U26" s="16"/>
      <c r="V26" s="16"/>
      <c r="W26" s="16"/>
      <c r="X26" s="16"/>
      <c r="Y26" s="16"/>
      <c r="Z26" s="16"/>
      <c r="AA26" s="16"/>
    </row>
    <row r="27">
      <c r="A27" s="115">
        <v>25.0</v>
      </c>
      <c r="B27" s="116" t="s">
        <v>71</v>
      </c>
      <c r="C27" s="116" t="s">
        <v>26</v>
      </c>
      <c r="D27" s="118">
        <v>41971.0</v>
      </c>
      <c r="E27" s="117">
        <v>4.147065E9</v>
      </c>
      <c r="F27" s="117">
        <v>6.2208E8</v>
      </c>
      <c r="G27" s="117">
        <v>2.19564E9</v>
      </c>
      <c r="H27" s="117">
        <v>8.44353E8</v>
      </c>
      <c r="I27" s="117">
        <v>5.2424E7</v>
      </c>
      <c r="J27" s="116" t="s">
        <v>15</v>
      </c>
      <c r="K27" s="116" t="s">
        <v>72</v>
      </c>
      <c r="L27" s="29">
        <f t="shared" si="1"/>
        <v>3524985000</v>
      </c>
      <c r="M27" s="120">
        <f t="shared" si="2"/>
        <v>0.849995117</v>
      </c>
      <c r="N27" s="29">
        <f t="shared" si="3"/>
        <v>3092417000</v>
      </c>
      <c r="O27" s="29">
        <f t="shared" si="4"/>
        <v>432568000</v>
      </c>
      <c r="P27" s="120">
        <f t="shared" si="5"/>
        <v>0.104307022</v>
      </c>
      <c r="Q27" s="16"/>
      <c r="R27" s="16"/>
      <c r="S27" s="16"/>
      <c r="T27" s="16"/>
      <c r="U27" s="16"/>
      <c r="V27" s="16"/>
      <c r="W27" s="16"/>
      <c r="X27" s="16"/>
      <c r="Y27" s="16"/>
      <c r="Z27" s="16"/>
      <c r="AA27" s="16"/>
    </row>
    <row r="28">
      <c r="A28" s="115">
        <v>26.0</v>
      </c>
      <c r="B28" s="116" t="s">
        <v>71</v>
      </c>
      <c r="C28" s="116" t="s">
        <v>27</v>
      </c>
      <c r="D28" s="118">
        <v>42335.0</v>
      </c>
      <c r="E28" s="117">
        <v>4.795511E9</v>
      </c>
      <c r="F28" s="117">
        <v>7.44317E8</v>
      </c>
      <c r="G28" s="117">
        <v>2.215161E9</v>
      </c>
      <c r="H28" s="117">
        <v>8.6273E8</v>
      </c>
      <c r="I28" s="117">
        <v>6.8649E7</v>
      </c>
      <c r="J28" s="116" t="s">
        <v>15</v>
      </c>
      <c r="K28" s="116" t="s">
        <v>72</v>
      </c>
      <c r="L28" s="29">
        <f t="shared" si="1"/>
        <v>4051194000</v>
      </c>
      <c r="M28" s="120">
        <f t="shared" si="2"/>
        <v>0.8447888035</v>
      </c>
      <c r="N28" s="29">
        <f t="shared" si="3"/>
        <v>3146540000</v>
      </c>
      <c r="O28" s="29">
        <f t="shared" si="4"/>
        <v>904654000</v>
      </c>
      <c r="P28" s="120">
        <f t="shared" si="5"/>
        <v>0.1886460067</v>
      </c>
      <c r="Q28" s="16"/>
      <c r="R28" s="16"/>
      <c r="S28" s="16"/>
      <c r="T28" s="16"/>
      <c r="U28" s="16"/>
      <c r="V28" s="16"/>
      <c r="W28" s="16"/>
      <c r="X28" s="16"/>
      <c r="Y28" s="16"/>
      <c r="Z28" s="16"/>
      <c r="AA28" s="16"/>
    </row>
    <row r="29">
      <c r="A29" s="115">
        <v>27.0</v>
      </c>
      <c r="B29" s="116" t="s">
        <v>71</v>
      </c>
      <c r="C29" s="116" t="s">
        <v>28</v>
      </c>
      <c r="D29" s="118">
        <v>42706.0</v>
      </c>
      <c r="E29" s="117">
        <v>5.85443E9</v>
      </c>
      <c r="F29" s="117">
        <v>8.19908E8</v>
      </c>
      <c r="G29" s="117">
        <v>2.487907E9</v>
      </c>
      <c r="H29" s="117">
        <v>9.75987E8</v>
      </c>
      <c r="I29" s="117">
        <v>7.8534E7</v>
      </c>
      <c r="J29" s="116" t="s">
        <v>15</v>
      </c>
      <c r="K29" s="116" t="s">
        <v>72</v>
      </c>
      <c r="L29" s="29">
        <f t="shared" si="1"/>
        <v>5034522000</v>
      </c>
      <c r="M29" s="120">
        <f t="shared" si="2"/>
        <v>0.8599508406</v>
      </c>
      <c r="N29" s="29">
        <f t="shared" si="3"/>
        <v>3542428000</v>
      </c>
      <c r="O29" s="29">
        <f t="shared" si="4"/>
        <v>1492094000</v>
      </c>
      <c r="P29" s="120">
        <f t="shared" si="5"/>
        <v>0.2548658025</v>
      </c>
      <c r="Q29" s="16"/>
      <c r="R29" s="16"/>
      <c r="S29" s="16"/>
      <c r="T29" s="16"/>
      <c r="U29" s="16"/>
      <c r="V29" s="16"/>
      <c r="W29" s="16"/>
      <c r="X29" s="16"/>
      <c r="Y29" s="16"/>
      <c r="Z29" s="16"/>
      <c r="AA29" s="16"/>
    </row>
    <row r="30">
      <c r="A30" s="115">
        <v>28.0</v>
      </c>
      <c r="B30" s="116" t="s">
        <v>73</v>
      </c>
      <c r="C30" s="116" t="s">
        <v>25</v>
      </c>
      <c r="D30" s="118">
        <v>41580.0</v>
      </c>
      <c r="E30" s="117">
        <v>2.633689E9</v>
      </c>
      <c r="F30" s="117">
        <v>9.41278E8</v>
      </c>
      <c r="G30" s="117">
        <v>3.96233E8</v>
      </c>
      <c r="H30" s="117">
        <v>5.13035E8</v>
      </c>
      <c r="I30" s="117">
        <v>220000.0</v>
      </c>
      <c r="J30" s="116" t="s">
        <v>15</v>
      </c>
      <c r="K30" s="116" t="s">
        <v>74</v>
      </c>
      <c r="L30" s="29">
        <f t="shared" si="1"/>
        <v>1692411000</v>
      </c>
      <c r="M30" s="120">
        <f t="shared" si="2"/>
        <v>0.6426009297</v>
      </c>
      <c r="N30" s="29">
        <f t="shared" si="3"/>
        <v>909488000</v>
      </c>
      <c r="O30" s="29">
        <f t="shared" si="4"/>
        <v>782923000</v>
      </c>
      <c r="P30" s="120">
        <f t="shared" si="5"/>
        <v>0.2972723811</v>
      </c>
      <c r="Q30" s="16"/>
      <c r="R30" s="16"/>
      <c r="S30" s="16"/>
      <c r="T30" s="16"/>
      <c r="U30" s="16"/>
      <c r="V30" s="16"/>
      <c r="W30" s="16"/>
      <c r="X30" s="16"/>
      <c r="Y30" s="16"/>
      <c r="Z30" s="16"/>
      <c r="AA30" s="16"/>
    </row>
    <row r="31">
      <c r="A31" s="115">
        <v>29.0</v>
      </c>
      <c r="B31" s="116" t="s">
        <v>73</v>
      </c>
      <c r="C31" s="116" t="s">
        <v>26</v>
      </c>
      <c r="D31" s="118">
        <v>41944.0</v>
      </c>
      <c r="E31" s="117">
        <v>2.864773E9</v>
      </c>
      <c r="F31" s="117">
        <v>1.034585E9</v>
      </c>
      <c r="G31" s="117">
        <v>4.54676E8</v>
      </c>
      <c r="H31" s="117">
        <v>5.59686E8</v>
      </c>
      <c r="I31" s="117">
        <v>2.602E7</v>
      </c>
      <c r="J31" s="116" t="s">
        <v>15</v>
      </c>
      <c r="K31" s="116" t="s">
        <v>74</v>
      </c>
      <c r="L31" s="29">
        <f t="shared" si="1"/>
        <v>1830188000</v>
      </c>
      <c r="M31" s="120">
        <f t="shared" si="2"/>
        <v>0.6388596932</v>
      </c>
      <c r="N31" s="29">
        <f t="shared" si="3"/>
        <v>1040382000</v>
      </c>
      <c r="O31" s="29">
        <f t="shared" si="4"/>
        <v>789806000</v>
      </c>
      <c r="P31" s="120">
        <f t="shared" si="5"/>
        <v>0.2756958405</v>
      </c>
      <c r="Q31" s="16"/>
      <c r="R31" s="16"/>
      <c r="S31" s="16"/>
      <c r="T31" s="16"/>
      <c r="U31" s="16"/>
      <c r="V31" s="16"/>
      <c r="W31" s="16"/>
      <c r="X31" s="16"/>
      <c r="Y31" s="16"/>
      <c r="Z31" s="16"/>
      <c r="AA31" s="16"/>
    </row>
    <row r="32">
      <c r="A32" s="115">
        <v>30.0</v>
      </c>
      <c r="B32" s="116" t="s">
        <v>73</v>
      </c>
      <c r="C32" s="116" t="s">
        <v>27</v>
      </c>
      <c r="D32" s="118">
        <v>42308.0</v>
      </c>
      <c r="E32" s="117">
        <v>3.435092E9</v>
      </c>
      <c r="F32" s="117">
        <v>1.17583E9</v>
      </c>
      <c r="G32" s="117">
        <v>7.02644E8</v>
      </c>
      <c r="H32" s="117">
        <v>6.37459E8</v>
      </c>
      <c r="I32" s="117">
        <v>8.8318E7</v>
      </c>
      <c r="J32" s="116" t="s">
        <v>15</v>
      </c>
      <c r="K32" s="116" t="s">
        <v>74</v>
      </c>
      <c r="L32" s="29">
        <f t="shared" si="1"/>
        <v>2259262000</v>
      </c>
      <c r="M32" s="120">
        <f t="shared" si="2"/>
        <v>0.6577005798</v>
      </c>
      <c r="N32" s="29">
        <f t="shared" si="3"/>
        <v>1428421000</v>
      </c>
      <c r="O32" s="29">
        <f t="shared" si="4"/>
        <v>830841000</v>
      </c>
      <c r="P32" s="120">
        <f t="shared" si="5"/>
        <v>0.2418686312</v>
      </c>
      <c r="Q32" s="16"/>
      <c r="R32" s="16"/>
      <c r="S32" s="16"/>
      <c r="T32" s="16"/>
      <c r="U32" s="16"/>
      <c r="V32" s="16"/>
      <c r="W32" s="16"/>
      <c r="X32" s="16"/>
      <c r="Y32" s="16"/>
      <c r="Z32" s="16"/>
      <c r="AA32" s="16"/>
    </row>
    <row r="33">
      <c r="A33" s="115">
        <v>31.0</v>
      </c>
      <c r="B33" s="116" t="s">
        <v>73</v>
      </c>
      <c r="C33" s="116" t="s">
        <v>28</v>
      </c>
      <c r="D33" s="118">
        <v>42672.0</v>
      </c>
      <c r="E33" s="117">
        <v>3.421409E9</v>
      </c>
      <c r="F33" s="117">
        <v>1.194236E9</v>
      </c>
      <c r="G33" s="117">
        <v>4.61438E8</v>
      </c>
      <c r="H33" s="117">
        <v>6.53816E8</v>
      </c>
      <c r="I33" s="117">
        <v>7.0123E7</v>
      </c>
      <c r="J33" s="116" t="s">
        <v>15</v>
      </c>
      <c r="K33" s="116" t="s">
        <v>74</v>
      </c>
      <c r="L33" s="29">
        <f t="shared" si="1"/>
        <v>2227173000</v>
      </c>
      <c r="M33" s="120">
        <f t="shared" si="2"/>
        <v>0.6509519908</v>
      </c>
      <c r="N33" s="29">
        <f t="shared" si="3"/>
        <v>1185377000</v>
      </c>
      <c r="O33" s="29">
        <f t="shared" si="4"/>
        <v>1041796000</v>
      </c>
      <c r="P33" s="120">
        <f t="shared" si="5"/>
        <v>0.3044932658</v>
      </c>
      <c r="Q33" s="16"/>
      <c r="R33" s="16"/>
      <c r="S33" s="16"/>
      <c r="T33" s="16"/>
      <c r="U33" s="16"/>
      <c r="V33" s="16"/>
      <c r="W33" s="16"/>
      <c r="X33" s="16"/>
      <c r="Y33" s="16"/>
      <c r="Z33" s="16"/>
      <c r="AA33" s="16"/>
    </row>
    <row r="34">
      <c r="A34" s="115">
        <v>32.0</v>
      </c>
      <c r="B34" s="116" t="s">
        <v>75</v>
      </c>
      <c r="C34" s="116" t="s">
        <v>25</v>
      </c>
      <c r="D34" s="118">
        <v>41274.0</v>
      </c>
      <c r="E34" s="117">
        <v>9.0559E10</v>
      </c>
      <c r="F34" s="117">
        <v>8.6936E10</v>
      </c>
      <c r="G34" s="117">
        <v>1.665E9</v>
      </c>
      <c r="H34" s="119" t="s">
        <v>59</v>
      </c>
      <c r="I34" s="121" t="s">
        <v>59</v>
      </c>
      <c r="J34" s="116" t="s">
        <v>10</v>
      </c>
      <c r="K34" s="116" t="s">
        <v>76</v>
      </c>
      <c r="L34" s="29">
        <f t="shared" si="1"/>
        <v>3623000000</v>
      </c>
      <c r="M34" s="120">
        <f t="shared" si="2"/>
        <v>0.04000706722</v>
      </c>
      <c r="N34" s="29">
        <f t="shared" si="3"/>
        <v>1665000000</v>
      </c>
      <c r="O34" s="29">
        <f t="shared" si="4"/>
        <v>1958000000</v>
      </c>
      <c r="P34" s="120">
        <f t="shared" si="5"/>
        <v>0.02162126349</v>
      </c>
      <c r="Q34" s="16"/>
      <c r="R34" s="16"/>
      <c r="S34" s="16"/>
      <c r="T34" s="16"/>
      <c r="U34" s="16"/>
      <c r="V34" s="16"/>
      <c r="W34" s="16"/>
      <c r="X34" s="16"/>
      <c r="Y34" s="16"/>
      <c r="Z34" s="16"/>
      <c r="AA34" s="16"/>
    </row>
    <row r="35">
      <c r="A35" s="115">
        <v>33.0</v>
      </c>
      <c r="B35" s="116" t="s">
        <v>75</v>
      </c>
      <c r="C35" s="116" t="s">
        <v>26</v>
      </c>
      <c r="D35" s="118">
        <v>41639.0</v>
      </c>
      <c r="E35" s="117">
        <v>8.9804E10</v>
      </c>
      <c r="F35" s="117">
        <v>8.5915E10</v>
      </c>
      <c r="G35" s="117">
        <v>1.759E9</v>
      </c>
      <c r="H35" s="121" t="s">
        <v>59</v>
      </c>
      <c r="I35" s="119" t="s">
        <v>59</v>
      </c>
      <c r="J35" s="116" t="s">
        <v>10</v>
      </c>
      <c r="K35" s="116" t="s">
        <v>76</v>
      </c>
      <c r="L35" s="29">
        <f t="shared" si="1"/>
        <v>3889000000</v>
      </c>
      <c r="M35" s="120">
        <f t="shared" si="2"/>
        <v>0.04330542069</v>
      </c>
      <c r="N35" s="29">
        <f t="shared" si="3"/>
        <v>1759000000</v>
      </c>
      <c r="O35" s="29">
        <f t="shared" si="4"/>
        <v>2130000000</v>
      </c>
      <c r="P35" s="120">
        <f t="shared" si="5"/>
        <v>0.0237183199</v>
      </c>
      <c r="Q35" s="16"/>
      <c r="R35" s="16"/>
      <c r="S35" s="16"/>
      <c r="T35" s="16"/>
      <c r="U35" s="16"/>
      <c r="V35" s="16"/>
      <c r="W35" s="16"/>
      <c r="X35" s="16"/>
      <c r="Y35" s="16"/>
      <c r="Z35" s="16"/>
      <c r="AA35" s="16"/>
    </row>
    <row r="36">
      <c r="A36" s="115">
        <v>34.0</v>
      </c>
      <c r="B36" s="116" t="s">
        <v>75</v>
      </c>
      <c r="C36" s="116" t="s">
        <v>27</v>
      </c>
      <c r="D36" s="118">
        <v>42004.0</v>
      </c>
      <c r="E36" s="117">
        <v>8.1201E10</v>
      </c>
      <c r="F36" s="117">
        <v>7.6433E10</v>
      </c>
      <c r="G36" s="117">
        <v>1.907E9</v>
      </c>
      <c r="H36" s="119" t="s">
        <v>59</v>
      </c>
      <c r="I36" s="121" t="s">
        <v>59</v>
      </c>
      <c r="J36" s="116" t="s">
        <v>10</v>
      </c>
      <c r="K36" s="116" t="s">
        <v>76</v>
      </c>
      <c r="L36" s="29">
        <f t="shared" si="1"/>
        <v>4768000000</v>
      </c>
      <c r="M36" s="120">
        <f t="shared" si="2"/>
        <v>0.05871848869</v>
      </c>
      <c r="N36" s="29">
        <f t="shared" si="3"/>
        <v>1907000000</v>
      </c>
      <c r="O36" s="29">
        <f t="shared" si="4"/>
        <v>2861000000</v>
      </c>
      <c r="P36" s="120">
        <f t="shared" si="5"/>
        <v>0.03523355624</v>
      </c>
      <c r="Q36" s="16"/>
      <c r="R36" s="16"/>
      <c r="S36" s="16"/>
      <c r="T36" s="16"/>
      <c r="U36" s="16"/>
      <c r="V36" s="16"/>
      <c r="W36" s="16"/>
      <c r="X36" s="16"/>
      <c r="Y36" s="16"/>
      <c r="Z36" s="16"/>
      <c r="AA36" s="16"/>
    </row>
    <row r="37">
      <c r="A37" s="115">
        <v>35.0</v>
      </c>
      <c r="B37" s="116" t="s">
        <v>75</v>
      </c>
      <c r="C37" s="116" t="s">
        <v>28</v>
      </c>
      <c r="D37" s="118">
        <v>42369.0</v>
      </c>
      <c r="E37" s="117">
        <v>6.7702E10</v>
      </c>
      <c r="F37" s="117">
        <v>6.3682E10</v>
      </c>
      <c r="G37" s="117">
        <v>2.01E9</v>
      </c>
      <c r="H37" s="121" t="s">
        <v>59</v>
      </c>
      <c r="I37" s="119" t="s">
        <v>59</v>
      </c>
      <c r="J37" s="116" t="s">
        <v>10</v>
      </c>
      <c r="K37" s="116" t="s">
        <v>76</v>
      </c>
      <c r="L37" s="29">
        <f t="shared" si="1"/>
        <v>4020000000</v>
      </c>
      <c r="M37" s="120">
        <f t="shared" si="2"/>
        <v>0.05937786181</v>
      </c>
      <c r="N37" s="29">
        <f t="shared" si="3"/>
        <v>2010000000</v>
      </c>
      <c r="O37" s="29">
        <f t="shared" si="4"/>
        <v>2010000000</v>
      </c>
      <c r="P37" s="120">
        <f t="shared" si="5"/>
        <v>0.0296889309</v>
      </c>
      <c r="Q37" s="16"/>
      <c r="R37" s="16"/>
      <c r="S37" s="16"/>
      <c r="T37" s="16"/>
      <c r="U37" s="16"/>
      <c r="V37" s="16"/>
      <c r="W37" s="16"/>
      <c r="X37" s="16"/>
      <c r="Y37" s="16"/>
      <c r="Z37" s="16"/>
      <c r="AA37" s="16"/>
    </row>
    <row r="38">
      <c r="A38" s="115">
        <v>36.0</v>
      </c>
      <c r="B38" s="116" t="s">
        <v>39</v>
      </c>
      <c r="C38" s="116" t="s">
        <v>25</v>
      </c>
      <c r="D38" s="122">
        <v>41274.0</v>
      </c>
      <c r="E38" s="117">
        <v>3.64139E9</v>
      </c>
      <c r="F38" s="117">
        <v>2.392091E9</v>
      </c>
      <c r="G38" s="117">
        <v>1.08059E8</v>
      </c>
      <c r="H38" s="119" t="s">
        <v>59</v>
      </c>
      <c r="I38" s="117">
        <v>1.66876E8</v>
      </c>
      <c r="J38" s="116" t="s">
        <v>15</v>
      </c>
      <c r="K38" s="116" t="s">
        <v>77</v>
      </c>
      <c r="L38" s="29">
        <f t="shared" si="1"/>
        <v>1249299000</v>
      </c>
      <c r="M38" s="120">
        <f t="shared" si="2"/>
        <v>0.3430829985</v>
      </c>
      <c r="N38" s="29">
        <f t="shared" si="3"/>
        <v>274935000</v>
      </c>
      <c r="O38" s="29">
        <f t="shared" si="4"/>
        <v>974364000</v>
      </c>
      <c r="P38" s="120">
        <f t="shared" si="5"/>
        <v>0.2675802372</v>
      </c>
      <c r="Q38" s="16"/>
      <c r="R38" s="16"/>
      <c r="S38" s="16"/>
      <c r="T38" s="16"/>
      <c r="U38" s="16"/>
      <c r="V38" s="16"/>
      <c r="W38" s="16"/>
      <c r="X38" s="16"/>
      <c r="Y38" s="16"/>
      <c r="Z38" s="16"/>
      <c r="AA38" s="16"/>
    </row>
    <row r="39">
      <c r="A39" s="115">
        <v>37.0</v>
      </c>
      <c r="B39" s="116" t="s">
        <v>39</v>
      </c>
      <c r="C39" s="116" t="s">
        <v>26</v>
      </c>
      <c r="D39" s="118">
        <v>41639.0</v>
      </c>
      <c r="E39" s="117">
        <v>4.319063E9</v>
      </c>
      <c r="F39" s="117">
        <v>2.894917E9</v>
      </c>
      <c r="G39" s="117">
        <v>1.09115E8</v>
      </c>
      <c r="H39" s="121" t="s">
        <v>59</v>
      </c>
      <c r="I39" s="117">
        <v>2.16119E8</v>
      </c>
      <c r="J39" s="116" t="s">
        <v>15</v>
      </c>
      <c r="K39" s="116" t="s">
        <v>77</v>
      </c>
      <c r="L39" s="29">
        <f t="shared" si="1"/>
        <v>1424146000</v>
      </c>
      <c r="M39" s="120">
        <f t="shared" si="2"/>
        <v>0.3297349448</v>
      </c>
      <c r="N39" s="29">
        <f t="shared" si="3"/>
        <v>325234000</v>
      </c>
      <c r="O39" s="29">
        <f t="shared" si="4"/>
        <v>1098912000</v>
      </c>
      <c r="P39" s="120">
        <f t="shared" si="5"/>
        <v>0.2544329638</v>
      </c>
      <c r="Q39" s="16"/>
      <c r="R39" s="16"/>
      <c r="S39" s="16"/>
      <c r="T39" s="16"/>
      <c r="U39" s="16"/>
      <c r="V39" s="16"/>
      <c r="W39" s="16"/>
      <c r="X39" s="16"/>
      <c r="Y39" s="16"/>
      <c r="Z39" s="16"/>
      <c r="AA39" s="16"/>
    </row>
    <row r="40">
      <c r="A40" s="115">
        <v>38.0</v>
      </c>
      <c r="B40" s="116" t="s">
        <v>39</v>
      </c>
      <c r="C40" s="116" t="s">
        <v>27</v>
      </c>
      <c r="D40" s="118">
        <v>42004.0</v>
      </c>
      <c r="E40" s="117">
        <v>5.30294E9</v>
      </c>
      <c r="F40" s="117">
        <v>3.643979E9</v>
      </c>
      <c r="G40" s="117">
        <v>2.47412E8</v>
      </c>
      <c r="H40" s="121" t="s">
        <v>59</v>
      </c>
      <c r="I40" s="117">
        <v>3.13082E8</v>
      </c>
      <c r="J40" s="116" t="s">
        <v>15</v>
      </c>
      <c r="K40" s="116" t="s">
        <v>77</v>
      </c>
      <c r="L40" s="29">
        <f t="shared" si="1"/>
        <v>1658961000</v>
      </c>
      <c r="M40" s="120">
        <f t="shared" si="2"/>
        <v>0.3128379729</v>
      </c>
      <c r="N40" s="29">
        <f t="shared" si="3"/>
        <v>560494000</v>
      </c>
      <c r="O40" s="29">
        <f t="shared" si="4"/>
        <v>1098467000</v>
      </c>
      <c r="P40" s="120">
        <f t="shared" si="5"/>
        <v>0.2071430188</v>
      </c>
      <c r="Q40" s="16"/>
      <c r="R40" s="16"/>
      <c r="S40" s="16"/>
      <c r="T40" s="16"/>
      <c r="U40" s="16"/>
      <c r="V40" s="16"/>
      <c r="W40" s="16"/>
      <c r="X40" s="16"/>
      <c r="Y40" s="16"/>
      <c r="Z40" s="16"/>
      <c r="AA40" s="16"/>
    </row>
    <row r="41">
      <c r="A41" s="115">
        <v>39.0</v>
      </c>
      <c r="B41" s="116" t="s">
        <v>39</v>
      </c>
      <c r="C41" s="116" t="s">
        <v>28</v>
      </c>
      <c r="D41" s="118">
        <v>42369.0</v>
      </c>
      <c r="E41" s="117">
        <v>6.439746E9</v>
      </c>
      <c r="F41" s="117">
        <v>4.4827E9</v>
      </c>
      <c r="G41" s="117">
        <v>2.03046E8</v>
      </c>
      <c r="H41" s="121" t="s">
        <v>59</v>
      </c>
      <c r="I41" s="117">
        <v>4.9214E8</v>
      </c>
      <c r="J41" s="116" t="s">
        <v>15</v>
      </c>
      <c r="K41" s="116" t="s">
        <v>77</v>
      </c>
      <c r="L41" s="29">
        <f t="shared" si="1"/>
        <v>1957046000</v>
      </c>
      <c r="M41" s="120">
        <f t="shared" si="2"/>
        <v>0.3039011166</v>
      </c>
      <c r="N41" s="29">
        <f t="shared" si="3"/>
        <v>695186000</v>
      </c>
      <c r="O41" s="29">
        <f t="shared" si="4"/>
        <v>1261860000</v>
      </c>
      <c r="P41" s="120">
        <f t="shared" si="5"/>
        <v>0.1959487222</v>
      </c>
      <c r="Q41" s="16"/>
      <c r="R41" s="16"/>
      <c r="S41" s="16"/>
      <c r="T41" s="16"/>
      <c r="U41" s="16"/>
      <c r="V41" s="16"/>
      <c r="W41" s="16"/>
      <c r="X41" s="16"/>
      <c r="Y41" s="16"/>
      <c r="Z41" s="16"/>
      <c r="AA41" s="16"/>
    </row>
    <row r="42">
      <c r="A42" s="115">
        <v>40.0</v>
      </c>
      <c r="B42" s="116" t="s">
        <v>78</v>
      </c>
      <c r="C42" s="116" t="s">
        <v>25</v>
      </c>
      <c r="D42" s="118">
        <v>41305.0</v>
      </c>
      <c r="E42" s="117">
        <v>2.3122E9</v>
      </c>
      <c r="F42" s="117">
        <v>2.385E8</v>
      </c>
      <c r="G42" s="117">
        <v>1.0818E9</v>
      </c>
      <c r="H42" s="117">
        <v>6.0E8</v>
      </c>
      <c r="I42" s="117">
        <v>4.21E7</v>
      </c>
      <c r="J42" s="116" t="s">
        <v>15</v>
      </c>
      <c r="K42" s="116" t="s">
        <v>72</v>
      </c>
      <c r="L42" s="29">
        <f t="shared" si="1"/>
        <v>2073700000</v>
      </c>
      <c r="M42" s="120">
        <f t="shared" si="2"/>
        <v>0.8968514834</v>
      </c>
      <c r="N42" s="29">
        <f t="shared" si="3"/>
        <v>1723900000</v>
      </c>
      <c r="O42" s="29">
        <f t="shared" si="4"/>
        <v>349800000</v>
      </c>
      <c r="P42" s="120">
        <f t="shared" si="5"/>
        <v>0.151284491</v>
      </c>
      <c r="Q42" s="16"/>
      <c r="R42" s="16"/>
      <c r="S42" s="16"/>
      <c r="T42" s="16"/>
      <c r="U42" s="16"/>
      <c r="V42" s="16"/>
      <c r="W42" s="16"/>
      <c r="X42" s="16"/>
      <c r="Y42" s="16"/>
      <c r="Z42" s="16"/>
      <c r="AA42" s="16"/>
    </row>
    <row r="43">
      <c r="A43" s="115">
        <v>41.0</v>
      </c>
      <c r="B43" s="116" t="s">
        <v>78</v>
      </c>
      <c r="C43" s="116" t="s">
        <v>26</v>
      </c>
      <c r="D43" s="118">
        <v>41670.0</v>
      </c>
      <c r="E43" s="117">
        <v>2.2739E9</v>
      </c>
      <c r="F43" s="117">
        <v>2.743E8</v>
      </c>
      <c r="G43" s="117">
        <v>1.0544E9</v>
      </c>
      <c r="H43" s="117">
        <v>6.111E8</v>
      </c>
      <c r="I43" s="117">
        <v>3.65E7</v>
      </c>
      <c r="J43" s="116" t="s">
        <v>15</v>
      </c>
      <c r="K43" s="116" t="s">
        <v>72</v>
      </c>
      <c r="L43" s="29">
        <f t="shared" si="1"/>
        <v>1999600000</v>
      </c>
      <c r="M43" s="120">
        <f t="shared" si="2"/>
        <v>0.879370245</v>
      </c>
      <c r="N43" s="29">
        <f t="shared" si="3"/>
        <v>1702000000</v>
      </c>
      <c r="O43" s="29">
        <f t="shared" si="4"/>
        <v>297600000</v>
      </c>
      <c r="P43" s="120">
        <f t="shared" si="5"/>
        <v>0.1308764677</v>
      </c>
      <c r="Q43" s="16"/>
      <c r="R43" s="16"/>
      <c r="S43" s="16"/>
      <c r="T43" s="16"/>
      <c r="U43" s="16"/>
      <c r="V43" s="16"/>
      <c r="W43" s="16"/>
      <c r="X43" s="16"/>
      <c r="Y43" s="16"/>
      <c r="Z43" s="16"/>
      <c r="AA43" s="16"/>
    </row>
    <row r="44">
      <c r="A44" s="115">
        <v>42.0</v>
      </c>
      <c r="B44" s="116" t="s">
        <v>78</v>
      </c>
      <c r="C44" s="116" t="s">
        <v>27</v>
      </c>
      <c r="D44" s="118">
        <v>42035.0</v>
      </c>
      <c r="E44" s="117">
        <v>2.5122E9</v>
      </c>
      <c r="F44" s="117">
        <v>3.421E8</v>
      </c>
      <c r="G44" s="117">
        <v>1.2813E9</v>
      </c>
      <c r="H44" s="117">
        <v>7.252E8</v>
      </c>
      <c r="I44" s="117">
        <v>3.98E7</v>
      </c>
      <c r="J44" s="116" t="s">
        <v>15</v>
      </c>
      <c r="K44" s="116" t="s">
        <v>72</v>
      </c>
      <c r="L44" s="29">
        <f t="shared" si="1"/>
        <v>2170100000</v>
      </c>
      <c r="M44" s="120">
        <f t="shared" si="2"/>
        <v>0.8638245363</v>
      </c>
      <c r="N44" s="29">
        <f t="shared" si="3"/>
        <v>2046300000</v>
      </c>
      <c r="O44" s="29">
        <f t="shared" si="4"/>
        <v>123800000</v>
      </c>
      <c r="P44" s="120">
        <f t="shared" si="5"/>
        <v>0.04927951596</v>
      </c>
      <c r="Q44" s="16"/>
      <c r="R44" s="16"/>
      <c r="S44" s="16"/>
      <c r="T44" s="16"/>
      <c r="U44" s="16"/>
      <c r="V44" s="16"/>
      <c r="W44" s="16"/>
      <c r="X44" s="16"/>
      <c r="Y44" s="16"/>
      <c r="Z44" s="16"/>
      <c r="AA44" s="16"/>
    </row>
    <row r="45">
      <c r="A45" s="115">
        <v>43.0</v>
      </c>
      <c r="B45" s="116" t="s">
        <v>78</v>
      </c>
      <c r="C45" s="116" t="s">
        <v>28</v>
      </c>
      <c r="D45" s="118">
        <v>42400.0</v>
      </c>
      <c r="E45" s="117">
        <v>2.5041E9</v>
      </c>
      <c r="F45" s="117">
        <v>3.707E8</v>
      </c>
      <c r="G45" s="117">
        <v>1.3089E9</v>
      </c>
      <c r="H45" s="117">
        <v>7.9E8</v>
      </c>
      <c r="I45" s="117">
        <v>3.32E7</v>
      </c>
      <c r="J45" s="116" t="s">
        <v>15</v>
      </c>
      <c r="K45" s="116" t="s">
        <v>72</v>
      </c>
      <c r="L45" s="29">
        <f t="shared" si="1"/>
        <v>2133400000</v>
      </c>
      <c r="M45" s="120">
        <f t="shared" si="2"/>
        <v>0.851962781</v>
      </c>
      <c r="N45" s="29">
        <f t="shared" si="3"/>
        <v>2132100000</v>
      </c>
      <c r="O45" s="29">
        <f t="shared" si="4"/>
        <v>1300000</v>
      </c>
      <c r="P45" s="120">
        <f t="shared" si="5"/>
        <v>0.0005191485963</v>
      </c>
      <c r="Q45" s="16"/>
      <c r="R45" s="16"/>
      <c r="S45" s="16"/>
      <c r="T45" s="16"/>
      <c r="U45" s="16"/>
      <c r="V45" s="16"/>
      <c r="W45" s="16"/>
      <c r="X45" s="16"/>
      <c r="Y45" s="16"/>
      <c r="Z45" s="16"/>
      <c r="AA45" s="16"/>
    </row>
    <row r="46">
      <c r="A46" s="115">
        <v>44.0</v>
      </c>
      <c r="B46" s="116" t="s">
        <v>79</v>
      </c>
      <c r="C46" s="116" t="s">
        <v>25</v>
      </c>
      <c r="D46" s="118">
        <v>41274.0</v>
      </c>
      <c r="E46" s="117">
        <v>5.781E9</v>
      </c>
      <c r="F46" s="117">
        <v>3.477E9</v>
      </c>
      <c r="G46" s="117">
        <v>4.43E8</v>
      </c>
      <c r="H46" s="121" t="s">
        <v>59</v>
      </c>
      <c r="I46" s="117">
        <v>6.73E8</v>
      </c>
      <c r="J46" s="116" t="s">
        <v>19</v>
      </c>
      <c r="K46" s="116" t="s">
        <v>80</v>
      </c>
      <c r="L46" s="29">
        <f t="shared" si="1"/>
        <v>2304000000</v>
      </c>
      <c r="M46" s="120">
        <f t="shared" si="2"/>
        <v>0.3985469642</v>
      </c>
      <c r="N46" s="29">
        <f t="shared" si="3"/>
        <v>1116000000</v>
      </c>
      <c r="O46" s="29">
        <f t="shared" si="4"/>
        <v>1188000000</v>
      </c>
      <c r="P46" s="120">
        <f t="shared" si="5"/>
        <v>0.2055007784</v>
      </c>
      <c r="Q46" s="16"/>
      <c r="R46" s="16"/>
      <c r="S46" s="16"/>
      <c r="T46" s="16"/>
      <c r="U46" s="16"/>
      <c r="V46" s="16"/>
      <c r="W46" s="16"/>
      <c r="X46" s="16"/>
      <c r="Y46" s="16"/>
      <c r="Z46" s="16"/>
      <c r="AA46" s="16"/>
    </row>
    <row r="47">
      <c r="A47" s="115">
        <v>45.0</v>
      </c>
      <c r="B47" s="116" t="s">
        <v>79</v>
      </c>
      <c r="C47" s="116" t="s">
        <v>26</v>
      </c>
      <c r="D47" s="118">
        <v>41639.0</v>
      </c>
      <c r="E47" s="117">
        <v>5.838E9</v>
      </c>
      <c r="F47" s="117">
        <v>3.49E9</v>
      </c>
      <c r="G47" s="117">
        <v>4.58E8</v>
      </c>
      <c r="H47" s="119" t="s">
        <v>59</v>
      </c>
      <c r="I47" s="117">
        <v>7.06E8</v>
      </c>
      <c r="J47" s="116" t="s">
        <v>19</v>
      </c>
      <c r="K47" s="116" t="s">
        <v>80</v>
      </c>
      <c r="L47" s="29">
        <f t="shared" si="1"/>
        <v>2348000000</v>
      </c>
      <c r="M47" s="120">
        <f t="shared" si="2"/>
        <v>0.4021925317</v>
      </c>
      <c r="N47" s="29">
        <f t="shared" si="3"/>
        <v>1164000000</v>
      </c>
      <c r="O47" s="29">
        <f t="shared" si="4"/>
        <v>1184000000</v>
      </c>
      <c r="P47" s="120">
        <f t="shared" si="5"/>
        <v>0.2028091812</v>
      </c>
      <c r="Q47" s="16"/>
      <c r="R47" s="16"/>
      <c r="S47" s="16"/>
      <c r="T47" s="16"/>
      <c r="U47" s="16"/>
      <c r="V47" s="16"/>
      <c r="W47" s="16"/>
      <c r="X47" s="16"/>
      <c r="Y47" s="16"/>
      <c r="Z47" s="16"/>
      <c r="AA47" s="16"/>
    </row>
    <row r="48">
      <c r="A48" s="115">
        <v>46.0</v>
      </c>
      <c r="B48" s="116" t="s">
        <v>79</v>
      </c>
      <c r="C48" s="116" t="s">
        <v>27</v>
      </c>
      <c r="D48" s="118">
        <v>42004.0</v>
      </c>
      <c r="E48" s="117">
        <v>6.053E9</v>
      </c>
      <c r="F48" s="117">
        <v>3.586E9</v>
      </c>
      <c r="G48" s="117">
        <v>4.68E8</v>
      </c>
      <c r="H48" s="119" t="s">
        <v>59</v>
      </c>
      <c r="I48" s="117">
        <v>7.45E8</v>
      </c>
      <c r="J48" s="116" t="s">
        <v>19</v>
      </c>
      <c r="K48" s="116" t="s">
        <v>80</v>
      </c>
      <c r="L48" s="29">
        <f t="shared" si="1"/>
        <v>2467000000</v>
      </c>
      <c r="M48" s="120">
        <f t="shared" si="2"/>
        <v>0.407566496</v>
      </c>
      <c r="N48" s="29">
        <f t="shared" si="3"/>
        <v>1213000000</v>
      </c>
      <c r="O48" s="29">
        <f t="shared" si="4"/>
        <v>1254000000</v>
      </c>
      <c r="P48" s="120">
        <f t="shared" si="5"/>
        <v>0.2071699983</v>
      </c>
      <c r="Q48" s="16"/>
      <c r="R48" s="16"/>
      <c r="S48" s="16"/>
      <c r="T48" s="16"/>
      <c r="U48" s="16"/>
      <c r="V48" s="16"/>
      <c r="W48" s="16"/>
      <c r="X48" s="16"/>
      <c r="Y48" s="16"/>
      <c r="Z48" s="16"/>
      <c r="AA48" s="16"/>
    </row>
    <row r="49">
      <c r="A49" s="115">
        <v>47.0</v>
      </c>
      <c r="B49" s="116" t="s">
        <v>79</v>
      </c>
      <c r="C49" s="116" t="s">
        <v>28</v>
      </c>
      <c r="D49" s="118">
        <v>42369.0</v>
      </c>
      <c r="E49" s="117">
        <v>6.098E9</v>
      </c>
      <c r="F49" s="117">
        <v>3.501E9</v>
      </c>
      <c r="G49" s="117">
        <v>5.42E8</v>
      </c>
      <c r="H49" s="121" t="s">
        <v>59</v>
      </c>
      <c r="I49" s="117">
        <v>7.96E8</v>
      </c>
      <c r="J49" s="116" t="s">
        <v>19</v>
      </c>
      <c r="K49" s="116" t="s">
        <v>80</v>
      </c>
      <c r="L49" s="29">
        <f t="shared" si="1"/>
        <v>2597000000</v>
      </c>
      <c r="M49" s="120">
        <f t="shared" si="2"/>
        <v>0.4258773368</v>
      </c>
      <c r="N49" s="29">
        <f t="shared" si="3"/>
        <v>1338000000</v>
      </c>
      <c r="O49" s="29">
        <f t="shared" si="4"/>
        <v>1259000000</v>
      </c>
      <c r="P49" s="120">
        <f t="shared" si="5"/>
        <v>0.2064611348</v>
      </c>
      <c r="Q49" s="16"/>
      <c r="R49" s="16"/>
      <c r="S49" s="16"/>
      <c r="T49" s="16"/>
      <c r="U49" s="16"/>
      <c r="V49" s="16"/>
      <c r="W49" s="16"/>
      <c r="X49" s="16"/>
      <c r="Y49" s="16"/>
      <c r="Z49" s="16"/>
      <c r="AA49" s="16"/>
    </row>
    <row r="50">
      <c r="A50" s="115">
        <v>48.0</v>
      </c>
      <c r="B50" s="116" t="s">
        <v>81</v>
      </c>
      <c r="C50" s="116" t="s">
        <v>25</v>
      </c>
      <c r="D50" s="118">
        <v>41274.0</v>
      </c>
      <c r="E50" s="117">
        <v>1.4945E10</v>
      </c>
      <c r="F50" s="117">
        <v>6.395E9</v>
      </c>
      <c r="G50" s="117">
        <v>3.812E9</v>
      </c>
      <c r="H50" s="119" t="s">
        <v>59</v>
      </c>
      <c r="I50" s="117">
        <v>1.782E9</v>
      </c>
      <c r="J50" s="116" t="s">
        <v>19</v>
      </c>
      <c r="K50" s="116" t="s">
        <v>82</v>
      </c>
      <c r="L50" s="29">
        <f t="shared" si="1"/>
        <v>8550000000</v>
      </c>
      <c r="M50" s="120">
        <f t="shared" si="2"/>
        <v>0.5720976915</v>
      </c>
      <c r="N50" s="29">
        <f t="shared" si="3"/>
        <v>5594000000</v>
      </c>
      <c r="O50" s="29">
        <f t="shared" si="4"/>
        <v>2956000000</v>
      </c>
      <c r="P50" s="120">
        <f t="shared" si="5"/>
        <v>0.1977919036</v>
      </c>
      <c r="Q50" s="16"/>
      <c r="R50" s="16"/>
      <c r="S50" s="16"/>
      <c r="T50" s="16"/>
      <c r="U50" s="16"/>
      <c r="V50" s="16"/>
      <c r="W50" s="16"/>
      <c r="X50" s="16"/>
      <c r="Y50" s="16"/>
      <c r="Z50" s="16"/>
      <c r="AA50" s="16"/>
    </row>
    <row r="51">
      <c r="A51" s="115">
        <v>49.0</v>
      </c>
      <c r="B51" s="116" t="s">
        <v>81</v>
      </c>
      <c r="C51" s="116" t="s">
        <v>26</v>
      </c>
      <c r="D51" s="118">
        <v>41639.0</v>
      </c>
      <c r="E51" s="117">
        <v>1.48135E10</v>
      </c>
      <c r="F51" s="117">
        <v>6.7223E9</v>
      </c>
      <c r="G51" s="117">
        <v>3.3298E9</v>
      </c>
      <c r="H51" s="119" t="s">
        <v>59</v>
      </c>
      <c r="I51" s="117">
        <v>1.7125E9</v>
      </c>
      <c r="J51" s="116" t="s">
        <v>19</v>
      </c>
      <c r="K51" s="116" t="s">
        <v>82</v>
      </c>
      <c r="L51" s="29">
        <f t="shared" si="1"/>
        <v>8091200000</v>
      </c>
      <c r="M51" s="120">
        <f t="shared" si="2"/>
        <v>0.5462044756</v>
      </c>
      <c r="N51" s="29">
        <f t="shared" si="3"/>
        <v>5042300000</v>
      </c>
      <c r="O51" s="29">
        <f t="shared" si="4"/>
        <v>3048900000</v>
      </c>
      <c r="P51" s="120">
        <f t="shared" si="5"/>
        <v>0.2058190164</v>
      </c>
      <c r="Q51" s="16"/>
      <c r="R51" s="16"/>
      <c r="S51" s="16"/>
      <c r="T51" s="16"/>
      <c r="U51" s="16"/>
      <c r="V51" s="16"/>
      <c r="W51" s="16"/>
      <c r="X51" s="16"/>
      <c r="Y51" s="16"/>
      <c r="Z51" s="16"/>
      <c r="AA51" s="16"/>
    </row>
    <row r="52">
      <c r="A52" s="115">
        <v>50.0</v>
      </c>
      <c r="B52" s="116" t="s">
        <v>81</v>
      </c>
      <c r="C52" s="116" t="s">
        <v>27</v>
      </c>
      <c r="D52" s="118">
        <v>42004.0</v>
      </c>
      <c r="E52" s="117">
        <v>1.63786E10</v>
      </c>
      <c r="F52" s="117">
        <v>7.6857E9</v>
      </c>
      <c r="G52" s="117">
        <v>3.6679E9</v>
      </c>
      <c r="H52" s="119" t="s">
        <v>59</v>
      </c>
      <c r="I52" s="117">
        <v>1.8976E9</v>
      </c>
      <c r="J52" s="116" t="s">
        <v>19</v>
      </c>
      <c r="K52" s="116" t="s">
        <v>82</v>
      </c>
      <c r="L52" s="29">
        <f t="shared" si="1"/>
        <v>8692900000</v>
      </c>
      <c r="M52" s="120">
        <f t="shared" si="2"/>
        <v>0.5307474387</v>
      </c>
      <c r="N52" s="29">
        <f t="shared" si="3"/>
        <v>5565500000</v>
      </c>
      <c r="O52" s="29">
        <f t="shared" si="4"/>
        <v>3127400000</v>
      </c>
      <c r="P52" s="120">
        <f t="shared" si="5"/>
        <v>0.190944281</v>
      </c>
      <c r="Q52" s="16"/>
      <c r="R52" s="16"/>
      <c r="S52" s="16"/>
      <c r="T52" s="16"/>
      <c r="U52" s="16"/>
      <c r="V52" s="16"/>
      <c r="W52" s="16"/>
      <c r="X52" s="16"/>
      <c r="Y52" s="16"/>
      <c r="Z52" s="16"/>
      <c r="AA52" s="16"/>
    </row>
    <row r="53">
      <c r="A53" s="115">
        <v>51.0</v>
      </c>
      <c r="B53" s="116" t="s">
        <v>81</v>
      </c>
      <c r="C53" s="116" t="s">
        <v>28</v>
      </c>
      <c r="D53" s="118">
        <v>42369.0</v>
      </c>
      <c r="E53" s="117">
        <v>1.64532E10</v>
      </c>
      <c r="F53" s="117">
        <v>7.4335E9</v>
      </c>
      <c r="G53" s="117">
        <v>3.6765E9</v>
      </c>
      <c r="H53" s="119" t="s">
        <v>59</v>
      </c>
      <c r="I53" s="117">
        <v>2.0097E9</v>
      </c>
      <c r="J53" s="116" t="s">
        <v>19</v>
      </c>
      <c r="K53" s="116" t="s">
        <v>82</v>
      </c>
      <c r="L53" s="29">
        <f t="shared" si="1"/>
        <v>9019700000</v>
      </c>
      <c r="M53" s="120">
        <f t="shared" si="2"/>
        <v>0.548203389</v>
      </c>
      <c r="N53" s="29">
        <f t="shared" si="3"/>
        <v>5686200000</v>
      </c>
      <c r="O53" s="29">
        <f t="shared" si="4"/>
        <v>3333500000</v>
      </c>
      <c r="P53" s="120">
        <f t="shared" si="5"/>
        <v>0.2026049644</v>
      </c>
      <c r="Q53" s="16"/>
      <c r="R53" s="16"/>
      <c r="S53" s="16"/>
      <c r="T53" s="16"/>
      <c r="U53" s="16"/>
      <c r="V53" s="16"/>
      <c r="W53" s="16"/>
      <c r="X53" s="16"/>
      <c r="Y53" s="16"/>
      <c r="Z53" s="16"/>
      <c r="AA53" s="16"/>
    </row>
    <row r="54">
      <c r="A54" s="115">
        <v>52.0</v>
      </c>
      <c r="B54" s="116" t="s">
        <v>83</v>
      </c>
      <c r="C54" s="116" t="s">
        <v>25</v>
      </c>
      <c r="D54" s="118">
        <v>41274.0</v>
      </c>
      <c r="E54" s="117">
        <v>2.5364E10</v>
      </c>
      <c r="F54" s="117">
        <v>1.7074E10</v>
      </c>
      <c r="G54" s="119" t="s">
        <v>59</v>
      </c>
      <c r="H54" s="121" t="s">
        <v>59</v>
      </c>
      <c r="I54" s="117">
        <v>3.727E9</v>
      </c>
      <c r="J54" s="116" t="s">
        <v>12</v>
      </c>
      <c r="K54" s="116" t="s">
        <v>84</v>
      </c>
      <c r="L54" s="29">
        <f t="shared" si="1"/>
        <v>8290000000</v>
      </c>
      <c r="M54" s="120">
        <f t="shared" si="2"/>
        <v>0.3268411922</v>
      </c>
      <c r="N54" s="29">
        <f t="shared" si="3"/>
        <v>3727000000</v>
      </c>
      <c r="O54" s="29">
        <f t="shared" si="4"/>
        <v>4563000000</v>
      </c>
      <c r="P54" s="120">
        <f t="shared" si="5"/>
        <v>0.1799006466</v>
      </c>
      <c r="Q54" s="16"/>
      <c r="R54" s="16"/>
      <c r="S54" s="16"/>
      <c r="T54" s="16"/>
      <c r="U54" s="16"/>
      <c r="V54" s="16"/>
      <c r="W54" s="16"/>
      <c r="X54" s="16"/>
      <c r="Y54" s="16"/>
      <c r="Z54" s="16"/>
      <c r="AA54" s="16"/>
    </row>
    <row r="55">
      <c r="A55" s="115">
        <v>53.0</v>
      </c>
      <c r="B55" s="116" t="s">
        <v>83</v>
      </c>
      <c r="C55" s="116" t="s">
        <v>26</v>
      </c>
      <c r="D55" s="118">
        <v>41639.0</v>
      </c>
      <c r="E55" s="117">
        <v>2.3939E10</v>
      </c>
      <c r="F55" s="117">
        <v>1.5341E10</v>
      </c>
      <c r="G55" s="119" t="s">
        <v>59</v>
      </c>
      <c r="H55" s="119" t="s">
        <v>59</v>
      </c>
      <c r="I55" s="117">
        <v>3.489E9</v>
      </c>
      <c r="J55" s="116" t="s">
        <v>12</v>
      </c>
      <c r="K55" s="116" t="s">
        <v>84</v>
      </c>
      <c r="L55" s="29">
        <f t="shared" si="1"/>
        <v>8598000000</v>
      </c>
      <c r="M55" s="120">
        <f t="shared" si="2"/>
        <v>0.3591628723</v>
      </c>
      <c r="N55" s="29">
        <f t="shared" si="3"/>
        <v>3489000000</v>
      </c>
      <c r="O55" s="29">
        <f t="shared" si="4"/>
        <v>5109000000</v>
      </c>
      <c r="P55" s="120">
        <f t="shared" si="5"/>
        <v>0.213417436</v>
      </c>
      <c r="Q55" s="16"/>
      <c r="R55" s="16"/>
      <c r="S55" s="16"/>
      <c r="T55" s="16"/>
      <c r="U55" s="16"/>
      <c r="V55" s="16"/>
      <c r="W55" s="16"/>
      <c r="X55" s="16"/>
      <c r="Y55" s="16"/>
      <c r="Z55" s="16"/>
      <c r="AA55" s="16"/>
    </row>
    <row r="56">
      <c r="A56" s="115">
        <v>54.0</v>
      </c>
      <c r="B56" s="116" t="s">
        <v>83</v>
      </c>
      <c r="C56" s="116" t="s">
        <v>27</v>
      </c>
      <c r="D56" s="118">
        <v>42004.0</v>
      </c>
      <c r="E56" s="117">
        <v>2.2728E10</v>
      </c>
      <c r="F56" s="117">
        <v>1.4373E10</v>
      </c>
      <c r="G56" s="119" t="s">
        <v>59</v>
      </c>
      <c r="H56" s="121" t="s">
        <v>59</v>
      </c>
      <c r="I56" s="117">
        <v>3.547E9</v>
      </c>
      <c r="J56" s="116" t="s">
        <v>12</v>
      </c>
      <c r="K56" s="116" t="s">
        <v>84</v>
      </c>
      <c r="L56" s="29">
        <f t="shared" si="1"/>
        <v>8355000000</v>
      </c>
      <c r="M56" s="120">
        <f t="shared" si="2"/>
        <v>0.3676082365</v>
      </c>
      <c r="N56" s="29">
        <f t="shared" si="3"/>
        <v>3547000000</v>
      </c>
      <c r="O56" s="29">
        <f t="shared" si="4"/>
        <v>4808000000</v>
      </c>
      <c r="P56" s="120">
        <f t="shared" si="5"/>
        <v>0.2115452306</v>
      </c>
      <c r="Q56" s="16"/>
      <c r="R56" s="16"/>
      <c r="S56" s="16"/>
      <c r="T56" s="16"/>
      <c r="U56" s="16"/>
      <c r="V56" s="16"/>
      <c r="W56" s="16"/>
      <c r="X56" s="16"/>
      <c r="Y56" s="16"/>
      <c r="Z56" s="16"/>
      <c r="AA56" s="16"/>
    </row>
    <row r="57">
      <c r="A57" s="115">
        <v>55.0</v>
      </c>
      <c r="B57" s="116" t="s">
        <v>83</v>
      </c>
      <c r="C57" s="116" t="s">
        <v>28</v>
      </c>
      <c r="D57" s="118">
        <v>42369.0</v>
      </c>
      <c r="E57" s="117">
        <v>2.0872E10</v>
      </c>
      <c r="F57" s="117">
        <v>1.3049E10</v>
      </c>
      <c r="G57" s="119" t="s">
        <v>59</v>
      </c>
      <c r="H57" s="121" t="s">
        <v>59</v>
      </c>
      <c r="I57" s="117">
        <v>3.672E9</v>
      </c>
      <c r="J57" s="116" t="s">
        <v>12</v>
      </c>
      <c r="K57" s="116" t="s">
        <v>84</v>
      </c>
      <c r="L57" s="29">
        <f t="shared" si="1"/>
        <v>7823000000</v>
      </c>
      <c r="M57" s="120">
        <f t="shared" si="2"/>
        <v>0.3748083557</v>
      </c>
      <c r="N57" s="29">
        <f t="shared" si="3"/>
        <v>3672000000</v>
      </c>
      <c r="O57" s="29">
        <f t="shared" si="4"/>
        <v>4151000000</v>
      </c>
      <c r="P57" s="120">
        <f t="shared" si="5"/>
        <v>0.1988788808</v>
      </c>
      <c r="Q57" s="16"/>
      <c r="R57" s="16"/>
      <c r="S57" s="16"/>
      <c r="T57" s="16"/>
      <c r="U57" s="16"/>
      <c r="V57" s="16"/>
      <c r="W57" s="16"/>
      <c r="X57" s="16"/>
      <c r="Y57" s="16"/>
      <c r="Z57" s="16"/>
      <c r="AA57" s="16"/>
    </row>
    <row r="58">
      <c r="A58" s="115">
        <v>56.0</v>
      </c>
      <c r="B58" s="116" t="s">
        <v>85</v>
      </c>
      <c r="C58" s="116" t="s">
        <v>25</v>
      </c>
      <c r="D58" s="118">
        <v>41274.0</v>
      </c>
      <c r="E58" s="117">
        <v>7.1214E10</v>
      </c>
      <c r="F58" s="117">
        <v>3.7745E10</v>
      </c>
      <c r="G58" s="117">
        <v>2.1491E10</v>
      </c>
      <c r="H58" s="121" t="s">
        <v>59</v>
      </c>
      <c r="I58" s="119" t="s">
        <v>59</v>
      </c>
      <c r="J58" s="116" t="s">
        <v>12</v>
      </c>
      <c r="K58" s="116" t="s">
        <v>86</v>
      </c>
      <c r="L58" s="29">
        <f t="shared" si="1"/>
        <v>33469000000</v>
      </c>
      <c r="M58" s="120">
        <f t="shared" si="2"/>
        <v>0.4699778134</v>
      </c>
      <c r="N58" s="29">
        <f t="shared" si="3"/>
        <v>21491000000</v>
      </c>
      <c r="O58" s="29">
        <f t="shared" si="4"/>
        <v>11978000000</v>
      </c>
      <c r="P58" s="120">
        <f t="shared" si="5"/>
        <v>0.1681972646</v>
      </c>
      <c r="Q58" s="16"/>
      <c r="R58" s="16"/>
      <c r="S58" s="16"/>
      <c r="T58" s="16"/>
      <c r="U58" s="16"/>
      <c r="V58" s="16"/>
      <c r="W58" s="16"/>
      <c r="X58" s="16"/>
      <c r="Y58" s="16"/>
      <c r="Z58" s="16"/>
      <c r="AA58" s="16"/>
    </row>
    <row r="59">
      <c r="A59" s="115">
        <v>57.0</v>
      </c>
      <c r="B59" s="116" t="s">
        <v>85</v>
      </c>
      <c r="C59" s="116" t="s">
        <v>26</v>
      </c>
      <c r="D59" s="118">
        <v>41639.0</v>
      </c>
      <c r="E59" s="117">
        <v>6.8874E10</v>
      </c>
      <c r="F59" s="117">
        <v>3.466E10</v>
      </c>
      <c r="G59" s="117">
        <v>2.2005E10</v>
      </c>
      <c r="H59" s="119" t="s">
        <v>59</v>
      </c>
      <c r="I59" s="121" t="s">
        <v>59</v>
      </c>
      <c r="J59" s="116" t="s">
        <v>12</v>
      </c>
      <c r="K59" s="116" t="s">
        <v>86</v>
      </c>
      <c r="L59" s="29">
        <f t="shared" si="1"/>
        <v>34214000000</v>
      </c>
      <c r="M59" s="120">
        <f t="shared" si="2"/>
        <v>0.4967622034</v>
      </c>
      <c r="N59" s="29">
        <f t="shared" si="3"/>
        <v>22005000000</v>
      </c>
      <c r="O59" s="29">
        <f t="shared" si="4"/>
        <v>12209000000</v>
      </c>
      <c r="P59" s="120">
        <f t="shared" si="5"/>
        <v>0.1772657316</v>
      </c>
      <c r="Q59" s="16"/>
      <c r="R59" s="16"/>
      <c r="S59" s="16"/>
      <c r="T59" s="16"/>
      <c r="U59" s="16"/>
      <c r="V59" s="16"/>
      <c r="W59" s="16"/>
      <c r="X59" s="16"/>
      <c r="Y59" s="16"/>
      <c r="Z59" s="16"/>
      <c r="AA59" s="16"/>
    </row>
    <row r="60">
      <c r="A60" s="115">
        <v>58.0</v>
      </c>
      <c r="B60" s="116" t="s">
        <v>85</v>
      </c>
      <c r="C60" s="116" t="s">
        <v>27</v>
      </c>
      <c r="D60" s="118">
        <v>42004.0</v>
      </c>
      <c r="E60" s="117">
        <v>6.4406E10</v>
      </c>
      <c r="F60" s="117">
        <v>3.3611E10</v>
      </c>
      <c r="G60" s="117">
        <v>1.8491E10</v>
      </c>
      <c r="H60" s="119" t="s">
        <v>59</v>
      </c>
      <c r="I60" s="119" t="s">
        <v>59</v>
      </c>
      <c r="J60" s="116" t="s">
        <v>12</v>
      </c>
      <c r="K60" s="116" t="s">
        <v>86</v>
      </c>
      <c r="L60" s="29">
        <f t="shared" si="1"/>
        <v>30795000000</v>
      </c>
      <c r="M60" s="120">
        <f t="shared" si="2"/>
        <v>0.4781386827</v>
      </c>
      <c r="N60" s="29">
        <f t="shared" si="3"/>
        <v>18491000000</v>
      </c>
      <c r="O60" s="29">
        <f t="shared" si="4"/>
        <v>12304000000</v>
      </c>
      <c r="P60" s="120">
        <f t="shared" si="5"/>
        <v>0.191038102</v>
      </c>
      <c r="Q60" s="16"/>
      <c r="R60" s="16"/>
      <c r="S60" s="16"/>
      <c r="T60" s="16"/>
      <c r="U60" s="16"/>
      <c r="V60" s="16"/>
      <c r="W60" s="16"/>
      <c r="X60" s="16"/>
      <c r="Y60" s="16"/>
      <c r="Z60" s="16"/>
      <c r="AA60" s="16"/>
    </row>
    <row r="61">
      <c r="A61" s="115">
        <v>59.0</v>
      </c>
      <c r="B61" s="116" t="s">
        <v>85</v>
      </c>
      <c r="C61" s="116" t="s">
        <v>28</v>
      </c>
      <c r="D61" s="118">
        <v>42369.0</v>
      </c>
      <c r="E61" s="117">
        <v>5.8327E10</v>
      </c>
      <c r="F61" s="117">
        <v>3.6581E10</v>
      </c>
      <c r="G61" s="117">
        <v>1.6417E10</v>
      </c>
      <c r="H61" s="119" t="s">
        <v>59</v>
      </c>
      <c r="I61" s="119" t="s">
        <v>59</v>
      </c>
      <c r="J61" s="116" t="s">
        <v>12</v>
      </c>
      <c r="K61" s="116" t="s">
        <v>86</v>
      </c>
      <c r="L61" s="29">
        <f t="shared" si="1"/>
        <v>21746000000</v>
      </c>
      <c r="M61" s="120">
        <f t="shared" si="2"/>
        <v>0.37282905</v>
      </c>
      <c r="N61" s="29">
        <f t="shared" si="3"/>
        <v>16417000000</v>
      </c>
      <c r="O61" s="29">
        <f t="shared" si="4"/>
        <v>5329000000</v>
      </c>
      <c r="P61" s="120">
        <f t="shared" si="5"/>
        <v>0.09136420526</v>
      </c>
      <c r="Q61" s="16"/>
      <c r="R61" s="16"/>
      <c r="S61" s="16"/>
      <c r="T61" s="16"/>
      <c r="U61" s="16"/>
      <c r="V61" s="16"/>
      <c r="W61" s="16"/>
      <c r="X61" s="16"/>
      <c r="Y61" s="16"/>
      <c r="Z61" s="16"/>
      <c r="AA61" s="16"/>
    </row>
    <row r="62">
      <c r="A62" s="115">
        <v>60.0</v>
      </c>
      <c r="B62" s="116" t="s">
        <v>87</v>
      </c>
      <c r="C62" s="116" t="s">
        <v>25</v>
      </c>
      <c r="D62" s="118">
        <v>41274.0</v>
      </c>
      <c r="E62" s="117">
        <v>9.58511E8</v>
      </c>
      <c r="F62" s="117">
        <v>3.86355E8</v>
      </c>
      <c r="G62" s="117">
        <v>6.1732E7</v>
      </c>
      <c r="H62" s="121" t="s">
        <v>59</v>
      </c>
      <c r="I62" s="117">
        <v>3.25173E8</v>
      </c>
      <c r="J62" s="116" t="s">
        <v>17</v>
      </c>
      <c r="K62" s="116" t="s">
        <v>88</v>
      </c>
      <c r="L62" s="29">
        <f t="shared" si="1"/>
        <v>572156000</v>
      </c>
      <c r="M62" s="120">
        <f t="shared" si="2"/>
        <v>0.5969216837</v>
      </c>
      <c r="N62" s="29">
        <f t="shared" si="3"/>
        <v>386905000</v>
      </c>
      <c r="O62" s="29">
        <f t="shared" si="4"/>
        <v>185251000</v>
      </c>
      <c r="P62" s="120">
        <f t="shared" si="5"/>
        <v>0.1932695608</v>
      </c>
      <c r="Q62" s="16"/>
      <c r="R62" s="16"/>
      <c r="S62" s="16"/>
      <c r="T62" s="16"/>
      <c r="U62" s="16"/>
      <c r="V62" s="16"/>
      <c r="W62" s="16"/>
      <c r="X62" s="16"/>
      <c r="Y62" s="16"/>
      <c r="Z62" s="16"/>
      <c r="AA62" s="16"/>
    </row>
    <row r="63">
      <c r="A63" s="115">
        <v>61.0</v>
      </c>
      <c r="B63" s="116" t="s">
        <v>87</v>
      </c>
      <c r="C63" s="116" t="s">
        <v>26</v>
      </c>
      <c r="D63" s="118">
        <v>41639.0</v>
      </c>
      <c r="E63" s="117">
        <v>9.74053E8</v>
      </c>
      <c r="F63" s="117">
        <v>3.80051E8</v>
      </c>
      <c r="G63" s="117">
        <v>5.3073E7</v>
      </c>
      <c r="H63" s="119" t="s">
        <v>59</v>
      </c>
      <c r="I63" s="117">
        <v>2.9191E8</v>
      </c>
      <c r="J63" s="116" t="s">
        <v>17</v>
      </c>
      <c r="K63" s="116" t="s">
        <v>88</v>
      </c>
      <c r="L63" s="29">
        <f t="shared" si="1"/>
        <v>594002000</v>
      </c>
      <c r="M63" s="120">
        <f t="shared" si="2"/>
        <v>0.6098251327</v>
      </c>
      <c r="N63" s="29">
        <f t="shared" si="3"/>
        <v>344983000</v>
      </c>
      <c r="O63" s="29">
        <f t="shared" si="4"/>
        <v>249019000</v>
      </c>
      <c r="P63" s="120">
        <f t="shared" si="5"/>
        <v>0.2556524132</v>
      </c>
      <c r="Q63" s="16"/>
      <c r="R63" s="16"/>
      <c r="S63" s="16"/>
      <c r="T63" s="16"/>
      <c r="U63" s="16"/>
      <c r="V63" s="16"/>
      <c r="W63" s="16"/>
      <c r="X63" s="16"/>
      <c r="Y63" s="16"/>
      <c r="Z63" s="16"/>
      <c r="AA63" s="16"/>
    </row>
    <row r="64">
      <c r="A64" s="115">
        <v>62.0</v>
      </c>
      <c r="B64" s="116" t="s">
        <v>87</v>
      </c>
      <c r="C64" s="116" t="s">
        <v>27</v>
      </c>
      <c r="D64" s="118">
        <v>42004.0</v>
      </c>
      <c r="E64" s="117">
        <v>9.84363E8</v>
      </c>
      <c r="F64" s="117">
        <v>3.80964E8</v>
      </c>
      <c r="G64" s="117">
        <v>5.6621E7</v>
      </c>
      <c r="H64" s="121" t="s">
        <v>59</v>
      </c>
      <c r="I64" s="117">
        <v>2.82608E8</v>
      </c>
      <c r="J64" s="116" t="s">
        <v>17</v>
      </c>
      <c r="K64" s="116" t="s">
        <v>88</v>
      </c>
      <c r="L64" s="29">
        <f t="shared" si="1"/>
        <v>603399000</v>
      </c>
      <c r="M64" s="120">
        <f t="shared" si="2"/>
        <v>0.6129842345</v>
      </c>
      <c r="N64" s="29">
        <f t="shared" si="3"/>
        <v>339229000</v>
      </c>
      <c r="O64" s="29">
        <f t="shared" si="4"/>
        <v>264170000</v>
      </c>
      <c r="P64" s="120">
        <f t="shared" si="5"/>
        <v>0.2683664461</v>
      </c>
      <c r="Q64" s="16"/>
      <c r="R64" s="16"/>
      <c r="S64" s="16"/>
      <c r="T64" s="16"/>
      <c r="U64" s="16"/>
      <c r="V64" s="16"/>
      <c r="W64" s="16"/>
      <c r="X64" s="16"/>
      <c r="Y64" s="16"/>
      <c r="Z64" s="16"/>
      <c r="AA64" s="16"/>
    </row>
    <row r="65">
      <c r="A65" s="115">
        <v>63.0</v>
      </c>
      <c r="B65" s="116" t="s">
        <v>87</v>
      </c>
      <c r="C65" s="116" t="s">
        <v>28</v>
      </c>
      <c r="D65" s="118">
        <v>42369.0</v>
      </c>
      <c r="E65" s="117">
        <v>9.8131E8</v>
      </c>
      <c r="F65" s="117">
        <v>3.65248E8</v>
      </c>
      <c r="G65" s="117">
        <v>5.3546E7</v>
      </c>
      <c r="H65" s="119" t="s">
        <v>59</v>
      </c>
      <c r="I65" s="117">
        <v>3.06301E8</v>
      </c>
      <c r="J65" s="116" t="s">
        <v>17</v>
      </c>
      <c r="K65" s="116" t="s">
        <v>88</v>
      </c>
      <c r="L65" s="29">
        <f t="shared" si="1"/>
        <v>616062000</v>
      </c>
      <c r="M65" s="120">
        <f t="shared" si="2"/>
        <v>0.6277954979</v>
      </c>
      <c r="N65" s="29">
        <f t="shared" si="3"/>
        <v>359847000</v>
      </c>
      <c r="O65" s="29">
        <f t="shared" si="4"/>
        <v>256215000</v>
      </c>
      <c r="P65" s="120">
        <f t="shared" si="5"/>
        <v>0.261094863</v>
      </c>
      <c r="Q65" s="16"/>
      <c r="R65" s="16"/>
      <c r="S65" s="16"/>
      <c r="T65" s="16"/>
      <c r="U65" s="16"/>
      <c r="V65" s="16"/>
      <c r="W65" s="16"/>
      <c r="X65" s="16"/>
      <c r="Y65" s="16"/>
      <c r="Z65" s="16"/>
      <c r="AA65" s="16"/>
    </row>
    <row r="66">
      <c r="A66" s="115">
        <v>64.0</v>
      </c>
      <c r="B66" s="116" t="s">
        <v>89</v>
      </c>
      <c r="C66" s="116" t="s">
        <v>25</v>
      </c>
      <c r="D66" s="118">
        <v>41639.0</v>
      </c>
      <c r="E66" s="117">
        <v>9.047657E9</v>
      </c>
      <c r="F66" s="117">
        <v>6.709936E9</v>
      </c>
      <c r="G66" s="119" t="s">
        <v>59</v>
      </c>
      <c r="H66" s="121" t="s">
        <v>59</v>
      </c>
      <c r="I66" s="117">
        <v>1.470287E9</v>
      </c>
      <c r="J66" s="116" t="s">
        <v>12</v>
      </c>
      <c r="K66" s="116" t="s">
        <v>90</v>
      </c>
      <c r="L66" s="29">
        <f t="shared" si="1"/>
        <v>2337721000</v>
      </c>
      <c r="M66" s="120">
        <f t="shared" si="2"/>
        <v>0.2583786056</v>
      </c>
      <c r="N66" s="29">
        <f t="shared" si="3"/>
        <v>1470287000</v>
      </c>
      <c r="O66" s="29">
        <f t="shared" si="4"/>
        <v>867434000</v>
      </c>
      <c r="P66" s="120">
        <f t="shared" si="5"/>
        <v>0.09587388204</v>
      </c>
      <c r="Q66" s="16"/>
      <c r="R66" s="16"/>
      <c r="S66" s="16"/>
      <c r="T66" s="16"/>
      <c r="U66" s="16"/>
      <c r="V66" s="16"/>
      <c r="W66" s="16"/>
      <c r="X66" s="16"/>
      <c r="Y66" s="16"/>
      <c r="Z66" s="16"/>
      <c r="AA66" s="16"/>
    </row>
    <row r="67">
      <c r="A67" s="115">
        <v>65.0</v>
      </c>
      <c r="B67" s="116" t="s">
        <v>89</v>
      </c>
      <c r="C67" s="116" t="s">
        <v>26</v>
      </c>
      <c r="D67" s="118">
        <v>42004.0</v>
      </c>
      <c r="E67" s="117">
        <v>1.0381653E10</v>
      </c>
      <c r="F67" s="117">
        <v>8.093563E9</v>
      </c>
      <c r="G67" s="119" t="s">
        <v>59</v>
      </c>
      <c r="H67" s="121" t="s">
        <v>59</v>
      </c>
      <c r="I67" s="117">
        <v>1.485558E9</v>
      </c>
      <c r="J67" s="116" t="s">
        <v>12</v>
      </c>
      <c r="K67" s="116" t="s">
        <v>90</v>
      </c>
      <c r="L67" s="29">
        <f t="shared" si="1"/>
        <v>2288090000</v>
      </c>
      <c r="M67" s="120">
        <f t="shared" si="2"/>
        <v>0.2203974646</v>
      </c>
      <c r="N67" s="29">
        <f t="shared" si="3"/>
        <v>1485558000</v>
      </c>
      <c r="O67" s="29">
        <f t="shared" si="4"/>
        <v>802532000</v>
      </c>
      <c r="P67" s="120">
        <f t="shared" si="5"/>
        <v>0.0773029112</v>
      </c>
      <c r="Q67" s="16"/>
      <c r="R67" s="16"/>
      <c r="S67" s="16"/>
      <c r="T67" s="16"/>
      <c r="U67" s="16"/>
      <c r="V67" s="16"/>
      <c r="W67" s="16"/>
      <c r="X67" s="16"/>
      <c r="Y67" s="16"/>
      <c r="Z67" s="16"/>
      <c r="AA67" s="16"/>
    </row>
    <row r="68">
      <c r="A68" s="115">
        <v>66.0</v>
      </c>
      <c r="B68" s="116" t="s">
        <v>89</v>
      </c>
      <c r="C68" s="116" t="s">
        <v>27</v>
      </c>
      <c r="D68" s="118">
        <v>42369.0</v>
      </c>
      <c r="E68" s="117">
        <v>1.0325494E10</v>
      </c>
      <c r="F68" s="117">
        <v>8.666624E9</v>
      </c>
      <c r="G68" s="119" t="s">
        <v>59</v>
      </c>
      <c r="H68" s="121" t="s">
        <v>59</v>
      </c>
      <c r="I68" s="117">
        <v>1.402573E9</v>
      </c>
      <c r="J68" s="116" t="s">
        <v>12</v>
      </c>
      <c r="K68" s="116" t="s">
        <v>90</v>
      </c>
      <c r="L68" s="29">
        <f t="shared" si="1"/>
        <v>1658870000</v>
      </c>
      <c r="M68" s="120">
        <f t="shared" si="2"/>
        <v>0.1606576886</v>
      </c>
      <c r="N68" s="29">
        <f t="shared" si="3"/>
        <v>1402573000</v>
      </c>
      <c r="O68" s="29">
        <f t="shared" si="4"/>
        <v>256297000</v>
      </c>
      <c r="P68" s="120">
        <f t="shared" si="5"/>
        <v>0.0248217664</v>
      </c>
      <c r="Q68" s="16"/>
      <c r="R68" s="16"/>
      <c r="S68" s="16"/>
      <c r="T68" s="16"/>
      <c r="U68" s="16"/>
      <c r="V68" s="16"/>
      <c r="W68" s="16"/>
      <c r="X68" s="16"/>
      <c r="Y68" s="16"/>
      <c r="Z68" s="16"/>
      <c r="AA68" s="16"/>
    </row>
    <row r="69">
      <c r="A69" s="115">
        <v>67.0</v>
      </c>
      <c r="B69" s="116" t="s">
        <v>89</v>
      </c>
      <c r="C69" s="116" t="s">
        <v>28</v>
      </c>
      <c r="D69" s="118">
        <v>42735.0</v>
      </c>
      <c r="E69" s="117">
        <v>7.53178E9</v>
      </c>
      <c r="F69" s="117">
        <v>5.251228E9</v>
      </c>
      <c r="G69" s="119" t="s">
        <v>59</v>
      </c>
      <c r="H69" s="119" t="s">
        <v>59</v>
      </c>
      <c r="I69" s="117">
        <v>1.351314E9</v>
      </c>
      <c r="J69" s="116" t="s">
        <v>12</v>
      </c>
      <c r="K69" s="116" t="s">
        <v>90</v>
      </c>
      <c r="L69" s="29">
        <f t="shared" si="1"/>
        <v>2280552000</v>
      </c>
      <c r="M69" s="120">
        <f t="shared" si="2"/>
        <v>0.3027905754</v>
      </c>
      <c r="N69" s="29">
        <f t="shared" si="3"/>
        <v>1351314000</v>
      </c>
      <c r="O69" s="29">
        <f t="shared" si="4"/>
        <v>929238000</v>
      </c>
      <c r="P69" s="120">
        <f t="shared" si="5"/>
        <v>0.1233756164</v>
      </c>
      <c r="Q69" s="16"/>
      <c r="R69" s="16"/>
      <c r="S69" s="16"/>
      <c r="T69" s="16"/>
      <c r="U69" s="16"/>
      <c r="V69" s="16"/>
      <c r="W69" s="16"/>
      <c r="X69" s="16"/>
      <c r="Y69" s="16"/>
      <c r="Z69" s="16"/>
      <c r="AA69" s="16"/>
    </row>
    <row r="70">
      <c r="A70" s="115">
        <v>72.0</v>
      </c>
      <c r="B70" s="116" t="s">
        <v>91</v>
      </c>
      <c r="C70" s="116" t="s">
        <v>25</v>
      </c>
      <c r="D70" s="118">
        <v>41274.0</v>
      </c>
      <c r="E70" s="117">
        <v>1.373947E9</v>
      </c>
      <c r="F70" s="117">
        <v>5.299E8</v>
      </c>
      <c r="G70" s="117">
        <v>4.33448E8</v>
      </c>
      <c r="H70" s="117">
        <v>7.4744E7</v>
      </c>
      <c r="I70" s="117">
        <v>2.0962E7</v>
      </c>
      <c r="J70" s="116" t="s">
        <v>15</v>
      </c>
      <c r="K70" s="116" t="s">
        <v>92</v>
      </c>
      <c r="L70" s="29">
        <f t="shared" si="1"/>
        <v>844047000</v>
      </c>
      <c r="M70" s="120">
        <f t="shared" si="2"/>
        <v>0.6143228232</v>
      </c>
      <c r="N70" s="29">
        <f t="shared" si="3"/>
        <v>529154000</v>
      </c>
      <c r="O70" s="29">
        <f t="shared" si="4"/>
        <v>314893000</v>
      </c>
      <c r="P70" s="120">
        <f t="shared" si="5"/>
        <v>0.2291886077</v>
      </c>
      <c r="Q70" s="16"/>
      <c r="R70" s="16"/>
      <c r="S70" s="16"/>
      <c r="T70" s="16"/>
      <c r="U70" s="16"/>
      <c r="V70" s="16"/>
      <c r="W70" s="16"/>
      <c r="X70" s="16"/>
      <c r="Y70" s="16"/>
      <c r="Z70" s="16"/>
      <c r="AA70" s="16"/>
    </row>
    <row r="71">
      <c r="A71" s="115">
        <v>73.0</v>
      </c>
      <c r="B71" s="116" t="s">
        <v>91</v>
      </c>
      <c r="C71" s="116" t="s">
        <v>26</v>
      </c>
      <c r="D71" s="118">
        <v>41639.0</v>
      </c>
      <c r="E71" s="117">
        <v>1.577922E9</v>
      </c>
      <c r="F71" s="117">
        <v>5.11087E8</v>
      </c>
      <c r="G71" s="117">
        <v>5.35598E8</v>
      </c>
      <c r="H71" s="117">
        <v>9.3879E7</v>
      </c>
      <c r="I71" s="117">
        <v>2.1547E7</v>
      </c>
      <c r="J71" s="116" t="s">
        <v>15</v>
      </c>
      <c r="K71" s="116" t="s">
        <v>92</v>
      </c>
      <c r="L71" s="29">
        <f t="shared" si="1"/>
        <v>1066835000</v>
      </c>
      <c r="M71" s="120">
        <f t="shared" si="2"/>
        <v>0.6761012268</v>
      </c>
      <c r="N71" s="29">
        <f t="shared" si="3"/>
        <v>651024000</v>
      </c>
      <c r="O71" s="29">
        <f t="shared" si="4"/>
        <v>415811000</v>
      </c>
      <c r="P71" s="120">
        <f t="shared" si="5"/>
        <v>0.2635180953</v>
      </c>
      <c r="Q71" s="16"/>
      <c r="R71" s="16"/>
      <c r="S71" s="16"/>
      <c r="T71" s="16"/>
      <c r="U71" s="16"/>
      <c r="V71" s="16"/>
      <c r="W71" s="16"/>
      <c r="X71" s="16"/>
      <c r="Y71" s="16"/>
      <c r="Z71" s="16"/>
      <c r="AA71" s="16"/>
    </row>
    <row r="72">
      <c r="A72" s="115">
        <v>74.0</v>
      </c>
      <c r="B72" s="116" t="s">
        <v>91</v>
      </c>
      <c r="C72" s="116" t="s">
        <v>27</v>
      </c>
      <c r="D72" s="118">
        <v>42004.0</v>
      </c>
      <c r="E72" s="117">
        <v>1.963874E9</v>
      </c>
      <c r="F72" s="117">
        <v>6.10943E8</v>
      </c>
      <c r="G72" s="117">
        <v>7.0488E8</v>
      </c>
      <c r="H72" s="117">
        <v>1.25286E8</v>
      </c>
      <c r="I72" s="117">
        <v>3.2057E7</v>
      </c>
      <c r="J72" s="116" t="s">
        <v>15</v>
      </c>
      <c r="K72" s="116" t="s">
        <v>92</v>
      </c>
      <c r="L72" s="29">
        <f t="shared" si="1"/>
        <v>1352931000</v>
      </c>
      <c r="M72" s="120">
        <f t="shared" si="2"/>
        <v>0.6889092681</v>
      </c>
      <c r="N72" s="29">
        <f t="shared" si="3"/>
        <v>862223000</v>
      </c>
      <c r="O72" s="29">
        <f t="shared" si="4"/>
        <v>490708000</v>
      </c>
      <c r="P72" s="120">
        <f t="shared" si="5"/>
        <v>0.249867354</v>
      </c>
      <c r="Q72" s="16"/>
      <c r="R72" s="16"/>
      <c r="S72" s="16"/>
      <c r="T72" s="16"/>
      <c r="U72" s="16"/>
      <c r="V72" s="16"/>
      <c r="W72" s="16"/>
      <c r="X72" s="16"/>
      <c r="Y72" s="16"/>
      <c r="Z72" s="16"/>
      <c r="AA72" s="16"/>
    </row>
    <row r="73">
      <c r="A73" s="115">
        <v>75.0</v>
      </c>
      <c r="B73" s="116" t="s">
        <v>91</v>
      </c>
      <c r="C73" s="116" t="s">
        <v>28</v>
      </c>
      <c r="D73" s="118">
        <v>42369.0</v>
      </c>
      <c r="E73" s="117">
        <v>2.197448E9</v>
      </c>
      <c r="F73" s="117">
        <v>7.2562E8</v>
      </c>
      <c r="G73" s="117">
        <v>8.29253E8</v>
      </c>
      <c r="H73" s="117">
        <v>1.48591E8</v>
      </c>
      <c r="I73" s="117">
        <v>2.7067E7</v>
      </c>
      <c r="J73" s="116" t="s">
        <v>15</v>
      </c>
      <c r="K73" s="116" t="s">
        <v>92</v>
      </c>
      <c r="L73" s="29">
        <f t="shared" si="1"/>
        <v>1471828000</v>
      </c>
      <c r="M73" s="120">
        <f t="shared" si="2"/>
        <v>0.6697896833</v>
      </c>
      <c r="N73" s="29">
        <f t="shared" si="3"/>
        <v>1004911000</v>
      </c>
      <c r="O73" s="29">
        <f t="shared" si="4"/>
        <v>466917000</v>
      </c>
      <c r="P73" s="120">
        <f t="shared" si="5"/>
        <v>0.2124814785</v>
      </c>
      <c r="Q73" s="16"/>
      <c r="R73" s="16"/>
      <c r="S73" s="16"/>
      <c r="T73" s="16"/>
      <c r="U73" s="16"/>
      <c r="V73" s="16"/>
      <c r="W73" s="16"/>
      <c r="X73" s="16"/>
      <c r="Y73" s="16"/>
      <c r="Z73" s="16"/>
      <c r="AA73" s="16"/>
    </row>
    <row r="74">
      <c r="A74" s="115">
        <v>76.0</v>
      </c>
      <c r="B74" s="116" t="s">
        <v>93</v>
      </c>
      <c r="C74" s="116" t="s">
        <v>25</v>
      </c>
      <c r="D74" s="118">
        <v>41274.0</v>
      </c>
      <c r="E74" s="117">
        <v>2.519154E9</v>
      </c>
      <c r="F74" s="117">
        <v>1.620311E9</v>
      </c>
      <c r="G74" s="117">
        <v>3.08456E8</v>
      </c>
      <c r="H74" s="117">
        <v>7.8919E7</v>
      </c>
      <c r="I74" s="119" t="s">
        <v>59</v>
      </c>
      <c r="J74" s="116" t="s">
        <v>16</v>
      </c>
      <c r="K74" s="116" t="s">
        <v>94</v>
      </c>
      <c r="L74" s="29">
        <f t="shared" si="1"/>
        <v>898843000</v>
      </c>
      <c r="M74" s="120">
        <f t="shared" si="2"/>
        <v>0.3568035142</v>
      </c>
      <c r="N74" s="29">
        <f t="shared" si="3"/>
        <v>387375000</v>
      </c>
      <c r="O74" s="29">
        <f t="shared" si="4"/>
        <v>511468000</v>
      </c>
      <c r="P74" s="120">
        <f t="shared" si="5"/>
        <v>0.2030316527</v>
      </c>
      <c r="Q74" s="16"/>
      <c r="R74" s="16"/>
      <c r="S74" s="16"/>
      <c r="T74" s="16"/>
      <c r="U74" s="16"/>
      <c r="V74" s="16"/>
      <c r="W74" s="16"/>
      <c r="X74" s="16"/>
      <c r="Y74" s="16"/>
      <c r="Z74" s="16"/>
      <c r="AA74" s="16"/>
    </row>
    <row r="75">
      <c r="A75" s="115">
        <v>77.0</v>
      </c>
      <c r="B75" s="116" t="s">
        <v>93</v>
      </c>
      <c r="C75" s="116" t="s">
        <v>26</v>
      </c>
      <c r="D75" s="118">
        <v>41639.0</v>
      </c>
      <c r="E75" s="117">
        <v>2.39427E9</v>
      </c>
      <c r="F75" s="117">
        <v>1.543799E9</v>
      </c>
      <c r="G75" s="117">
        <v>1.58189E8</v>
      </c>
      <c r="H75" s="117">
        <v>8.2246E7</v>
      </c>
      <c r="I75" s="121" t="s">
        <v>59</v>
      </c>
      <c r="J75" s="116" t="s">
        <v>16</v>
      </c>
      <c r="K75" s="116" t="s">
        <v>94</v>
      </c>
      <c r="L75" s="29">
        <f t="shared" si="1"/>
        <v>850471000</v>
      </c>
      <c r="M75" s="120">
        <f t="shared" si="2"/>
        <v>0.3552109829</v>
      </c>
      <c r="N75" s="29">
        <f t="shared" si="3"/>
        <v>240435000</v>
      </c>
      <c r="O75" s="29">
        <f t="shared" si="4"/>
        <v>610036000</v>
      </c>
      <c r="P75" s="120">
        <f t="shared" si="5"/>
        <v>0.2547899777</v>
      </c>
      <c r="Q75" s="16"/>
      <c r="R75" s="16"/>
      <c r="S75" s="16"/>
      <c r="T75" s="16"/>
      <c r="U75" s="16"/>
      <c r="V75" s="16"/>
      <c r="W75" s="16"/>
      <c r="X75" s="16"/>
      <c r="Y75" s="16"/>
      <c r="Z75" s="16"/>
      <c r="AA75" s="16"/>
    </row>
    <row r="76">
      <c r="A76" s="115">
        <v>78.0</v>
      </c>
      <c r="B76" s="116" t="s">
        <v>93</v>
      </c>
      <c r="C76" s="116" t="s">
        <v>27</v>
      </c>
      <c r="D76" s="118">
        <v>42004.0</v>
      </c>
      <c r="E76" s="117">
        <v>2.445548E9</v>
      </c>
      <c r="F76" s="117">
        <v>1.6747E9</v>
      </c>
      <c r="G76" s="117">
        <v>3.55135E8</v>
      </c>
      <c r="H76" s="117">
        <v>8.831E7</v>
      </c>
      <c r="I76" s="119" t="s">
        <v>59</v>
      </c>
      <c r="J76" s="116" t="s">
        <v>16</v>
      </c>
      <c r="K76" s="116" t="s">
        <v>94</v>
      </c>
      <c r="L76" s="29">
        <f t="shared" si="1"/>
        <v>770848000</v>
      </c>
      <c r="M76" s="120">
        <f t="shared" si="2"/>
        <v>0.3152046085</v>
      </c>
      <c r="N76" s="29">
        <f t="shared" si="3"/>
        <v>443445000</v>
      </c>
      <c r="O76" s="29">
        <f t="shared" si="4"/>
        <v>327403000</v>
      </c>
      <c r="P76" s="120">
        <f t="shared" si="5"/>
        <v>0.1338771515</v>
      </c>
      <c r="Q76" s="16"/>
      <c r="R76" s="16"/>
      <c r="S76" s="16"/>
      <c r="T76" s="16"/>
      <c r="U76" s="16"/>
      <c r="V76" s="16"/>
      <c r="W76" s="16"/>
      <c r="X76" s="16"/>
      <c r="Y76" s="16"/>
      <c r="Z76" s="16"/>
      <c r="AA76" s="16"/>
    </row>
    <row r="77">
      <c r="A77" s="115">
        <v>79.0</v>
      </c>
      <c r="B77" s="116" t="s">
        <v>93</v>
      </c>
      <c r="C77" s="116" t="s">
        <v>28</v>
      </c>
      <c r="D77" s="118">
        <v>42369.0</v>
      </c>
      <c r="E77" s="117">
        <v>3.651335E9</v>
      </c>
      <c r="F77" s="117">
        <v>2.454463E9</v>
      </c>
      <c r="G77" s="117">
        <v>5.12274E8</v>
      </c>
      <c r="H77" s="117">
        <v>1.02871E8</v>
      </c>
      <c r="I77" s="121" t="s">
        <v>59</v>
      </c>
      <c r="J77" s="116" t="s">
        <v>16</v>
      </c>
      <c r="K77" s="116" t="s">
        <v>94</v>
      </c>
      <c r="L77" s="29">
        <f t="shared" si="1"/>
        <v>1196872000</v>
      </c>
      <c r="M77" s="120">
        <f t="shared" si="2"/>
        <v>0.3277902466</v>
      </c>
      <c r="N77" s="29">
        <f t="shared" si="3"/>
        <v>615145000</v>
      </c>
      <c r="O77" s="29">
        <f t="shared" si="4"/>
        <v>581727000</v>
      </c>
      <c r="P77" s="120">
        <f t="shared" si="5"/>
        <v>0.1593189888</v>
      </c>
      <c r="Q77" s="16"/>
      <c r="R77" s="16"/>
      <c r="S77" s="16"/>
      <c r="T77" s="16"/>
      <c r="U77" s="16"/>
      <c r="V77" s="16"/>
      <c r="W77" s="16"/>
      <c r="X77" s="16"/>
      <c r="Y77" s="16"/>
      <c r="Z77" s="16"/>
      <c r="AA77" s="16"/>
    </row>
    <row r="78">
      <c r="A78" s="115">
        <v>80.0</v>
      </c>
      <c r="B78" s="116" t="s">
        <v>95</v>
      </c>
      <c r="C78" s="116" t="s">
        <v>25</v>
      </c>
      <c r="D78" s="118">
        <v>41274.0</v>
      </c>
      <c r="E78" s="117">
        <v>4.657E9</v>
      </c>
      <c r="F78" s="117">
        <v>2.319E9</v>
      </c>
      <c r="G78" s="117">
        <v>1.542E9</v>
      </c>
      <c r="H78" s="121" t="s">
        <v>59</v>
      </c>
      <c r="I78" s="117">
        <v>2.64E8</v>
      </c>
      <c r="J78" s="116" t="s">
        <v>14</v>
      </c>
      <c r="K78" s="116" t="s">
        <v>60</v>
      </c>
      <c r="L78" s="29">
        <f t="shared" si="1"/>
        <v>2338000000</v>
      </c>
      <c r="M78" s="120">
        <f t="shared" si="2"/>
        <v>0.5020399399</v>
      </c>
      <c r="N78" s="29">
        <f t="shared" si="3"/>
        <v>1806000000</v>
      </c>
      <c r="O78" s="29">
        <f t="shared" si="4"/>
        <v>532000000</v>
      </c>
      <c r="P78" s="120">
        <f t="shared" si="5"/>
        <v>0.114236633</v>
      </c>
      <c r="Q78" s="16"/>
      <c r="R78" s="16"/>
      <c r="S78" s="16"/>
      <c r="T78" s="16"/>
      <c r="U78" s="16"/>
      <c r="V78" s="16"/>
      <c r="W78" s="16"/>
      <c r="X78" s="16"/>
      <c r="Y78" s="16"/>
      <c r="Z78" s="16"/>
      <c r="AA78" s="16"/>
    </row>
    <row r="79">
      <c r="A79" s="115">
        <v>81.0</v>
      </c>
      <c r="B79" s="116" t="s">
        <v>95</v>
      </c>
      <c r="C79" s="116" t="s">
        <v>26</v>
      </c>
      <c r="D79" s="118">
        <v>41639.0</v>
      </c>
      <c r="E79" s="117">
        <v>5.156E9</v>
      </c>
      <c r="F79" s="117">
        <v>2.355E9</v>
      </c>
      <c r="G79" s="117">
        <v>1.693E9</v>
      </c>
      <c r="H79" s="121" t="s">
        <v>59</v>
      </c>
      <c r="I79" s="117">
        <v>2.7E8</v>
      </c>
      <c r="J79" s="116" t="s">
        <v>14</v>
      </c>
      <c r="K79" s="116" t="s">
        <v>60</v>
      </c>
      <c r="L79" s="29">
        <f t="shared" si="1"/>
        <v>2801000000</v>
      </c>
      <c r="M79" s="120">
        <f t="shared" si="2"/>
        <v>0.5432505818</v>
      </c>
      <c r="N79" s="29">
        <f t="shared" si="3"/>
        <v>1963000000</v>
      </c>
      <c r="O79" s="29">
        <f t="shared" si="4"/>
        <v>838000000</v>
      </c>
      <c r="P79" s="120">
        <f t="shared" si="5"/>
        <v>0.1625290923</v>
      </c>
      <c r="Q79" s="16"/>
      <c r="R79" s="16"/>
      <c r="S79" s="16"/>
      <c r="T79" s="16"/>
      <c r="U79" s="16"/>
      <c r="V79" s="16"/>
      <c r="W79" s="16"/>
      <c r="X79" s="16"/>
      <c r="Y79" s="16"/>
      <c r="Z79" s="16"/>
      <c r="AA79" s="16"/>
    </row>
    <row r="80">
      <c r="A80" s="115">
        <v>82.0</v>
      </c>
      <c r="B80" s="116" t="s">
        <v>95</v>
      </c>
      <c r="C80" s="116" t="s">
        <v>27</v>
      </c>
      <c r="D80" s="118">
        <v>42004.0</v>
      </c>
      <c r="E80" s="117">
        <v>5.368E9</v>
      </c>
      <c r="F80" s="117">
        <v>2.325E9</v>
      </c>
      <c r="G80" s="117">
        <v>1.817E9</v>
      </c>
      <c r="H80" s="121" t="s">
        <v>59</v>
      </c>
      <c r="I80" s="117">
        <v>2.94E8</v>
      </c>
      <c r="J80" s="116" t="s">
        <v>14</v>
      </c>
      <c r="K80" s="116" t="s">
        <v>60</v>
      </c>
      <c r="L80" s="29">
        <f t="shared" si="1"/>
        <v>3043000000</v>
      </c>
      <c r="M80" s="120">
        <f t="shared" si="2"/>
        <v>0.5668777943</v>
      </c>
      <c r="N80" s="29">
        <f t="shared" si="3"/>
        <v>2111000000</v>
      </c>
      <c r="O80" s="29">
        <f t="shared" si="4"/>
        <v>932000000</v>
      </c>
      <c r="P80" s="120">
        <f t="shared" si="5"/>
        <v>0.1736214605</v>
      </c>
      <c r="Q80" s="16"/>
      <c r="R80" s="16"/>
      <c r="S80" s="16"/>
      <c r="T80" s="16"/>
      <c r="U80" s="16"/>
      <c r="V80" s="16"/>
      <c r="W80" s="16"/>
      <c r="X80" s="16"/>
      <c r="Y80" s="16"/>
      <c r="Z80" s="16"/>
      <c r="AA80" s="16"/>
    </row>
    <row r="81">
      <c r="A81" s="115">
        <v>83.0</v>
      </c>
      <c r="B81" s="116" t="s">
        <v>95</v>
      </c>
      <c r="C81" s="116" t="s">
        <v>28</v>
      </c>
      <c r="D81" s="118">
        <v>42369.0</v>
      </c>
      <c r="E81" s="117">
        <v>5.598E9</v>
      </c>
      <c r="F81" s="117">
        <v>1.935E9</v>
      </c>
      <c r="G81" s="117">
        <v>2.013E9</v>
      </c>
      <c r="H81" s="121" t="s">
        <v>59</v>
      </c>
      <c r="I81" s="117">
        <v>3.2E8</v>
      </c>
      <c r="J81" s="116" t="s">
        <v>14</v>
      </c>
      <c r="K81" s="116" t="s">
        <v>60</v>
      </c>
      <c r="L81" s="29">
        <f t="shared" si="1"/>
        <v>3663000000</v>
      </c>
      <c r="M81" s="120">
        <f t="shared" si="2"/>
        <v>0.654340836</v>
      </c>
      <c r="N81" s="29">
        <f t="shared" si="3"/>
        <v>2333000000</v>
      </c>
      <c r="O81" s="29">
        <f t="shared" si="4"/>
        <v>1330000000</v>
      </c>
      <c r="P81" s="120">
        <f t="shared" si="5"/>
        <v>0.2375848517</v>
      </c>
      <c r="Q81" s="16"/>
      <c r="R81" s="16"/>
      <c r="S81" s="16"/>
      <c r="T81" s="16"/>
      <c r="U81" s="16"/>
      <c r="V81" s="16"/>
      <c r="W81" s="16"/>
      <c r="X81" s="16"/>
      <c r="Y81" s="16"/>
      <c r="Z81" s="16"/>
      <c r="AA81" s="16"/>
    </row>
    <row r="82">
      <c r="A82" s="115">
        <v>84.0</v>
      </c>
      <c r="B82" s="116" t="s">
        <v>96</v>
      </c>
      <c r="C82" s="116" t="s">
        <v>25</v>
      </c>
      <c r="D82" s="118">
        <v>41274.0</v>
      </c>
      <c r="E82" s="117">
        <v>3.3315E10</v>
      </c>
      <c r="F82" s="117">
        <v>2.1618E10</v>
      </c>
      <c r="G82" s="119" t="s">
        <v>59</v>
      </c>
      <c r="H82" s="121" t="s">
        <v>59</v>
      </c>
      <c r="I82" s="117">
        <v>8.002E9</v>
      </c>
      <c r="J82" s="116" t="s">
        <v>12</v>
      </c>
      <c r="K82" s="116" t="s">
        <v>86</v>
      </c>
      <c r="L82" s="29">
        <f t="shared" si="1"/>
        <v>11697000000</v>
      </c>
      <c r="M82" s="120">
        <f t="shared" si="2"/>
        <v>0.3511031067</v>
      </c>
      <c r="N82" s="29">
        <f t="shared" si="3"/>
        <v>8002000000</v>
      </c>
      <c r="O82" s="29">
        <f t="shared" si="4"/>
        <v>3695000000</v>
      </c>
      <c r="P82" s="120">
        <f t="shared" si="5"/>
        <v>0.1109110011</v>
      </c>
      <c r="Q82" s="16"/>
      <c r="R82" s="16"/>
      <c r="S82" s="16"/>
      <c r="T82" s="16"/>
      <c r="U82" s="16"/>
      <c r="V82" s="16"/>
      <c r="W82" s="16"/>
      <c r="X82" s="16"/>
      <c r="Y82" s="16"/>
      <c r="Z82" s="16"/>
      <c r="AA82" s="16"/>
    </row>
    <row r="83">
      <c r="A83" s="115">
        <v>85.0</v>
      </c>
      <c r="B83" s="116" t="s">
        <v>96</v>
      </c>
      <c r="C83" s="116" t="s">
        <v>26</v>
      </c>
      <c r="D83" s="118">
        <v>41639.0</v>
      </c>
      <c r="E83" s="117">
        <v>3.4507E10</v>
      </c>
      <c r="F83" s="117">
        <v>1.9828E10</v>
      </c>
      <c r="G83" s="117">
        <v>1.278E9</v>
      </c>
      <c r="H83" s="119" t="s">
        <v>59</v>
      </c>
      <c r="I83" s="117">
        <v>8.389E9</v>
      </c>
      <c r="J83" s="116" t="s">
        <v>12</v>
      </c>
      <c r="K83" s="116" t="s">
        <v>86</v>
      </c>
      <c r="L83" s="29">
        <f t="shared" si="1"/>
        <v>14679000000</v>
      </c>
      <c r="M83" s="120">
        <f t="shared" si="2"/>
        <v>0.4253919495</v>
      </c>
      <c r="N83" s="29">
        <f t="shared" si="3"/>
        <v>9667000000</v>
      </c>
      <c r="O83" s="29">
        <f t="shared" si="4"/>
        <v>5012000000</v>
      </c>
      <c r="P83" s="120">
        <f t="shared" si="5"/>
        <v>0.1452458921</v>
      </c>
      <c r="Q83" s="16"/>
      <c r="R83" s="16"/>
      <c r="S83" s="16"/>
      <c r="T83" s="16"/>
      <c r="U83" s="16"/>
      <c r="V83" s="16"/>
      <c r="W83" s="16"/>
      <c r="X83" s="16"/>
      <c r="Y83" s="16"/>
      <c r="Z83" s="16"/>
      <c r="AA83" s="16"/>
    </row>
    <row r="84">
      <c r="A84" s="115">
        <v>86.0</v>
      </c>
      <c r="B84" s="116" t="s">
        <v>96</v>
      </c>
      <c r="C84" s="116" t="s">
        <v>27</v>
      </c>
      <c r="D84" s="118">
        <v>42004.0</v>
      </c>
      <c r="E84" s="117">
        <v>3.5239E10</v>
      </c>
      <c r="F84" s="117">
        <v>2.1193E10</v>
      </c>
      <c r="G84" s="117">
        <v>9.19E8</v>
      </c>
      <c r="H84" s="119" t="s">
        <v>59</v>
      </c>
      <c r="I84" s="117">
        <v>8.476E9</v>
      </c>
      <c r="J84" s="116" t="s">
        <v>12</v>
      </c>
      <c r="K84" s="116" t="s">
        <v>86</v>
      </c>
      <c r="L84" s="29">
        <f t="shared" si="1"/>
        <v>14046000000</v>
      </c>
      <c r="M84" s="120">
        <f t="shared" si="2"/>
        <v>0.3985924686</v>
      </c>
      <c r="N84" s="29">
        <f t="shared" si="3"/>
        <v>9395000000</v>
      </c>
      <c r="O84" s="29">
        <f t="shared" si="4"/>
        <v>4651000000</v>
      </c>
      <c r="P84" s="120">
        <f t="shared" si="5"/>
        <v>0.131984449</v>
      </c>
      <c r="Q84" s="16"/>
      <c r="R84" s="16"/>
      <c r="S84" s="16"/>
      <c r="T84" s="16"/>
      <c r="U84" s="16"/>
      <c r="V84" s="16"/>
      <c r="W84" s="16"/>
      <c r="X84" s="16"/>
      <c r="Y84" s="16"/>
      <c r="Z84" s="16"/>
      <c r="AA84" s="16"/>
    </row>
    <row r="85">
      <c r="A85" s="115">
        <v>87.0</v>
      </c>
      <c r="B85" s="116" t="s">
        <v>96</v>
      </c>
      <c r="C85" s="116" t="s">
        <v>28</v>
      </c>
      <c r="D85" s="118">
        <v>42369.0</v>
      </c>
      <c r="E85" s="117">
        <v>3.5653E10</v>
      </c>
      <c r="F85" s="117">
        <v>2.2837E10</v>
      </c>
      <c r="G85" s="117">
        <v>7.61E8</v>
      </c>
      <c r="H85" s="121" t="s">
        <v>59</v>
      </c>
      <c r="I85" s="117">
        <v>8.445E9</v>
      </c>
      <c r="J85" s="116" t="s">
        <v>12</v>
      </c>
      <c r="K85" s="116" t="s">
        <v>86</v>
      </c>
      <c r="L85" s="29">
        <f t="shared" si="1"/>
        <v>12816000000</v>
      </c>
      <c r="M85" s="120">
        <f t="shared" si="2"/>
        <v>0.3594648417</v>
      </c>
      <c r="N85" s="29">
        <f t="shared" si="3"/>
        <v>9206000000</v>
      </c>
      <c r="O85" s="29">
        <f t="shared" si="4"/>
        <v>3610000000</v>
      </c>
      <c r="P85" s="120">
        <f t="shared" si="5"/>
        <v>0.1012537514</v>
      </c>
      <c r="Q85" s="16"/>
      <c r="R85" s="16"/>
      <c r="S85" s="16"/>
      <c r="T85" s="16"/>
      <c r="U85" s="16"/>
      <c r="V85" s="16"/>
      <c r="W85" s="16"/>
      <c r="X85" s="16"/>
      <c r="Y85" s="16"/>
      <c r="Z85" s="16"/>
      <c r="AA85" s="16"/>
    </row>
    <row r="86">
      <c r="A86" s="115">
        <v>88.0</v>
      </c>
      <c r="B86" s="116" t="s">
        <v>97</v>
      </c>
      <c r="C86" s="116" t="s">
        <v>25</v>
      </c>
      <c r="D86" s="118">
        <v>41639.0</v>
      </c>
      <c r="E86" s="117">
        <v>2.0696E9</v>
      </c>
      <c r="F86" s="117">
        <v>1.2081E9</v>
      </c>
      <c r="G86" s="117">
        <v>4.831E8</v>
      </c>
      <c r="H86" s="119" t="s">
        <v>59</v>
      </c>
      <c r="I86" s="119" t="s">
        <v>59</v>
      </c>
      <c r="J86" s="116" t="s">
        <v>14</v>
      </c>
      <c r="K86" s="116" t="s">
        <v>98</v>
      </c>
      <c r="L86" s="29">
        <f t="shared" si="1"/>
        <v>861500000</v>
      </c>
      <c r="M86" s="120">
        <f t="shared" si="2"/>
        <v>0.4162640124</v>
      </c>
      <c r="N86" s="29">
        <f t="shared" si="3"/>
        <v>483100000</v>
      </c>
      <c r="O86" s="29">
        <f t="shared" si="4"/>
        <v>378400000</v>
      </c>
      <c r="P86" s="120">
        <f t="shared" si="5"/>
        <v>0.1828372632</v>
      </c>
      <c r="Q86" s="16"/>
      <c r="R86" s="16"/>
      <c r="S86" s="16"/>
      <c r="T86" s="16"/>
      <c r="U86" s="16"/>
      <c r="V86" s="16"/>
      <c r="W86" s="16"/>
      <c r="X86" s="16"/>
      <c r="Y86" s="16"/>
      <c r="Z86" s="16"/>
      <c r="AA86" s="16"/>
    </row>
    <row r="87">
      <c r="A87" s="115">
        <v>89.0</v>
      </c>
      <c r="B87" s="116" t="s">
        <v>97</v>
      </c>
      <c r="C87" s="116" t="s">
        <v>26</v>
      </c>
      <c r="D87" s="118">
        <v>42004.0</v>
      </c>
      <c r="E87" s="117">
        <v>2.1183E9</v>
      </c>
      <c r="F87" s="117">
        <v>1.2646E9</v>
      </c>
      <c r="G87" s="117">
        <v>5.274E8</v>
      </c>
      <c r="H87" s="121" t="s">
        <v>59</v>
      </c>
      <c r="I87" s="119" t="s">
        <v>59</v>
      </c>
      <c r="J87" s="116" t="s">
        <v>14</v>
      </c>
      <c r="K87" s="116" t="s">
        <v>98</v>
      </c>
      <c r="L87" s="29">
        <f t="shared" si="1"/>
        <v>853700000</v>
      </c>
      <c r="M87" s="120">
        <f t="shared" si="2"/>
        <v>0.4030118491</v>
      </c>
      <c r="N87" s="29">
        <f t="shared" si="3"/>
        <v>527400000</v>
      </c>
      <c r="O87" s="29">
        <f t="shared" si="4"/>
        <v>326300000</v>
      </c>
      <c r="P87" s="120">
        <f t="shared" si="5"/>
        <v>0.1540386159</v>
      </c>
      <c r="Q87" s="16"/>
      <c r="R87" s="16"/>
      <c r="S87" s="16"/>
      <c r="T87" s="16"/>
      <c r="U87" s="16"/>
      <c r="V87" s="16"/>
      <c r="W87" s="16"/>
      <c r="X87" s="16"/>
      <c r="Y87" s="16"/>
      <c r="Z87" s="16"/>
      <c r="AA87" s="16"/>
    </row>
    <row r="88">
      <c r="A88" s="115">
        <v>90.0</v>
      </c>
      <c r="B88" s="116" t="s">
        <v>97</v>
      </c>
      <c r="C88" s="116" t="s">
        <v>27</v>
      </c>
      <c r="D88" s="118">
        <v>42369.0</v>
      </c>
      <c r="E88" s="117">
        <v>2.0681E9</v>
      </c>
      <c r="F88" s="117">
        <v>1.199E9</v>
      </c>
      <c r="G88" s="117">
        <v>5.105E8</v>
      </c>
      <c r="H88" s="121" t="s">
        <v>59</v>
      </c>
      <c r="I88" s="119" t="s">
        <v>59</v>
      </c>
      <c r="J88" s="116" t="s">
        <v>14</v>
      </c>
      <c r="K88" s="116" t="s">
        <v>98</v>
      </c>
      <c r="L88" s="29">
        <f t="shared" si="1"/>
        <v>869100000</v>
      </c>
      <c r="M88" s="120">
        <f t="shared" si="2"/>
        <v>0.4202408007</v>
      </c>
      <c r="N88" s="29">
        <f t="shared" si="3"/>
        <v>510500000</v>
      </c>
      <c r="O88" s="29">
        <f t="shared" si="4"/>
        <v>358600000</v>
      </c>
      <c r="P88" s="120">
        <f t="shared" si="5"/>
        <v>0.1733958706</v>
      </c>
      <c r="Q88" s="16"/>
      <c r="R88" s="16"/>
      <c r="S88" s="16"/>
      <c r="T88" s="16"/>
      <c r="U88" s="16"/>
      <c r="V88" s="16"/>
      <c r="W88" s="16"/>
      <c r="X88" s="16"/>
      <c r="Y88" s="16"/>
      <c r="Z88" s="16"/>
      <c r="AA88" s="16"/>
    </row>
    <row r="89">
      <c r="A89" s="115">
        <v>91.0</v>
      </c>
      <c r="B89" s="116" t="s">
        <v>97</v>
      </c>
      <c r="C89" s="116" t="s">
        <v>28</v>
      </c>
      <c r="D89" s="118">
        <v>42735.0</v>
      </c>
      <c r="E89" s="117">
        <v>2.238E9</v>
      </c>
      <c r="F89" s="117">
        <v>1.2527E9</v>
      </c>
      <c r="G89" s="117">
        <v>5.598E8</v>
      </c>
      <c r="H89" s="121" t="s">
        <v>59</v>
      </c>
      <c r="I89" s="119" t="s">
        <v>59</v>
      </c>
      <c r="J89" s="116" t="s">
        <v>14</v>
      </c>
      <c r="K89" s="116" t="s">
        <v>98</v>
      </c>
      <c r="L89" s="29">
        <f t="shared" si="1"/>
        <v>985300000</v>
      </c>
      <c r="M89" s="120">
        <f t="shared" si="2"/>
        <v>0.44025916</v>
      </c>
      <c r="N89" s="29">
        <f t="shared" si="3"/>
        <v>559800000</v>
      </c>
      <c r="O89" s="29">
        <f t="shared" si="4"/>
        <v>425500000</v>
      </c>
      <c r="P89" s="120">
        <f t="shared" si="5"/>
        <v>0.1901251117</v>
      </c>
      <c r="Q89" s="16"/>
      <c r="R89" s="16"/>
      <c r="S89" s="16"/>
      <c r="T89" s="16"/>
      <c r="U89" s="16"/>
      <c r="V89" s="16"/>
      <c r="W89" s="16"/>
      <c r="X89" s="16"/>
      <c r="Y89" s="16"/>
      <c r="Z89" s="16"/>
      <c r="AA89" s="16"/>
    </row>
    <row r="90">
      <c r="A90" s="115">
        <v>92.0</v>
      </c>
      <c r="B90" s="116" t="s">
        <v>99</v>
      </c>
      <c r="C90" s="116" t="s">
        <v>25</v>
      </c>
      <c r="D90" s="118">
        <v>41639.0</v>
      </c>
      <c r="E90" s="117">
        <v>1.551346E9</v>
      </c>
      <c r="F90" s="117">
        <v>1.77556E8</v>
      </c>
      <c r="G90" s="117">
        <v>4.93726E8</v>
      </c>
      <c r="H90" s="117">
        <v>3.17093E8</v>
      </c>
      <c r="I90" s="117">
        <v>417000.0</v>
      </c>
      <c r="J90" s="116" t="s">
        <v>13</v>
      </c>
      <c r="K90" s="116" t="s">
        <v>100</v>
      </c>
      <c r="L90" s="29">
        <f t="shared" si="1"/>
        <v>1373790000</v>
      </c>
      <c r="M90" s="120">
        <f t="shared" si="2"/>
        <v>0.8855471313</v>
      </c>
      <c r="N90" s="29">
        <f t="shared" si="3"/>
        <v>811236000</v>
      </c>
      <c r="O90" s="29">
        <f t="shared" si="4"/>
        <v>562554000</v>
      </c>
      <c r="P90" s="120">
        <f t="shared" si="5"/>
        <v>0.3626231672</v>
      </c>
      <c r="Q90" s="16"/>
      <c r="R90" s="16"/>
      <c r="S90" s="16"/>
      <c r="T90" s="16"/>
      <c r="U90" s="16"/>
      <c r="V90" s="16"/>
      <c r="W90" s="16"/>
      <c r="X90" s="16"/>
      <c r="Y90" s="16"/>
      <c r="Z90" s="16"/>
      <c r="AA90" s="16"/>
    </row>
    <row r="91">
      <c r="A91" s="115">
        <v>93.0</v>
      </c>
      <c r="B91" s="116" t="s">
        <v>99</v>
      </c>
      <c r="C91" s="116" t="s">
        <v>26</v>
      </c>
      <c r="D91" s="118">
        <v>42004.0</v>
      </c>
      <c r="E91" s="117">
        <v>2.234E9</v>
      </c>
      <c r="F91" s="117">
        <v>1.74E8</v>
      </c>
      <c r="G91" s="117">
        <v>6.5E8</v>
      </c>
      <c r="H91" s="117">
        <v>5.14E8</v>
      </c>
      <c r="I91" s="119" t="s">
        <v>59</v>
      </c>
      <c r="J91" s="116" t="s">
        <v>13</v>
      </c>
      <c r="K91" s="116" t="s">
        <v>100</v>
      </c>
      <c r="L91" s="29">
        <f t="shared" si="1"/>
        <v>2060000000</v>
      </c>
      <c r="M91" s="120">
        <f t="shared" si="2"/>
        <v>0.9221128021</v>
      </c>
      <c r="N91" s="29">
        <f t="shared" si="3"/>
        <v>1164000000</v>
      </c>
      <c r="O91" s="29">
        <f t="shared" si="4"/>
        <v>896000000</v>
      </c>
      <c r="P91" s="120">
        <f t="shared" si="5"/>
        <v>0.4010743062</v>
      </c>
      <c r="Q91" s="16"/>
      <c r="R91" s="16"/>
      <c r="S91" s="16"/>
      <c r="T91" s="16"/>
      <c r="U91" s="16"/>
      <c r="V91" s="16"/>
      <c r="W91" s="16"/>
      <c r="X91" s="16"/>
      <c r="Y91" s="16"/>
      <c r="Z91" s="16"/>
      <c r="AA91" s="16"/>
    </row>
    <row r="92">
      <c r="A92" s="115">
        <v>94.0</v>
      </c>
      <c r="B92" s="116" t="s">
        <v>99</v>
      </c>
      <c r="C92" s="116" t="s">
        <v>27</v>
      </c>
      <c r="D92" s="118">
        <v>42369.0</v>
      </c>
      <c r="E92" s="117">
        <v>2.604E9</v>
      </c>
      <c r="F92" s="117">
        <v>2.33E8</v>
      </c>
      <c r="G92" s="117">
        <v>9.27E8</v>
      </c>
      <c r="H92" s="117">
        <v>7.09E8</v>
      </c>
      <c r="I92" s="117">
        <v>1.17E8</v>
      </c>
      <c r="J92" s="116" t="s">
        <v>13</v>
      </c>
      <c r="K92" s="116" t="s">
        <v>100</v>
      </c>
      <c r="L92" s="29">
        <f t="shared" si="1"/>
        <v>2371000000</v>
      </c>
      <c r="M92" s="120">
        <f t="shared" si="2"/>
        <v>0.9105222734</v>
      </c>
      <c r="N92" s="29">
        <f t="shared" si="3"/>
        <v>1753000000</v>
      </c>
      <c r="O92" s="29">
        <f t="shared" si="4"/>
        <v>618000000</v>
      </c>
      <c r="P92" s="120">
        <f t="shared" si="5"/>
        <v>0.2373271889</v>
      </c>
      <c r="Q92" s="16"/>
      <c r="R92" s="16"/>
      <c r="S92" s="16"/>
      <c r="T92" s="16"/>
      <c r="U92" s="16"/>
      <c r="V92" s="16"/>
      <c r="W92" s="16"/>
      <c r="X92" s="16"/>
      <c r="Y92" s="16"/>
      <c r="Z92" s="16"/>
      <c r="AA92" s="16"/>
    </row>
    <row r="93">
      <c r="A93" s="115">
        <v>95.0</v>
      </c>
      <c r="B93" s="116" t="s">
        <v>99</v>
      </c>
      <c r="C93" s="116" t="s">
        <v>28</v>
      </c>
      <c r="D93" s="118">
        <v>42735.0</v>
      </c>
      <c r="E93" s="117">
        <v>3.084E9</v>
      </c>
      <c r="F93" s="117">
        <v>2.58E8</v>
      </c>
      <c r="G93" s="117">
        <v>9.9E8</v>
      </c>
      <c r="H93" s="117">
        <v>7.57E8</v>
      </c>
      <c r="I93" s="117">
        <v>3.22E8</v>
      </c>
      <c r="J93" s="116" t="s">
        <v>13</v>
      </c>
      <c r="K93" s="116" t="s">
        <v>100</v>
      </c>
      <c r="L93" s="29">
        <f t="shared" si="1"/>
        <v>2826000000</v>
      </c>
      <c r="M93" s="120">
        <f t="shared" si="2"/>
        <v>0.9163424125</v>
      </c>
      <c r="N93" s="29">
        <f t="shared" si="3"/>
        <v>2069000000</v>
      </c>
      <c r="O93" s="29">
        <f t="shared" si="4"/>
        <v>757000000</v>
      </c>
      <c r="P93" s="120">
        <f t="shared" si="5"/>
        <v>0.245460441</v>
      </c>
      <c r="Q93" s="16"/>
      <c r="R93" s="16"/>
      <c r="S93" s="16"/>
      <c r="T93" s="16"/>
      <c r="U93" s="16"/>
      <c r="V93" s="16"/>
      <c r="W93" s="16"/>
      <c r="X93" s="16"/>
      <c r="Y93" s="16"/>
      <c r="Z93" s="16"/>
      <c r="AA93" s="16"/>
    </row>
    <row r="94">
      <c r="A94" s="115">
        <v>96.0</v>
      </c>
      <c r="B94" s="116" t="s">
        <v>101</v>
      </c>
      <c r="C94" s="116" t="s">
        <v>25</v>
      </c>
      <c r="D94" s="118">
        <v>41574.0</v>
      </c>
      <c r="E94" s="117">
        <v>7.509E9</v>
      </c>
      <c r="F94" s="117">
        <v>4.518E9</v>
      </c>
      <c r="G94" s="117">
        <v>8.98E8</v>
      </c>
      <c r="H94" s="117">
        <v>1.32E9</v>
      </c>
      <c r="I94" s="119" t="s">
        <v>59</v>
      </c>
      <c r="J94" s="116" t="s">
        <v>15</v>
      </c>
      <c r="K94" s="116" t="s">
        <v>102</v>
      </c>
      <c r="L94" s="29">
        <f t="shared" si="1"/>
        <v>2991000000</v>
      </c>
      <c r="M94" s="120">
        <f t="shared" si="2"/>
        <v>0.3983220136</v>
      </c>
      <c r="N94" s="29">
        <f t="shared" si="3"/>
        <v>2218000000</v>
      </c>
      <c r="O94" s="29">
        <f t="shared" si="4"/>
        <v>773000000</v>
      </c>
      <c r="P94" s="120">
        <f t="shared" si="5"/>
        <v>0.1029431349</v>
      </c>
      <c r="Q94" s="16"/>
      <c r="R94" s="16"/>
      <c r="S94" s="16"/>
      <c r="T94" s="16"/>
      <c r="U94" s="16"/>
      <c r="V94" s="16"/>
      <c r="W94" s="16"/>
      <c r="X94" s="16"/>
      <c r="Y94" s="16"/>
      <c r="Z94" s="16"/>
      <c r="AA94" s="16"/>
    </row>
    <row r="95">
      <c r="A95" s="115">
        <v>97.0</v>
      </c>
      <c r="B95" s="116" t="s">
        <v>101</v>
      </c>
      <c r="C95" s="116" t="s">
        <v>26</v>
      </c>
      <c r="D95" s="118">
        <v>41938.0</v>
      </c>
      <c r="E95" s="117">
        <v>9.072E9</v>
      </c>
      <c r="F95" s="117">
        <v>5.229E9</v>
      </c>
      <c r="G95" s="117">
        <v>8.95E8</v>
      </c>
      <c r="H95" s="117">
        <v>1.428E9</v>
      </c>
      <c r="I95" s="119" t="s">
        <v>59</v>
      </c>
      <c r="J95" s="116" t="s">
        <v>15</v>
      </c>
      <c r="K95" s="116" t="s">
        <v>102</v>
      </c>
      <c r="L95" s="29">
        <f t="shared" si="1"/>
        <v>3843000000</v>
      </c>
      <c r="M95" s="120">
        <f t="shared" si="2"/>
        <v>0.4236111111</v>
      </c>
      <c r="N95" s="29">
        <f t="shared" si="3"/>
        <v>2323000000</v>
      </c>
      <c r="O95" s="29">
        <f t="shared" si="4"/>
        <v>1520000000</v>
      </c>
      <c r="P95" s="120">
        <f t="shared" si="5"/>
        <v>0.1675485009</v>
      </c>
      <c r="Q95" s="16"/>
      <c r="R95" s="16"/>
      <c r="S95" s="16"/>
      <c r="T95" s="16"/>
      <c r="U95" s="16"/>
      <c r="V95" s="16"/>
      <c r="W95" s="16"/>
      <c r="X95" s="16"/>
      <c r="Y95" s="16"/>
      <c r="Z95" s="16"/>
      <c r="AA95" s="16"/>
    </row>
    <row r="96">
      <c r="A96" s="115">
        <v>98.0</v>
      </c>
      <c r="B96" s="116" t="s">
        <v>101</v>
      </c>
      <c r="C96" s="116" t="s">
        <v>27</v>
      </c>
      <c r="D96" s="118">
        <v>42302.0</v>
      </c>
      <c r="E96" s="117">
        <v>9.659E9</v>
      </c>
      <c r="F96" s="117">
        <v>5.707E9</v>
      </c>
      <c r="G96" s="117">
        <v>8.08E8</v>
      </c>
      <c r="H96" s="117">
        <v>1.451E9</v>
      </c>
      <c r="I96" s="119" t="s">
        <v>59</v>
      </c>
      <c r="J96" s="116" t="s">
        <v>15</v>
      </c>
      <c r="K96" s="116" t="s">
        <v>102</v>
      </c>
      <c r="L96" s="29">
        <f t="shared" si="1"/>
        <v>3952000000</v>
      </c>
      <c r="M96" s="120">
        <f t="shared" si="2"/>
        <v>0.4091520861</v>
      </c>
      <c r="N96" s="29">
        <f t="shared" si="3"/>
        <v>2259000000</v>
      </c>
      <c r="O96" s="29">
        <f t="shared" si="4"/>
        <v>1693000000</v>
      </c>
      <c r="P96" s="120">
        <f t="shared" si="5"/>
        <v>0.1752769438</v>
      </c>
      <c r="Q96" s="16"/>
      <c r="R96" s="16"/>
      <c r="S96" s="16"/>
      <c r="T96" s="16"/>
      <c r="U96" s="16"/>
      <c r="V96" s="16"/>
      <c r="W96" s="16"/>
      <c r="X96" s="16"/>
      <c r="Y96" s="16"/>
      <c r="Z96" s="16"/>
      <c r="AA96" s="16"/>
    </row>
    <row r="97">
      <c r="A97" s="115">
        <v>99.0</v>
      </c>
      <c r="B97" s="116" t="s">
        <v>101</v>
      </c>
      <c r="C97" s="116" t="s">
        <v>28</v>
      </c>
      <c r="D97" s="118">
        <v>42673.0</v>
      </c>
      <c r="E97" s="117">
        <v>1.0825E10</v>
      </c>
      <c r="F97" s="117">
        <v>6.314E9</v>
      </c>
      <c r="G97" s="117">
        <v>8.19E8</v>
      </c>
      <c r="H97" s="117">
        <v>1.54E9</v>
      </c>
      <c r="I97" s="119" t="s">
        <v>59</v>
      </c>
      <c r="J97" s="116" t="s">
        <v>15</v>
      </c>
      <c r="K97" s="116" t="s">
        <v>102</v>
      </c>
      <c r="L97" s="29">
        <f t="shared" si="1"/>
        <v>4511000000</v>
      </c>
      <c r="M97" s="120">
        <f t="shared" si="2"/>
        <v>0.4167205543</v>
      </c>
      <c r="N97" s="29">
        <f t="shared" si="3"/>
        <v>2359000000</v>
      </c>
      <c r="O97" s="29">
        <f t="shared" si="4"/>
        <v>2152000000</v>
      </c>
      <c r="P97" s="120">
        <f t="shared" si="5"/>
        <v>0.1987990762</v>
      </c>
      <c r="Q97" s="16"/>
      <c r="R97" s="16"/>
      <c r="S97" s="16"/>
      <c r="T97" s="16"/>
      <c r="U97" s="16"/>
      <c r="V97" s="16"/>
      <c r="W97" s="16"/>
      <c r="X97" s="16"/>
      <c r="Y97" s="16"/>
      <c r="Z97" s="16"/>
      <c r="AA97" s="16"/>
    </row>
    <row r="98">
      <c r="A98" s="115">
        <v>100.0</v>
      </c>
      <c r="B98" s="116" t="s">
        <v>103</v>
      </c>
      <c r="C98" s="116" t="s">
        <v>25</v>
      </c>
      <c r="D98" s="118">
        <v>41274.0</v>
      </c>
      <c r="E98" s="117">
        <v>3.334213E9</v>
      </c>
      <c r="F98" s="117">
        <v>2.154132E9</v>
      </c>
      <c r="G98" s="117">
        <v>3.80532E8</v>
      </c>
      <c r="H98" s="121" t="s">
        <v>59</v>
      </c>
      <c r="I98" s="117">
        <v>5.3677E7</v>
      </c>
      <c r="J98" s="116" t="s">
        <v>14</v>
      </c>
      <c r="K98" s="116" t="s">
        <v>104</v>
      </c>
      <c r="L98" s="29">
        <f t="shared" si="1"/>
        <v>1180081000</v>
      </c>
      <c r="M98" s="120">
        <f t="shared" si="2"/>
        <v>0.3539308976</v>
      </c>
      <c r="N98" s="29">
        <f t="shared" si="3"/>
        <v>434209000</v>
      </c>
      <c r="O98" s="29">
        <f t="shared" si="4"/>
        <v>745872000</v>
      </c>
      <c r="P98" s="120">
        <f t="shared" si="5"/>
        <v>0.2237025649</v>
      </c>
      <c r="Q98" s="16"/>
      <c r="R98" s="16"/>
      <c r="S98" s="16"/>
      <c r="T98" s="16"/>
      <c r="U98" s="16"/>
      <c r="V98" s="16"/>
      <c r="W98" s="16"/>
      <c r="X98" s="16"/>
      <c r="Y98" s="16"/>
      <c r="Z98" s="16"/>
      <c r="AA98" s="16"/>
    </row>
    <row r="99">
      <c r="A99" s="115">
        <v>101.0</v>
      </c>
      <c r="B99" s="116" t="s">
        <v>103</v>
      </c>
      <c r="C99" s="116" t="s">
        <v>26</v>
      </c>
      <c r="D99" s="118">
        <v>41639.0</v>
      </c>
      <c r="E99" s="117">
        <v>3.594136E9</v>
      </c>
      <c r="F99" s="117">
        <v>2.323642E9</v>
      </c>
      <c r="G99" s="117">
        <v>3.98177E8</v>
      </c>
      <c r="H99" s="119" t="s">
        <v>59</v>
      </c>
      <c r="I99" s="117">
        <v>5.7238E7</v>
      </c>
      <c r="J99" s="116" t="s">
        <v>14</v>
      </c>
      <c r="K99" s="116" t="s">
        <v>104</v>
      </c>
      <c r="L99" s="29">
        <f t="shared" si="1"/>
        <v>1270494000</v>
      </c>
      <c r="M99" s="120">
        <f t="shared" si="2"/>
        <v>0.3534907972</v>
      </c>
      <c r="N99" s="29">
        <f t="shared" si="3"/>
        <v>455415000</v>
      </c>
      <c r="O99" s="29">
        <f t="shared" si="4"/>
        <v>815079000</v>
      </c>
      <c r="P99" s="120">
        <f t="shared" si="5"/>
        <v>0.2267802331</v>
      </c>
      <c r="Q99" s="16"/>
      <c r="R99" s="16"/>
      <c r="S99" s="16"/>
      <c r="T99" s="16"/>
      <c r="U99" s="16"/>
      <c r="V99" s="16"/>
      <c r="W99" s="16"/>
      <c r="X99" s="16"/>
      <c r="Y99" s="16"/>
      <c r="Z99" s="16"/>
      <c r="AA99" s="16"/>
    </row>
    <row r="100">
      <c r="A100" s="115">
        <v>102.0</v>
      </c>
      <c r="B100" s="116" t="s">
        <v>103</v>
      </c>
      <c r="C100" s="116" t="s">
        <v>27</v>
      </c>
      <c r="D100" s="118">
        <v>42004.0</v>
      </c>
      <c r="E100" s="117">
        <v>4.021964E9</v>
      </c>
      <c r="F100" s="117">
        <v>2.597017E9</v>
      </c>
      <c r="G100" s="117">
        <v>4.62637E8</v>
      </c>
      <c r="H100" s="121" t="s">
        <v>59</v>
      </c>
      <c r="I100" s="117">
        <v>6.3724E7</v>
      </c>
      <c r="J100" s="116" t="s">
        <v>14</v>
      </c>
      <c r="K100" s="116" t="s">
        <v>104</v>
      </c>
      <c r="L100" s="29">
        <f t="shared" si="1"/>
        <v>1424947000</v>
      </c>
      <c r="M100" s="120">
        <f t="shared" si="2"/>
        <v>0.3542913363</v>
      </c>
      <c r="N100" s="29">
        <f t="shared" si="3"/>
        <v>526361000</v>
      </c>
      <c r="O100" s="29">
        <f t="shared" si="4"/>
        <v>898586000</v>
      </c>
      <c r="P100" s="120">
        <f t="shared" si="5"/>
        <v>0.2234197024</v>
      </c>
      <c r="Q100" s="16"/>
      <c r="R100" s="16"/>
      <c r="S100" s="16"/>
      <c r="T100" s="16"/>
      <c r="U100" s="16"/>
      <c r="V100" s="16"/>
      <c r="W100" s="16"/>
      <c r="X100" s="16"/>
      <c r="Y100" s="16"/>
      <c r="Z100" s="16"/>
      <c r="AA100" s="16"/>
    </row>
    <row r="101">
      <c r="A101" s="115">
        <v>103.0</v>
      </c>
      <c r="B101" s="116" t="s">
        <v>103</v>
      </c>
      <c r="C101" s="116" t="s">
        <v>28</v>
      </c>
      <c r="D101" s="118">
        <v>42369.0</v>
      </c>
      <c r="E101" s="117">
        <v>3.974295E9</v>
      </c>
      <c r="F101" s="117">
        <v>2.54928E9</v>
      </c>
      <c r="G101" s="117">
        <v>4.48592E8</v>
      </c>
      <c r="H101" s="119" t="s">
        <v>59</v>
      </c>
      <c r="I101" s="117">
        <v>6.8707E7</v>
      </c>
      <c r="J101" s="116" t="s">
        <v>14</v>
      </c>
      <c r="K101" s="116" t="s">
        <v>104</v>
      </c>
      <c r="L101" s="29">
        <f t="shared" si="1"/>
        <v>1425015000</v>
      </c>
      <c r="M101" s="120">
        <f t="shared" si="2"/>
        <v>0.3585579329</v>
      </c>
      <c r="N101" s="29">
        <f t="shared" si="3"/>
        <v>517299000</v>
      </c>
      <c r="O101" s="29">
        <f t="shared" si="4"/>
        <v>907716000</v>
      </c>
      <c r="P101" s="120">
        <f t="shared" si="5"/>
        <v>0.2283967345</v>
      </c>
      <c r="Q101" s="16"/>
      <c r="R101" s="16"/>
      <c r="S101" s="16"/>
      <c r="T101" s="16"/>
      <c r="U101" s="16"/>
      <c r="V101" s="16"/>
      <c r="W101" s="16"/>
      <c r="X101" s="16"/>
      <c r="Y101" s="16"/>
      <c r="Z101" s="16"/>
      <c r="AA101" s="16"/>
    </row>
    <row r="102">
      <c r="A102" s="115">
        <v>108.0</v>
      </c>
      <c r="B102" s="116" t="s">
        <v>105</v>
      </c>
      <c r="C102" s="116" t="s">
        <v>25</v>
      </c>
      <c r="D102" s="118">
        <v>41639.0</v>
      </c>
      <c r="E102" s="117">
        <v>1.8676E10</v>
      </c>
      <c r="F102" s="117">
        <v>3.346E9</v>
      </c>
      <c r="G102" s="117">
        <v>5.38E9</v>
      </c>
      <c r="H102" s="117">
        <v>4.083E9</v>
      </c>
      <c r="I102" s="119" t="s">
        <v>59</v>
      </c>
      <c r="J102" s="116" t="s">
        <v>13</v>
      </c>
      <c r="K102" s="116" t="s">
        <v>100</v>
      </c>
      <c r="L102" s="29">
        <f t="shared" si="1"/>
        <v>15330000000</v>
      </c>
      <c r="M102" s="120">
        <f t="shared" si="2"/>
        <v>0.8208395802</v>
      </c>
      <c r="N102" s="29">
        <f t="shared" si="3"/>
        <v>9463000000</v>
      </c>
      <c r="O102" s="29">
        <f t="shared" si="4"/>
        <v>5867000000</v>
      </c>
      <c r="P102" s="120">
        <f t="shared" si="5"/>
        <v>0.3141464982</v>
      </c>
      <c r="Q102" s="16"/>
      <c r="R102" s="16"/>
      <c r="S102" s="16"/>
      <c r="T102" s="16"/>
      <c r="U102" s="16"/>
      <c r="V102" s="16"/>
      <c r="W102" s="16"/>
      <c r="X102" s="16"/>
      <c r="Y102" s="16"/>
      <c r="Z102" s="16"/>
      <c r="AA102" s="16"/>
    </row>
    <row r="103">
      <c r="A103" s="115">
        <v>109.0</v>
      </c>
      <c r="B103" s="116" t="s">
        <v>105</v>
      </c>
      <c r="C103" s="116" t="s">
        <v>26</v>
      </c>
      <c r="D103" s="118">
        <v>42004.0</v>
      </c>
      <c r="E103" s="117">
        <v>2.0063E10</v>
      </c>
      <c r="F103" s="117">
        <v>4.422E9</v>
      </c>
      <c r="G103" s="117">
        <v>5.153E9</v>
      </c>
      <c r="H103" s="117">
        <v>4.297E9</v>
      </c>
      <c r="I103" s="119" t="s">
        <v>59</v>
      </c>
      <c r="J103" s="116" t="s">
        <v>13</v>
      </c>
      <c r="K103" s="116" t="s">
        <v>100</v>
      </c>
      <c r="L103" s="29">
        <f t="shared" si="1"/>
        <v>15641000000</v>
      </c>
      <c r="M103" s="120">
        <f t="shared" si="2"/>
        <v>0.779594278</v>
      </c>
      <c r="N103" s="29">
        <f t="shared" si="3"/>
        <v>9450000000</v>
      </c>
      <c r="O103" s="29">
        <f t="shared" si="4"/>
        <v>6191000000</v>
      </c>
      <c r="P103" s="120">
        <f t="shared" si="5"/>
        <v>0.3085779794</v>
      </c>
      <c r="Q103" s="16"/>
      <c r="R103" s="16"/>
      <c r="S103" s="16"/>
      <c r="T103" s="16"/>
      <c r="U103" s="16"/>
      <c r="V103" s="16"/>
      <c r="W103" s="16"/>
      <c r="X103" s="16"/>
      <c r="Y103" s="16"/>
      <c r="Z103" s="16"/>
      <c r="AA103" s="16"/>
    </row>
    <row r="104">
      <c r="A104" s="115">
        <v>110.0</v>
      </c>
      <c r="B104" s="116" t="s">
        <v>105</v>
      </c>
      <c r="C104" s="116" t="s">
        <v>27</v>
      </c>
      <c r="D104" s="118">
        <v>42369.0</v>
      </c>
      <c r="E104" s="117">
        <v>2.1662E10</v>
      </c>
      <c r="F104" s="117">
        <v>4.227E9</v>
      </c>
      <c r="G104" s="117">
        <v>4.895E9</v>
      </c>
      <c r="H104" s="117">
        <v>4.07E9</v>
      </c>
      <c r="I104" s="121" t="s">
        <v>59</v>
      </c>
      <c r="J104" s="116" t="s">
        <v>13</v>
      </c>
      <c r="K104" s="116" t="s">
        <v>100</v>
      </c>
      <c r="L104" s="29">
        <f t="shared" si="1"/>
        <v>17435000000</v>
      </c>
      <c r="M104" s="120">
        <f t="shared" si="2"/>
        <v>0.8048656634</v>
      </c>
      <c r="N104" s="29">
        <f t="shared" si="3"/>
        <v>8965000000</v>
      </c>
      <c r="O104" s="29">
        <f t="shared" si="4"/>
        <v>8470000000</v>
      </c>
      <c r="P104" s="120">
        <f t="shared" si="5"/>
        <v>0.3910072939</v>
      </c>
      <c r="Q104" s="16"/>
      <c r="R104" s="16"/>
      <c r="S104" s="16"/>
      <c r="T104" s="16"/>
      <c r="U104" s="16"/>
      <c r="V104" s="16"/>
      <c r="W104" s="16"/>
      <c r="X104" s="16"/>
      <c r="Y104" s="16"/>
      <c r="Z104" s="16"/>
      <c r="AA104" s="16"/>
    </row>
    <row r="105">
      <c r="A105" s="115">
        <v>111.0</v>
      </c>
      <c r="B105" s="116" t="s">
        <v>105</v>
      </c>
      <c r="C105" s="116" t="s">
        <v>28</v>
      </c>
      <c r="D105" s="118">
        <v>42735.0</v>
      </c>
      <c r="E105" s="117">
        <v>2.2991E10</v>
      </c>
      <c r="F105" s="117">
        <v>4.162E9</v>
      </c>
      <c r="G105" s="117">
        <v>5.195E9</v>
      </c>
      <c r="H105" s="117">
        <v>3.84E9</v>
      </c>
      <c r="I105" s="119" t="s">
        <v>59</v>
      </c>
      <c r="J105" s="116" t="s">
        <v>13</v>
      </c>
      <c r="K105" s="116" t="s">
        <v>100</v>
      </c>
      <c r="L105" s="29">
        <f t="shared" si="1"/>
        <v>18829000000</v>
      </c>
      <c r="M105" s="120">
        <f t="shared" si="2"/>
        <v>0.8189726415</v>
      </c>
      <c r="N105" s="29">
        <f t="shared" si="3"/>
        <v>9035000000</v>
      </c>
      <c r="O105" s="29">
        <f t="shared" si="4"/>
        <v>9794000000</v>
      </c>
      <c r="P105" s="120">
        <f t="shared" si="5"/>
        <v>0.4259927798</v>
      </c>
      <c r="Q105" s="16"/>
      <c r="R105" s="16"/>
      <c r="S105" s="16"/>
      <c r="T105" s="16"/>
      <c r="U105" s="16"/>
      <c r="V105" s="16"/>
      <c r="W105" s="16"/>
      <c r="X105" s="16"/>
      <c r="Y105" s="16"/>
      <c r="Z105" s="16"/>
      <c r="AA105" s="16"/>
    </row>
    <row r="106">
      <c r="A106" s="115">
        <v>112.0</v>
      </c>
      <c r="B106" s="116" t="s">
        <v>106</v>
      </c>
      <c r="C106" s="116" t="s">
        <v>25</v>
      </c>
      <c r="D106" s="118">
        <v>41274.0</v>
      </c>
      <c r="E106" s="117">
        <v>1.0259E10</v>
      </c>
      <c r="F106" s="117">
        <v>1.899E9</v>
      </c>
      <c r="G106" s="117">
        <v>3.927E9</v>
      </c>
      <c r="H106" s="119" t="s">
        <v>59</v>
      </c>
      <c r="I106" s="117">
        <v>2.877E9</v>
      </c>
      <c r="J106" s="116" t="s">
        <v>12</v>
      </c>
      <c r="K106" s="116" t="s">
        <v>107</v>
      </c>
      <c r="L106" s="29">
        <f t="shared" si="1"/>
        <v>8360000000</v>
      </c>
      <c r="M106" s="120">
        <f t="shared" si="2"/>
        <v>0.8148942392</v>
      </c>
      <c r="N106" s="29">
        <f t="shared" si="3"/>
        <v>6804000000</v>
      </c>
      <c r="O106" s="29">
        <f t="shared" si="4"/>
        <v>1556000000</v>
      </c>
      <c r="P106" s="120">
        <f t="shared" si="5"/>
        <v>0.1516717029</v>
      </c>
      <c r="Q106" s="16"/>
      <c r="R106" s="16"/>
      <c r="S106" s="16"/>
      <c r="T106" s="16"/>
      <c r="U106" s="16"/>
      <c r="V106" s="16"/>
      <c r="W106" s="16"/>
      <c r="X106" s="16"/>
      <c r="Y106" s="16"/>
      <c r="Z106" s="16"/>
      <c r="AA106" s="16"/>
    </row>
    <row r="107">
      <c r="A107" s="115">
        <v>113.0</v>
      </c>
      <c r="B107" s="116" t="s">
        <v>106</v>
      </c>
      <c r="C107" s="116" t="s">
        <v>26</v>
      </c>
      <c r="D107" s="118">
        <v>41639.0</v>
      </c>
      <c r="E107" s="117">
        <v>1.123E10</v>
      </c>
      <c r="F107" s="117">
        <v>1.954E9</v>
      </c>
      <c r="G107" s="117">
        <v>3.862E9</v>
      </c>
      <c r="H107" s="121" t="s">
        <v>59</v>
      </c>
      <c r="I107" s="117">
        <v>3.132E9</v>
      </c>
      <c r="J107" s="116" t="s">
        <v>12</v>
      </c>
      <c r="K107" s="116" t="s">
        <v>107</v>
      </c>
      <c r="L107" s="29">
        <f t="shared" si="1"/>
        <v>9276000000</v>
      </c>
      <c r="M107" s="120">
        <f t="shared" si="2"/>
        <v>0.8260017809</v>
      </c>
      <c r="N107" s="29">
        <f t="shared" si="3"/>
        <v>6994000000</v>
      </c>
      <c r="O107" s="29">
        <f t="shared" si="4"/>
        <v>2282000000</v>
      </c>
      <c r="P107" s="120">
        <f t="shared" si="5"/>
        <v>0.203205699</v>
      </c>
      <c r="Q107" s="16"/>
      <c r="R107" s="16"/>
      <c r="S107" s="16"/>
      <c r="T107" s="16"/>
      <c r="U107" s="16"/>
      <c r="V107" s="16"/>
      <c r="W107" s="16"/>
      <c r="X107" s="16"/>
      <c r="Y107" s="16"/>
      <c r="Z107" s="16"/>
      <c r="AA107" s="16"/>
    </row>
    <row r="108">
      <c r="A108" s="115">
        <v>114.0</v>
      </c>
      <c r="B108" s="116" t="s">
        <v>106</v>
      </c>
      <c r="C108" s="116" t="s">
        <v>27</v>
      </c>
      <c r="D108" s="118">
        <v>42004.0</v>
      </c>
      <c r="E108" s="117">
        <v>1.2296E10</v>
      </c>
      <c r="F108" s="117">
        <v>1.982E9</v>
      </c>
      <c r="G108" s="117">
        <v>3.808E9</v>
      </c>
      <c r="H108" s="119" t="s">
        <v>59</v>
      </c>
      <c r="I108" s="117">
        <v>3.603E9</v>
      </c>
      <c r="J108" s="116" t="s">
        <v>12</v>
      </c>
      <c r="K108" s="116" t="s">
        <v>107</v>
      </c>
      <c r="L108" s="29">
        <f t="shared" si="1"/>
        <v>10314000000</v>
      </c>
      <c r="M108" s="120">
        <f t="shared" si="2"/>
        <v>0.8388093689</v>
      </c>
      <c r="N108" s="29">
        <f t="shared" si="3"/>
        <v>7411000000</v>
      </c>
      <c r="O108" s="29">
        <f t="shared" si="4"/>
        <v>2903000000</v>
      </c>
      <c r="P108" s="120">
        <f t="shared" si="5"/>
        <v>0.2360930384</v>
      </c>
      <c r="Q108" s="16"/>
      <c r="R108" s="16"/>
      <c r="S108" s="16"/>
      <c r="T108" s="16"/>
      <c r="U108" s="16"/>
      <c r="V108" s="16"/>
      <c r="W108" s="16"/>
      <c r="X108" s="16"/>
      <c r="Y108" s="16"/>
      <c r="Z108" s="16"/>
      <c r="AA108" s="16"/>
    </row>
    <row r="109">
      <c r="A109" s="115">
        <v>115.0</v>
      </c>
      <c r="B109" s="116" t="s">
        <v>106</v>
      </c>
      <c r="C109" s="116" t="s">
        <v>28</v>
      </c>
      <c r="D109" s="118">
        <v>42369.0</v>
      </c>
      <c r="E109" s="117">
        <v>1.22E10</v>
      </c>
      <c r="F109" s="117">
        <v>2.261E9</v>
      </c>
      <c r="G109" s="117">
        <v>3.75E9</v>
      </c>
      <c r="H109" s="119" t="s">
        <v>59</v>
      </c>
      <c r="I109" s="117">
        <v>3.63E9</v>
      </c>
      <c r="J109" s="116" t="s">
        <v>12</v>
      </c>
      <c r="K109" s="116" t="s">
        <v>107</v>
      </c>
      <c r="L109" s="29">
        <f t="shared" si="1"/>
        <v>9939000000</v>
      </c>
      <c r="M109" s="120">
        <f t="shared" si="2"/>
        <v>0.8146721311</v>
      </c>
      <c r="N109" s="29">
        <f t="shared" si="3"/>
        <v>7380000000</v>
      </c>
      <c r="O109" s="29">
        <f t="shared" si="4"/>
        <v>2559000000</v>
      </c>
      <c r="P109" s="120">
        <f t="shared" si="5"/>
        <v>0.2097540984</v>
      </c>
      <c r="Q109" s="16"/>
      <c r="R109" s="16"/>
      <c r="S109" s="16"/>
      <c r="T109" s="16"/>
      <c r="U109" s="16"/>
      <c r="V109" s="16"/>
      <c r="W109" s="16"/>
      <c r="X109" s="16"/>
      <c r="Y109" s="16"/>
      <c r="Z109" s="16"/>
      <c r="AA109" s="16"/>
    </row>
    <row r="110">
      <c r="A110" s="115">
        <v>116.0</v>
      </c>
      <c r="B110" s="116" t="s">
        <v>108</v>
      </c>
      <c r="C110" s="116" t="s">
        <v>25</v>
      </c>
      <c r="D110" s="118">
        <v>41274.0</v>
      </c>
      <c r="E110" s="117">
        <v>2.87596E9</v>
      </c>
      <c r="F110" s="117">
        <v>7.22479E8</v>
      </c>
      <c r="G110" s="117">
        <v>3.89486E8</v>
      </c>
      <c r="H110" s="119" t="s">
        <v>59</v>
      </c>
      <c r="I110" s="117">
        <v>6.44276E8</v>
      </c>
      <c r="J110" s="116" t="s">
        <v>17</v>
      </c>
      <c r="K110" s="116" t="s">
        <v>109</v>
      </c>
      <c r="L110" s="29">
        <f t="shared" si="1"/>
        <v>2153481000</v>
      </c>
      <c r="M110" s="120">
        <f t="shared" si="2"/>
        <v>0.7487868399</v>
      </c>
      <c r="N110" s="29">
        <f t="shared" si="3"/>
        <v>1033762000</v>
      </c>
      <c r="O110" s="29">
        <f t="shared" si="4"/>
        <v>1119719000</v>
      </c>
      <c r="P110" s="120">
        <f t="shared" si="5"/>
        <v>0.3893374734</v>
      </c>
      <c r="Q110" s="16"/>
      <c r="R110" s="16"/>
      <c r="S110" s="16"/>
      <c r="T110" s="16"/>
      <c r="U110" s="16"/>
      <c r="V110" s="16"/>
      <c r="W110" s="16"/>
      <c r="X110" s="16"/>
      <c r="Y110" s="16"/>
      <c r="Z110" s="16"/>
      <c r="AA110" s="16"/>
    </row>
    <row r="111">
      <c r="A111" s="115">
        <v>117.0</v>
      </c>
      <c r="B111" s="116" t="s">
        <v>108</v>
      </c>
      <c r="C111" s="116" t="s">
        <v>26</v>
      </c>
      <c r="D111" s="118">
        <v>41639.0</v>
      </c>
      <c r="E111" s="117">
        <v>3.361407E9</v>
      </c>
      <c r="F111" s="117">
        <v>8.59873E8</v>
      </c>
      <c r="G111" s="117">
        <v>4.87084E8</v>
      </c>
      <c r="H111" s="119" t="s">
        <v>59</v>
      </c>
      <c r="I111" s="117">
        <v>8.00145E8</v>
      </c>
      <c r="J111" s="116" t="s">
        <v>17</v>
      </c>
      <c r="K111" s="116" t="s">
        <v>109</v>
      </c>
      <c r="L111" s="29">
        <f t="shared" si="1"/>
        <v>2501534000</v>
      </c>
      <c r="M111" s="120">
        <f t="shared" si="2"/>
        <v>0.744192536</v>
      </c>
      <c r="N111" s="29">
        <f t="shared" si="3"/>
        <v>1287229000</v>
      </c>
      <c r="O111" s="29">
        <f t="shared" si="4"/>
        <v>1214305000</v>
      </c>
      <c r="P111" s="120">
        <f t="shared" si="5"/>
        <v>0.3612490246</v>
      </c>
      <c r="Q111" s="16"/>
      <c r="R111" s="16"/>
      <c r="S111" s="16"/>
      <c r="T111" s="16"/>
      <c r="U111" s="16"/>
      <c r="V111" s="16"/>
      <c r="W111" s="16"/>
      <c r="X111" s="16"/>
      <c r="Y111" s="16"/>
      <c r="Z111" s="16"/>
      <c r="AA111" s="16"/>
    </row>
    <row r="112">
      <c r="A112" s="115">
        <v>118.0</v>
      </c>
      <c r="B112" s="116" t="s">
        <v>108</v>
      </c>
      <c r="C112" s="116" t="s">
        <v>27</v>
      </c>
      <c r="D112" s="118">
        <v>42004.0</v>
      </c>
      <c r="E112" s="117">
        <v>4.100048E9</v>
      </c>
      <c r="F112" s="117">
        <v>1.094265E9</v>
      </c>
      <c r="G112" s="117">
        <v>5.15059E8</v>
      </c>
      <c r="H112" s="121" t="s">
        <v>59</v>
      </c>
      <c r="I112" s="117">
        <v>1.003802E9</v>
      </c>
      <c r="J112" s="116" t="s">
        <v>17</v>
      </c>
      <c r="K112" s="116" t="s">
        <v>109</v>
      </c>
      <c r="L112" s="29">
        <f t="shared" si="1"/>
        <v>3005783000</v>
      </c>
      <c r="M112" s="120">
        <f t="shared" si="2"/>
        <v>0.7331092221</v>
      </c>
      <c r="N112" s="29">
        <f t="shared" si="3"/>
        <v>1518861000</v>
      </c>
      <c r="O112" s="29">
        <f t="shared" si="4"/>
        <v>1486922000</v>
      </c>
      <c r="P112" s="120">
        <f t="shared" si="5"/>
        <v>0.3626596567</v>
      </c>
      <c r="Q112" s="16"/>
      <c r="R112" s="16"/>
      <c r="S112" s="16"/>
      <c r="T112" s="16"/>
      <c r="U112" s="16"/>
      <c r="V112" s="16"/>
      <c r="W112" s="16"/>
      <c r="X112" s="16"/>
      <c r="Y112" s="16"/>
      <c r="Z112" s="16"/>
      <c r="AA112" s="16"/>
    </row>
    <row r="113">
      <c r="A113" s="115">
        <v>119.0</v>
      </c>
      <c r="B113" s="116" t="s">
        <v>108</v>
      </c>
      <c r="C113" s="116" t="s">
        <v>28</v>
      </c>
      <c r="D113" s="118">
        <v>42369.0</v>
      </c>
      <c r="E113" s="117">
        <v>4.771516E9</v>
      </c>
      <c r="F113" s="117">
        <v>1.308868E9</v>
      </c>
      <c r="G113" s="117">
        <v>5.64531E8</v>
      </c>
      <c r="H113" s="121" t="s">
        <v>59</v>
      </c>
      <c r="I113" s="117">
        <v>1.285328E9</v>
      </c>
      <c r="J113" s="116" t="s">
        <v>17</v>
      </c>
      <c r="K113" s="116" t="s">
        <v>109</v>
      </c>
      <c r="L113" s="29">
        <f t="shared" si="1"/>
        <v>3462648000</v>
      </c>
      <c r="M113" s="120">
        <f t="shared" si="2"/>
        <v>0.7256913736</v>
      </c>
      <c r="N113" s="29">
        <f t="shared" si="3"/>
        <v>1849859000</v>
      </c>
      <c r="O113" s="29">
        <f t="shared" si="4"/>
        <v>1612789000</v>
      </c>
      <c r="P113" s="120">
        <f t="shared" si="5"/>
        <v>0.3380034773</v>
      </c>
      <c r="Q113" s="16"/>
      <c r="R113" s="16"/>
      <c r="S113" s="16"/>
      <c r="T113" s="16"/>
      <c r="U113" s="16"/>
      <c r="V113" s="16"/>
      <c r="W113" s="16"/>
      <c r="X113" s="16"/>
      <c r="Y113" s="16"/>
      <c r="Z113" s="16"/>
      <c r="AA113" s="16"/>
    </row>
    <row r="114">
      <c r="A114" s="115">
        <v>120.0</v>
      </c>
      <c r="B114" s="116" t="s">
        <v>22</v>
      </c>
      <c r="C114" s="116" t="s">
        <v>25</v>
      </c>
      <c r="D114" s="118">
        <v>41639.0</v>
      </c>
      <c r="E114" s="117">
        <v>7.4452E10</v>
      </c>
      <c r="F114" s="117">
        <v>5.4181E10</v>
      </c>
      <c r="G114" s="117">
        <v>1.9526E10</v>
      </c>
      <c r="H114" s="121" t="s">
        <v>59</v>
      </c>
      <c r="I114" s="119" t="s">
        <v>59</v>
      </c>
      <c r="J114" s="116" t="s">
        <v>9</v>
      </c>
      <c r="K114" s="116" t="s">
        <v>110</v>
      </c>
      <c r="L114" s="29">
        <f t="shared" si="1"/>
        <v>20271000000</v>
      </c>
      <c r="M114" s="120">
        <f t="shared" si="2"/>
        <v>0.2722693816</v>
      </c>
      <c r="N114" s="29">
        <f t="shared" si="3"/>
        <v>19526000000</v>
      </c>
      <c r="O114" s="29">
        <f t="shared" si="4"/>
        <v>745000000</v>
      </c>
      <c r="P114" s="120">
        <f t="shared" si="5"/>
        <v>0.01000644711</v>
      </c>
      <c r="Q114" s="16"/>
      <c r="R114" s="16"/>
      <c r="S114" s="16"/>
      <c r="T114" s="16"/>
      <c r="U114" s="16"/>
      <c r="V114" s="16"/>
      <c r="W114" s="16"/>
      <c r="X114" s="16"/>
      <c r="Y114" s="16"/>
      <c r="Z114" s="16"/>
      <c r="AA114" s="16"/>
    </row>
    <row r="115">
      <c r="A115" s="115">
        <v>121.0</v>
      </c>
      <c r="B115" s="116" t="s">
        <v>22</v>
      </c>
      <c r="C115" s="116" t="s">
        <v>26</v>
      </c>
      <c r="D115" s="118">
        <v>42004.0</v>
      </c>
      <c r="E115" s="117">
        <v>8.8988E10</v>
      </c>
      <c r="F115" s="117">
        <v>6.2752E10</v>
      </c>
      <c r="G115" s="117">
        <v>2.6058E10</v>
      </c>
      <c r="H115" s="121" t="s">
        <v>59</v>
      </c>
      <c r="I115" s="119" t="s">
        <v>59</v>
      </c>
      <c r="J115" s="116" t="s">
        <v>9</v>
      </c>
      <c r="K115" s="116" t="s">
        <v>110</v>
      </c>
      <c r="L115" s="29">
        <f t="shared" si="1"/>
        <v>26236000000</v>
      </c>
      <c r="M115" s="120">
        <f t="shared" si="2"/>
        <v>0.2948262687</v>
      </c>
      <c r="N115" s="29">
        <f t="shared" si="3"/>
        <v>26058000000</v>
      </c>
      <c r="O115" s="29">
        <f t="shared" si="4"/>
        <v>178000000</v>
      </c>
      <c r="P115" s="120">
        <f t="shared" si="5"/>
        <v>0.002000269699</v>
      </c>
      <c r="Q115" s="16"/>
      <c r="R115" s="16"/>
      <c r="S115" s="16"/>
      <c r="T115" s="16"/>
      <c r="U115" s="16"/>
      <c r="V115" s="16"/>
      <c r="W115" s="16"/>
      <c r="X115" s="16"/>
      <c r="Y115" s="16"/>
      <c r="Z115" s="16"/>
      <c r="AA115" s="16"/>
    </row>
    <row r="116">
      <c r="A116" s="115">
        <v>122.0</v>
      </c>
      <c r="B116" s="116" t="s">
        <v>22</v>
      </c>
      <c r="C116" s="116" t="s">
        <v>27</v>
      </c>
      <c r="D116" s="118">
        <v>42369.0</v>
      </c>
      <c r="E116" s="117">
        <v>1.07006E11</v>
      </c>
      <c r="F116" s="117">
        <v>7.1651E10</v>
      </c>
      <c r="G116" s="117">
        <v>3.3122E10</v>
      </c>
      <c r="H116" s="119" t="s">
        <v>59</v>
      </c>
      <c r="I116" s="121" t="s">
        <v>59</v>
      </c>
      <c r="J116" s="116" t="s">
        <v>9</v>
      </c>
      <c r="K116" s="116" t="s">
        <v>110</v>
      </c>
      <c r="L116" s="29">
        <f t="shared" si="1"/>
        <v>35355000000</v>
      </c>
      <c r="M116" s="120">
        <f t="shared" si="2"/>
        <v>0.3304020335</v>
      </c>
      <c r="N116" s="29">
        <f t="shared" si="3"/>
        <v>33122000000</v>
      </c>
      <c r="O116" s="29">
        <f t="shared" si="4"/>
        <v>2233000000</v>
      </c>
      <c r="P116" s="120">
        <f t="shared" si="5"/>
        <v>0.02086798871</v>
      </c>
      <c r="Q116" s="16"/>
      <c r="R116" s="16"/>
      <c r="S116" s="16"/>
      <c r="T116" s="16"/>
      <c r="U116" s="16"/>
      <c r="V116" s="16"/>
      <c r="W116" s="16"/>
      <c r="X116" s="16"/>
      <c r="Y116" s="16"/>
      <c r="Z116" s="16"/>
      <c r="AA116" s="16"/>
    </row>
    <row r="117">
      <c r="A117" s="115">
        <v>123.0</v>
      </c>
      <c r="B117" s="116" t="s">
        <v>22</v>
      </c>
      <c r="C117" s="116" t="s">
        <v>28</v>
      </c>
      <c r="D117" s="118">
        <v>42735.0</v>
      </c>
      <c r="E117" s="117">
        <v>1.35987E11</v>
      </c>
      <c r="F117" s="117">
        <v>8.8265E10</v>
      </c>
      <c r="G117" s="117">
        <v>4.3536E10</v>
      </c>
      <c r="H117" s="121" t="s">
        <v>59</v>
      </c>
      <c r="I117" s="121" t="s">
        <v>59</v>
      </c>
      <c r="J117" s="116" t="s">
        <v>9</v>
      </c>
      <c r="K117" s="116" t="s">
        <v>110</v>
      </c>
      <c r="L117" s="29">
        <f t="shared" si="1"/>
        <v>47722000000</v>
      </c>
      <c r="M117" s="120">
        <f t="shared" si="2"/>
        <v>0.3509306037</v>
      </c>
      <c r="N117" s="29">
        <f t="shared" si="3"/>
        <v>43536000000</v>
      </c>
      <c r="O117" s="29">
        <f t="shared" si="4"/>
        <v>4186000000</v>
      </c>
      <c r="P117" s="120">
        <f t="shared" si="5"/>
        <v>0.0307823542</v>
      </c>
      <c r="Q117" s="16"/>
      <c r="R117" s="16"/>
      <c r="S117" s="16"/>
      <c r="T117" s="16"/>
      <c r="U117" s="16"/>
      <c r="V117" s="16"/>
      <c r="W117" s="16"/>
      <c r="X117" s="16"/>
      <c r="Y117" s="16"/>
      <c r="Z117" s="16"/>
      <c r="AA117" s="16"/>
    </row>
    <row r="118">
      <c r="A118" s="115">
        <v>124.0</v>
      </c>
      <c r="B118" s="116" t="s">
        <v>111</v>
      </c>
      <c r="C118" s="116" t="s">
        <v>25</v>
      </c>
      <c r="D118" s="118">
        <v>41639.0</v>
      </c>
      <c r="E118" s="117">
        <v>1.75176E10</v>
      </c>
      <c r="F118" s="117">
        <v>1.47577E10</v>
      </c>
      <c r="G118" s="117">
        <v>1.9243E9</v>
      </c>
      <c r="H118" s="121" t="s">
        <v>59</v>
      </c>
      <c r="I118" s="117">
        <v>9.53E7</v>
      </c>
      <c r="J118" s="116" t="s">
        <v>9</v>
      </c>
      <c r="K118" s="116" t="s">
        <v>112</v>
      </c>
      <c r="L118" s="29">
        <f t="shared" si="1"/>
        <v>2759900000</v>
      </c>
      <c r="M118" s="120">
        <f t="shared" si="2"/>
        <v>0.157550121</v>
      </c>
      <c r="N118" s="29">
        <f t="shared" si="3"/>
        <v>2019600000</v>
      </c>
      <c r="O118" s="29">
        <f t="shared" si="4"/>
        <v>740300000</v>
      </c>
      <c r="P118" s="120">
        <f t="shared" si="5"/>
        <v>0.0422603553</v>
      </c>
      <c r="Q118" s="16"/>
      <c r="R118" s="16"/>
      <c r="S118" s="16"/>
      <c r="T118" s="16"/>
      <c r="U118" s="16"/>
      <c r="V118" s="16"/>
      <c r="W118" s="16"/>
      <c r="X118" s="16"/>
      <c r="Y118" s="16"/>
      <c r="Z118" s="16"/>
      <c r="AA118" s="16"/>
    </row>
    <row r="119">
      <c r="A119" s="115">
        <v>125.0</v>
      </c>
      <c r="B119" s="116" t="s">
        <v>111</v>
      </c>
      <c r="C119" s="116" t="s">
        <v>26</v>
      </c>
      <c r="D119" s="118">
        <v>42004.0</v>
      </c>
      <c r="E119" s="117">
        <v>1.91088E10</v>
      </c>
      <c r="F119" s="117">
        <v>1.61201E10</v>
      </c>
      <c r="G119" s="117">
        <v>2.061E9</v>
      </c>
      <c r="H119" s="121" t="s">
        <v>59</v>
      </c>
      <c r="I119" s="117">
        <v>1.069E8</v>
      </c>
      <c r="J119" s="116" t="s">
        <v>9</v>
      </c>
      <c r="K119" s="116" t="s">
        <v>112</v>
      </c>
      <c r="L119" s="29">
        <f t="shared" si="1"/>
        <v>2988700000</v>
      </c>
      <c r="M119" s="120">
        <f t="shared" si="2"/>
        <v>0.1564043791</v>
      </c>
      <c r="N119" s="29">
        <f t="shared" si="3"/>
        <v>2167900000</v>
      </c>
      <c r="O119" s="29">
        <f t="shared" si="4"/>
        <v>820800000</v>
      </c>
      <c r="P119" s="120">
        <f t="shared" si="5"/>
        <v>0.04295403165</v>
      </c>
      <c r="Q119" s="16"/>
      <c r="R119" s="16"/>
      <c r="S119" s="16"/>
      <c r="T119" s="16"/>
      <c r="U119" s="16"/>
      <c r="V119" s="16"/>
      <c r="W119" s="16"/>
      <c r="X119" s="16"/>
      <c r="Y119" s="16"/>
      <c r="Z119" s="16"/>
      <c r="AA119" s="16"/>
    </row>
    <row r="120">
      <c r="A120" s="115">
        <v>126.0</v>
      </c>
      <c r="B120" s="116" t="s">
        <v>111</v>
      </c>
      <c r="C120" s="116" t="s">
        <v>27</v>
      </c>
      <c r="D120" s="118">
        <v>42369.0</v>
      </c>
      <c r="E120" s="117">
        <v>2.0862E10</v>
      </c>
      <c r="F120" s="117">
        <v>1.76005E10</v>
      </c>
      <c r="G120" s="117">
        <v>2.2456E9</v>
      </c>
      <c r="H120" s="121" t="s">
        <v>59</v>
      </c>
      <c r="I120" s="117">
        <v>1.274E8</v>
      </c>
      <c r="J120" s="116" t="s">
        <v>9</v>
      </c>
      <c r="K120" s="116" t="s">
        <v>112</v>
      </c>
      <c r="L120" s="29">
        <f t="shared" si="1"/>
        <v>3261500000</v>
      </c>
      <c r="M120" s="120">
        <f t="shared" si="2"/>
        <v>0.1563368805</v>
      </c>
      <c r="N120" s="29">
        <f t="shared" si="3"/>
        <v>2373000000</v>
      </c>
      <c r="O120" s="29">
        <f t="shared" si="4"/>
        <v>888500000</v>
      </c>
      <c r="P120" s="120">
        <f t="shared" si="5"/>
        <v>0.04258939699</v>
      </c>
      <c r="Q120" s="16"/>
      <c r="R120" s="16"/>
      <c r="S120" s="16"/>
      <c r="T120" s="16"/>
      <c r="U120" s="16"/>
      <c r="V120" s="16"/>
      <c r="W120" s="16"/>
      <c r="X120" s="16"/>
      <c r="Y120" s="16"/>
      <c r="Z120" s="16"/>
      <c r="AA120" s="16"/>
    </row>
    <row r="121">
      <c r="A121" s="115">
        <v>127.0</v>
      </c>
      <c r="B121" s="116" t="s">
        <v>111</v>
      </c>
      <c r="C121" s="116" t="s">
        <v>28</v>
      </c>
      <c r="D121" s="122">
        <v>42735.0</v>
      </c>
      <c r="E121" s="117">
        <v>2.1609E10</v>
      </c>
      <c r="F121" s="117">
        <v>1.82958E10</v>
      </c>
      <c r="G121" s="117">
        <v>2.2803E9</v>
      </c>
      <c r="H121" s="121" t="s">
        <v>59</v>
      </c>
      <c r="I121" s="117">
        <v>1.434E8</v>
      </c>
      <c r="J121" s="116" t="s">
        <v>9</v>
      </c>
      <c r="K121" s="116" t="s">
        <v>112</v>
      </c>
      <c r="L121" s="29">
        <f t="shared" si="1"/>
        <v>3313200000</v>
      </c>
      <c r="M121" s="120">
        <f t="shared" si="2"/>
        <v>0.1533250035</v>
      </c>
      <c r="N121" s="29">
        <f t="shared" si="3"/>
        <v>2423700000</v>
      </c>
      <c r="O121" s="29">
        <f t="shared" si="4"/>
        <v>889500000</v>
      </c>
      <c r="P121" s="120">
        <f t="shared" si="5"/>
        <v>0.04116340414</v>
      </c>
      <c r="Q121" s="16"/>
      <c r="R121" s="16"/>
      <c r="S121" s="16"/>
      <c r="T121" s="16"/>
      <c r="U121" s="16"/>
      <c r="V121" s="16"/>
      <c r="W121" s="16"/>
      <c r="X121" s="16"/>
      <c r="Y121" s="16"/>
      <c r="Z121" s="16"/>
      <c r="AA121" s="16"/>
    </row>
    <row r="122">
      <c r="A122" s="115">
        <v>128.0</v>
      </c>
      <c r="B122" s="116" t="s">
        <v>113</v>
      </c>
      <c r="C122" s="116" t="s">
        <v>25</v>
      </c>
      <c r="D122" s="118">
        <v>41274.0</v>
      </c>
      <c r="E122" s="117">
        <v>6.14972E10</v>
      </c>
      <c r="F122" s="117">
        <v>4.82136E10</v>
      </c>
      <c r="G122" s="117">
        <v>8.6805E9</v>
      </c>
      <c r="H122" s="121" t="s">
        <v>59</v>
      </c>
      <c r="I122" s="117">
        <v>2.33E8</v>
      </c>
      <c r="J122" s="116" t="s">
        <v>13</v>
      </c>
      <c r="K122" s="116" t="s">
        <v>114</v>
      </c>
      <c r="L122" s="29">
        <f t="shared" si="1"/>
        <v>13283600000</v>
      </c>
      <c r="M122" s="120">
        <f t="shared" si="2"/>
        <v>0.2160033302</v>
      </c>
      <c r="N122" s="29">
        <f t="shared" si="3"/>
        <v>8913500000</v>
      </c>
      <c r="O122" s="29">
        <f t="shared" si="4"/>
        <v>4370100000</v>
      </c>
      <c r="P122" s="120">
        <f t="shared" si="5"/>
        <v>0.07106177192</v>
      </c>
      <c r="Q122" s="16"/>
      <c r="R122" s="16"/>
      <c r="S122" s="16"/>
      <c r="T122" s="16"/>
      <c r="U122" s="16"/>
      <c r="V122" s="16"/>
      <c r="W122" s="16"/>
      <c r="X122" s="16"/>
      <c r="Y122" s="16"/>
      <c r="Z122" s="16"/>
      <c r="AA122" s="16"/>
    </row>
    <row r="123">
      <c r="A123" s="115">
        <v>129.0</v>
      </c>
      <c r="B123" s="116" t="s">
        <v>113</v>
      </c>
      <c r="C123" s="116" t="s">
        <v>26</v>
      </c>
      <c r="D123" s="118">
        <v>41639.0</v>
      </c>
      <c r="E123" s="117">
        <v>7.10235E10</v>
      </c>
      <c r="F123" s="117">
        <v>5.62371E10</v>
      </c>
      <c r="G123" s="117">
        <v>9.9529E9</v>
      </c>
      <c r="H123" s="121" t="s">
        <v>59</v>
      </c>
      <c r="I123" s="117">
        <v>2.453E8</v>
      </c>
      <c r="J123" s="116" t="s">
        <v>13</v>
      </c>
      <c r="K123" s="116" t="s">
        <v>114</v>
      </c>
      <c r="L123" s="29">
        <f t="shared" si="1"/>
        <v>14786400000</v>
      </c>
      <c r="M123" s="120">
        <f t="shared" si="2"/>
        <v>0.2081902469</v>
      </c>
      <c r="N123" s="29">
        <f t="shared" si="3"/>
        <v>10198200000</v>
      </c>
      <c r="O123" s="29">
        <f t="shared" si="4"/>
        <v>4588200000</v>
      </c>
      <c r="P123" s="120">
        <f t="shared" si="5"/>
        <v>0.06460115314</v>
      </c>
      <c r="Q123" s="16"/>
      <c r="R123" s="16"/>
      <c r="S123" s="16"/>
      <c r="T123" s="16"/>
      <c r="U123" s="16"/>
      <c r="V123" s="16"/>
      <c r="W123" s="16"/>
      <c r="X123" s="16"/>
      <c r="Y123" s="16"/>
      <c r="Z123" s="16"/>
      <c r="AA123" s="16"/>
    </row>
    <row r="124">
      <c r="A124" s="115">
        <v>130.0</v>
      </c>
      <c r="B124" s="116" t="s">
        <v>113</v>
      </c>
      <c r="C124" s="116" t="s">
        <v>27</v>
      </c>
      <c r="D124" s="118">
        <v>42004.0</v>
      </c>
      <c r="E124" s="117">
        <v>7.38741E10</v>
      </c>
      <c r="F124" s="117">
        <v>5.68549E10</v>
      </c>
      <c r="G124" s="117">
        <v>1.17484E10</v>
      </c>
      <c r="H124" s="121" t="s">
        <v>59</v>
      </c>
      <c r="I124" s="117">
        <v>2.209E8</v>
      </c>
      <c r="J124" s="116" t="s">
        <v>13</v>
      </c>
      <c r="K124" s="116" t="s">
        <v>114</v>
      </c>
      <c r="L124" s="29">
        <f t="shared" si="1"/>
        <v>17019200000</v>
      </c>
      <c r="M124" s="120">
        <f t="shared" si="2"/>
        <v>0.2303811485</v>
      </c>
      <c r="N124" s="29">
        <f t="shared" si="3"/>
        <v>11969300000</v>
      </c>
      <c r="O124" s="29">
        <f t="shared" si="4"/>
        <v>5049900000</v>
      </c>
      <c r="P124" s="120">
        <f t="shared" si="5"/>
        <v>0.0683581932</v>
      </c>
      <c r="Q124" s="16"/>
      <c r="R124" s="16"/>
      <c r="S124" s="16"/>
      <c r="T124" s="16"/>
      <c r="U124" s="16"/>
      <c r="V124" s="16"/>
      <c r="W124" s="16"/>
      <c r="X124" s="16"/>
      <c r="Y124" s="16"/>
      <c r="Z124" s="16"/>
      <c r="AA124" s="16"/>
    </row>
    <row r="125">
      <c r="A125" s="115">
        <v>131.0</v>
      </c>
      <c r="B125" s="116" t="s">
        <v>113</v>
      </c>
      <c r="C125" s="116" t="s">
        <v>28</v>
      </c>
      <c r="D125" s="118">
        <v>42369.0</v>
      </c>
      <c r="E125" s="117">
        <v>7.91565E10</v>
      </c>
      <c r="F125" s="117">
        <v>6.11169E10</v>
      </c>
      <c r="G125" s="117">
        <v>1.25348E10</v>
      </c>
      <c r="H125" s="119" t="s">
        <v>59</v>
      </c>
      <c r="I125" s="117">
        <v>2.301E8</v>
      </c>
      <c r="J125" s="116" t="s">
        <v>13</v>
      </c>
      <c r="K125" s="116" t="s">
        <v>114</v>
      </c>
      <c r="L125" s="29">
        <f t="shared" si="1"/>
        <v>18039600000</v>
      </c>
      <c r="M125" s="120">
        <f t="shared" si="2"/>
        <v>0.2278978985</v>
      </c>
      <c r="N125" s="29">
        <f t="shared" si="3"/>
        <v>12764900000</v>
      </c>
      <c r="O125" s="29">
        <f t="shared" si="4"/>
        <v>5274700000</v>
      </c>
      <c r="P125" s="120">
        <f t="shared" si="5"/>
        <v>0.06663634698</v>
      </c>
      <c r="Q125" s="16"/>
      <c r="R125" s="16"/>
      <c r="S125" s="16"/>
      <c r="T125" s="16"/>
      <c r="U125" s="16"/>
      <c r="V125" s="16"/>
      <c r="W125" s="16"/>
      <c r="X125" s="16"/>
      <c r="Y125" s="16"/>
      <c r="Z125" s="16"/>
      <c r="AA125" s="16"/>
    </row>
    <row r="126">
      <c r="A126" s="115">
        <v>136.0</v>
      </c>
      <c r="B126" s="116" t="s">
        <v>115</v>
      </c>
      <c r="C126" s="116" t="s">
        <v>25</v>
      </c>
      <c r="D126" s="118">
        <v>41274.0</v>
      </c>
      <c r="E126" s="117">
        <v>1.6428E10</v>
      </c>
      <c r="F126" s="117">
        <v>3.079E9</v>
      </c>
      <c r="G126" s="117">
        <v>1.333E9</v>
      </c>
      <c r="H126" s="121" t="s">
        <v>59</v>
      </c>
      <c r="I126" s="117">
        <v>6.881E9</v>
      </c>
      <c r="J126" s="116" t="s">
        <v>11</v>
      </c>
      <c r="K126" s="116" t="s">
        <v>116</v>
      </c>
      <c r="L126" s="29">
        <f t="shared" si="1"/>
        <v>13349000000</v>
      </c>
      <c r="M126" s="120">
        <f t="shared" si="2"/>
        <v>0.8125760896</v>
      </c>
      <c r="N126" s="29">
        <f t="shared" si="3"/>
        <v>8214000000</v>
      </c>
      <c r="O126" s="29">
        <f t="shared" si="4"/>
        <v>5135000000</v>
      </c>
      <c r="P126" s="120">
        <f t="shared" si="5"/>
        <v>0.3125760896</v>
      </c>
      <c r="Q126" s="16"/>
      <c r="R126" s="16"/>
      <c r="S126" s="16"/>
      <c r="T126" s="16"/>
      <c r="U126" s="16"/>
      <c r="V126" s="16"/>
      <c r="W126" s="16"/>
      <c r="X126" s="16"/>
      <c r="Y126" s="16"/>
      <c r="Z126" s="16"/>
      <c r="AA126" s="16"/>
    </row>
    <row r="127">
      <c r="A127" s="115">
        <v>137.0</v>
      </c>
      <c r="B127" s="116" t="s">
        <v>115</v>
      </c>
      <c r="C127" s="116" t="s">
        <v>26</v>
      </c>
      <c r="D127" s="118">
        <v>41639.0</v>
      </c>
      <c r="E127" s="117">
        <v>1.4771E10</v>
      </c>
      <c r="F127" s="117">
        <v>2.938E9</v>
      </c>
      <c r="G127" s="117">
        <v>1.286E9</v>
      </c>
      <c r="H127" s="121" t="s">
        <v>59</v>
      </c>
      <c r="I127" s="117">
        <v>5.866E9</v>
      </c>
      <c r="J127" s="116" t="s">
        <v>11</v>
      </c>
      <c r="K127" s="116" t="s">
        <v>116</v>
      </c>
      <c r="L127" s="29">
        <f t="shared" si="1"/>
        <v>11833000000</v>
      </c>
      <c r="M127" s="120">
        <f t="shared" si="2"/>
        <v>0.8010967436</v>
      </c>
      <c r="N127" s="29">
        <f t="shared" si="3"/>
        <v>7152000000</v>
      </c>
      <c r="O127" s="29">
        <f t="shared" si="4"/>
        <v>4681000000</v>
      </c>
      <c r="P127" s="120">
        <f t="shared" si="5"/>
        <v>0.3169047458</v>
      </c>
      <c r="Q127" s="16"/>
      <c r="R127" s="16"/>
      <c r="S127" s="16"/>
      <c r="T127" s="16"/>
      <c r="U127" s="16"/>
      <c r="V127" s="16"/>
      <c r="W127" s="16"/>
      <c r="X127" s="16"/>
      <c r="Y127" s="16"/>
      <c r="Z127" s="16"/>
      <c r="AA127" s="16"/>
    </row>
    <row r="128">
      <c r="A128" s="115">
        <v>138.0</v>
      </c>
      <c r="B128" s="116" t="s">
        <v>115</v>
      </c>
      <c r="C128" s="116" t="s">
        <v>27</v>
      </c>
      <c r="D128" s="118">
        <v>42004.0</v>
      </c>
      <c r="E128" s="117">
        <v>1.2691E10</v>
      </c>
      <c r="F128" s="117">
        <v>2.511E9</v>
      </c>
      <c r="G128" s="117">
        <v>1.095E9</v>
      </c>
      <c r="H128" s="121" t="s">
        <v>59</v>
      </c>
      <c r="I128" s="117">
        <v>9.72E9</v>
      </c>
      <c r="J128" s="116" t="s">
        <v>11</v>
      </c>
      <c r="K128" s="116" t="s">
        <v>116</v>
      </c>
      <c r="L128" s="29">
        <f t="shared" si="1"/>
        <v>10180000000</v>
      </c>
      <c r="M128" s="120">
        <f t="shared" si="2"/>
        <v>0.8021432511</v>
      </c>
      <c r="N128" s="29">
        <f t="shared" si="3"/>
        <v>10815000000</v>
      </c>
      <c r="O128" s="29">
        <f t="shared" si="4"/>
        <v>-635000000</v>
      </c>
      <c r="P128" s="120">
        <f t="shared" si="5"/>
        <v>-0.0500354582</v>
      </c>
      <c r="Q128" s="16"/>
      <c r="R128" s="16"/>
      <c r="S128" s="16"/>
      <c r="T128" s="16"/>
      <c r="U128" s="16"/>
      <c r="V128" s="16"/>
      <c r="W128" s="16"/>
      <c r="X128" s="16"/>
      <c r="Y128" s="16"/>
      <c r="Z128" s="16"/>
      <c r="AA128" s="16"/>
    </row>
    <row r="129">
      <c r="A129" s="115">
        <v>139.0</v>
      </c>
      <c r="B129" s="116" t="s">
        <v>115</v>
      </c>
      <c r="C129" s="116" t="s">
        <v>28</v>
      </c>
      <c r="D129" s="118">
        <v>42369.0</v>
      </c>
      <c r="E129" s="117">
        <v>6.383E9</v>
      </c>
      <c r="F129" s="117">
        <v>2.065E9</v>
      </c>
      <c r="G129" s="117">
        <v>7.91E8</v>
      </c>
      <c r="H129" s="121" t="s">
        <v>59</v>
      </c>
      <c r="I129" s="117">
        <v>2.9372E10</v>
      </c>
      <c r="J129" s="116" t="s">
        <v>11</v>
      </c>
      <c r="K129" s="116" t="s">
        <v>116</v>
      </c>
      <c r="L129" s="29">
        <f t="shared" si="1"/>
        <v>4318000000</v>
      </c>
      <c r="M129" s="120">
        <f t="shared" si="2"/>
        <v>0.6764844117</v>
      </c>
      <c r="N129" s="29">
        <f t="shared" si="3"/>
        <v>30163000000</v>
      </c>
      <c r="O129" s="29">
        <f t="shared" si="4"/>
        <v>-25845000000</v>
      </c>
      <c r="P129" s="120">
        <f t="shared" si="5"/>
        <v>-4.049036503</v>
      </c>
      <c r="Q129" s="16"/>
      <c r="R129" s="16"/>
      <c r="S129" s="16"/>
      <c r="T129" s="16"/>
      <c r="U129" s="16"/>
      <c r="V129" s="16"/>
      <c r="W129" s="16"/>
      <c r="X129" s="16"/>
      <c r="Y129" s="16"/>
      <c r="Z129" s="16"/>
      <c r="AA129" s="16"/>
    </row>
    <row r="130">
      <c r="A130" s="115">
        <v>140.0</v>
      </c>
      <c r="B130" s="116" t="s">
        <v>117</v>
      </c>
      <c r="C130" s="116" t="s">
        <v>25</v>
      </c>
      <c r="D130" s="118">
        <v>41639.0</v>
      </c>
      <c r="E130" s="117">
        <v>1.4581E10</v>
      </c>
      <c r="F130" s="117">
        <v>2.942E9</v>
      </c>
      <c r="G130" s="117">
        <v>2.256E9</v>
      </c>
      <c r="H130" s="121" t="s">
        <v>59</v>
      </c>
      <c r="I130" s="117">
        <v>3.927E9</v>
      </c>
      <c r="J130" s="116" t="s">
        <v>11</v>
      </c>
      <c r="K130" s="116" t="s">
        <v>116</v>
      </c>
      <c r="L130" s="29">
        <f t="shared" si="1"/>
        <v>11639000000</v>
      </c>
      <c r="M130" s="120">
        <f t="shared" si="2"/>
        <v>0.798230574</v>
      </c>
      <c r="N130" s="29">
        <f t="shared" si="3"/>
        <v>6183000000</v>
      </c>
      <c r="O130" s="29">
        <f t="shared" si="4"/>
        <v>5456000000</v>
      </c>
      <c r="P130" s="120">
        <f t="shared" si="5"/>
        <v>0.374185584</v>
      </c>
      <c r="Q130" s="16"/>
      <c r="R130" s="16"/>
      <c r="S130" s="16"/>
      <c r="T130" s="16"/>
      <c r="U130" s="16"/>
      <c r="V130" s="16"/>
      <c r="W130" s="16"/>
      <c r="X130" s="16"/>
      <c r="Y130" s="16"/>
      <c r="Z130" s="16"/>
      <c r="AA130" s="16"/>
    </row>
    <row r="131">
      <c r="A131" s="115">
        <v>141.0</v>
      </c>
      <c r="B131" s="116" t="s">
        <v>117</v>
      </c>
      <c r="C131" s="116" t="s">
        <v>26</v>
      </c>
      <c r="D131" s="118">
        <v>42004.0</v>
      </c>
      <c r="E131" s="117">
        <v>1.847E10</v>
      </c>
      <c r="F131" s="117">
        <v>3.317E9</v>
      </c>
      <c r="G131" s="117">
        <v>2.725E9</v>
      </c>
      <c r="H131" s="121" t="s">
        <v>59</v>
      </c>
      <c r="I131" s="117">
        <v>4.55E9</v>
      </c>
      <c r="J131" s="116" t="s">
        <v>11</v>
      </c>
      <c r="K131" s="116" t="s">
        <v>116</v>
      </c>
      <c r="L131" s="29">
        <f t="shared" si="1"/>
        <v>15153000000</v>
      </c>
      <c r="M131" s="120">
        <f t="shared" si="2"/>
        <v>0.8204114781</v>
      </c>
      <c r="N131" s="29">
        <f t="shared" si="3"/>
        <v>7275000000</v>
      </c>
      <c r="O131" s="29">
        <f t="shared" si="4"/>
        <v>7878000000</v>
      </c>
      <c r="P131" s="120">
        <f t="shared" si="5"/>
        <v>0.4265295073</v>
      </c>
      <c r="Q131" s="16"/>
      <c r="R131" s="16"/>
      <c r="S131" s="16"/>
      <c r="T131" s="16"/>
      <c r="U131" s="16"/>
      <c r="V131" s="16"/>
      <c r="W131" s="16"/>
      <c r="X131" s="16"/>
      <c r="Y131" s="16"/>
      <c r="Z131" s="16"/>
      <c r="AA131" s="16"/>
    </row>
    <row r="132">
      <c r="A132" s="115">
        <v>142.0</v>
      </c>
      <c r="B132" s="116" t="s">
        <v>117</v>
      </c>
      <c r="C132" s="116" t="s">
        <v>27</v>
      </c>
      <c r="D132" s="118">
        <v>42369.0</v>
      </c>
      <c r="E132" s="117">
        <v>8.698E9</v>
      </c>
      <c r="F132" s="117">
        <v>3.185E9</v>
      </c>
      <c r="G132" s="117">
        <v>2.0E9</v>
      </c>
      <c r="H132" s="121" t="s">
        <v>59</v>
      </c>
      <c r="I132" s="117">
        <v>4.603E9</v>
      </c>
      <c r="J132" s="116" t="s">
        <v>11</v>
      </c>
      <c r="K132" s="116" t="s">
        <v>116</v>
      </c>
      <c r="L132" s="29">
        <f t="shared" si="1"/>
        <v>5513000000</v>
      </c>
      <c r="M132" s="120">
        <f t="shared" si="2"/>
        <v>0.6338238676</v>
      </c>
      <c r="N132" s="29">
        <f t="shared" si="3"/>
        <v>6603000000</v>
      </c>
      <c r="O132" s="29">
        <f t="shared" si="4"/>
        <v>-1090000000</v>
      </c>
      <c r="P132" s="120">
        <f t="shared" si="5"/>
        <v>-0.1253161646</v>
      </c>
      <c r="Q132" s="16"/>
      <c r="R132" s="16"/>
      <c r="S132" s="16"/>
      <c r="T132" s="16"/>
      <c r="U132" s="16"/>
      <c r="V132" s="16"/>
      <c r="W132" s="16"/>
      <c r="X132" s="16"/>
      <c r="Y132" s="16"/>
      <c r="Z132" s="16"/>
      <c r="AA132" s="16"/>
    </row>
    <row r="133">
      <c r="A133" s="115">
        <v>143.0</v>
      </c>
      <c r="B133" s="116" t="s">
        <v>117</v>
      </c>
      <c r="C133" s="116" t="s">
        <v>28</v>
      </c>
      <c r="D133" s="118">
        <v>42735.0</v>
      </c>
      <c r="E133" s="117">
        <v>7.869E9</v>
      </c>
      <c r="F133" s="117">
        <v>2.9E9</v>
      </c>
      <c r="G133" s="117">
        <v>2.094E9</v>
      </c>
      <c r="H133" s="121" t="s">
        <v>59</v>
      </c>
      <c r="I133" s="117">
        <v>4.301E9</v>
      </c>
      <c r="J133" s="116" t="s">
        <v>11</v>
      </c>
      <c r="K133" s="116" t="s">
        <v>116</v>
      </c>
      <c r="L133" s="29">
        <f t="shared" si="1"/>
        <v>4969000000</v>
      </c>
      <c r="M133" s="120">
        <f t="shared" si="2"/>
        <v>0.6314652434</v>
      </c>
      <c r="N133" s="29">
        <f t="shared" si="3"/>
        <v>6395000000</v>
      </c>
      <c r="O133" s="29">
        <f t="shared" si="4"/>
        <v>-1426000000</v>
      </c>
      <c r="P133" s="120">
        <f t="shared" si="5"/>
        <v>-0.1812174355</v>
      </c>
      <c r="Q133" s="16"/>
      <c r="R133" s="16"/>
      <c r="S133" s="16"/>
      <c r="T133" s="16"/>
      <c r="U133" s="16"/>
      <c r="V133" s="16"/>
      <c r="W133" s="16"/>
      <c r="X133" s="16"/>
      <c r="Y133" s="16"/>
      <c r="Z133" s="16"/>
      <c r="AA133" s="16"/>
    </row>
    <row r="134">
      <c r="A134" s="115">
        <v>144.0</v>
      </c>
      <c r="B134" s="116" t="s">
        <v>118</v>
      </c>
      <c r="C134" s="116" t="s">
        <v>25</v>
      </c>
      <c r="D134" s="118">
        <v>41547.0</v>
      </c>
      <c r="E134" s="117">
        <v>1.01804E10</v>
      </c>
      <c r="F134" s="117">
        <v>7.4721E9</v>
      </c>
      <c r="G134" s="117">
        <v>1.0186E9</v>
      </c>
      <c r="H134" s="117">
        <v>1.337E8</v>
      </c>
      <c r="I134" s="121" t="s">
        <v>59</v>
      </c>
      <c r="J134" s="116" t="s">
        <v>16</v>
      </c>
      <c r="K134" s="116" t="s">
        <v>119</v>
      </c>
      <c r="L134" s="29">
        <f t="shared" si="1"/>
        <v>2708300000</v>
      </c>
      <c r="M134" s="120">
        <f t="shared" si="2"/>
        <v>0.2660308043</v>
      </c>
      <c r="N134" s="29">
        <f t="shared" si="3"/>
        <v>1152300000</v>
      </c>
      <c r="O134" s="29">
        <f t="shared" si="4"/>
        <v>1556000000</v>
      </c>
      <c r="P134" s="120">
        <f t="shared" si="5"/>
        <v>0.1528427174</v>
      </c>
      <c r="Q134" s="16"/>
      <c r="R134" s="16"/>
      <c r="S134" s="16"/>
      <c r="T134" s="16"/>
      <c r="U134" s="16"/>
      <c r="V134" s="16"/>
      <c r="W134" s="16"/>
      <c r="X134" s="16"/>
      <c r="Y134" s="16"/>
      <c r="Z134" s="16"/>
      <c r="AA134" s="16"/>
    </row>
    <row r="135">
      <c r="A135" s="115">
        <v>145.0</v>
      </c>
      <c r="B135" s="116" t="s">
        <v>118</v>
      </c>
      <c r="C135" s="116" t="s">
        <v>26</v>
      </c>
      <c r="D135" s="122">
        <v>41912.0</v>
      </c>
      <c r="E135" s="117">
        <v>1.0439E10</v>
      </c>
      <c r="F135" s="117">
        <v>7.6299E9</v>
      </c>
      <c r="G135" s="117">
        <v>1.0074E9</v>
      </c>
      <c r="H135" s="117">
        <v>1.398E8</v>
      </c>
      <c r="I135" s="121" t="s">
        <v>59</v>
      </c>
      <c r="J135" s="116" t="s">
        <v>16</v>
      </c>
      <c r="K135" s="116" t="s">
        <v>119</v>
      </c>
      <c r="L135" s="29">
        <f t="shared" si="1"/>
        <v>2809100000</v>
      </c>
      <c r="M135" s="120">
        <f t="shared" si="2"/>
        <v>0.2690966568</v>
      </c>
      <c r="N135" s="29">
        <f t="shared" si="3"/>
        <v>1147200000</v>
      </c>
      <c r="O135" s="29">
        <f t="shared" si="4"/>
        <v>1661900000</v>
      </c>
      <c r="P135" s="120">
        <f t="shared" si="5"/>
        <v>0.1592010729</v>
      </c>
      <c r="Q135" s="16"/>
      <c r="R135" s="16"/>
      <c r="S135" s="16"/>
      <c r="T135" s="16"/>
      <c r="U135" s="16"/>
      <c r="V135" s="16"/>
      <c r="W135" s="16"/>
      <c r="X135" s="16"/>
      <c r="Y135" s="16"/>
      <c r="Z135" s="16"/>
      <c r="AA135" s="16"/>
    </row>
    <row r="136">
      <c r="A136" s="115">
        <v>146.0</v>
      </c>
      <c r="B136" s="116" t="s">
        <v>118</v>
      </c>
      <c r="C136" s="116" t="s">
        <v>27</v>
      </c>
      <c r="D136" s="118">
        <v>42277.0</v>
      </c>
      <c r="E136" s="117">
        <v>9.8949E9</v>
      </c>
      <c r="F136" s="117">
        <v>6.939E9</v>
      </c>
      <c r="G136" s="117">
        <v>8.953E8</v>
      </c>
      <c r="H136" s="117">
        <v>1.371E8</v>
      </c>
      <c r="I136" s="121" t="s">
        <v>59</v>
      </c>
      <c r="J136" s="116" t="s">
        <v>16</v>
      </c>
      <c r="K136" s="116" t="s">
        <v>119</v>
      </c>
      <c r="L136" s="29">
        <f t="shared" si="1"/>
        <v>2955900000</v>
      </c>
      <c r="M136" s="120">
        <f t="shared" si="2"/>
        <v>0.2987296486</v>
      </c>
      <c r="N136" s="29">
        <f t="shared" si="3"/>
        <v>1032400000</v>
      </c>
      <c r="O136" s="29">
        <f t="shared" si="4"/>
        <v>1923500000</v>
      </c>
      <c r="P136" s="120">
        <f t="shared" si="5"/>
        <v>0.1943930712</v>
      </c>
      <c r="Q136" s="16"/>
      <c r="R136" s="16"/>
      <c r="S136" s="16"/>
      <c r="T136" s="16"/>
      <c r="U136" s="16"/>
      <c r="V136" s="16"/>
      <c r="W136" s="16"/>
      <c r="X136" s="16"/>
      <c r="Y136" s="16"/>
      <c r="Z136" s="16"/>
      <c r="AA136" s="16"/>
    </row>
    <row r="137">
      <c r="A137" s="115">
        <v>147.0</v>
      </c>
      <c r="B137" s="116" t="s">
        <v>118</v>
      </c>
      <c r="C137" s="116" t="s">
        <v>28</v>
      </c>
      <c r="D137" s="118">
        <v>42643.0</v>
      </c>
      <c r="E137" s="117">
        <v>9.5244E9</v>
      </c>
      <c r="F137" s="117">
        <v>6.4027E9</v>
      </c>
      <c r="G137" s="117">
        <v>7.976E8</v>
      </c>
      <c r="H137" s="117">
        <v>1.32E8</v>
      </c>
      <c r="I137" s="119" t="s">
        <v>59</v>
      </c>
      <c r="J137" s="116" t="s">
        <v>16</v>
      </c>
      <c r="K137" s="116" t="s">
        <v>119</v>
      </c>
      <c r="L137" s="29">
        <f t="shared" si="1"/>
        <v>3121700000</v>
      </c>
      <c r="M137" s="120">
        <f t="shared" si="2"/>
        <v>0.327758179</v>
      </c>
      <c r="N137" s="29">
        <f t="shared" si="3"/>
        <v>929600000</v>
      </c>
      <c r="O137" s="29">
        <f t="shared" si="4"/>
        <v>2192100000</v>
      </c>
      <c r="P137" s="120">
        <f t="shared" si="5"/>
        <v>0.2301562303</v>
      </c>
      <c r="Q137" s="16"/>
      <c r="R137" s="16"/>
      <c r="S137" s="16"/>
      <c r="T137" s="16"/>
      <c r="U137" s="16"/>
      <c r="V137" s="16"/>
      <c r="W137" s="16"/>
      <c r="X137" s="16"/>
      <c r="Y137" s="16"/>
      <c r="Z137" s="16"/>
      <c r="AA137" s="16"/>
    </row>
    <row r="138">
      <c r="A138" s="115">
        <v>148.0</v>
      </c>
      <c r="B138" s="116" t="s">
        <v>120</v>
      </c>
      <c r="C138" s="116" t="s">
        <v>25</v>
      </c>
      <c r="D138" s="118">
        <v>41274.0</v>
      </c>
      <c r="E138" s="117">
        <v>4.2921E9</v>
      </c>
      <c r="F138" s="117">
        <v>2.9489E9</v>
      </c>
      <c r="G138" s="117">
        <v>5.129E8</v>
      </c>
      <c r="H138" s="121" t="s">
        <v>59</v>
      </c>
      <c r="I138" s="119" t="s">
        <v>59</v>
      </c>
      <c r="J138" s="116" t="s">
        <v>15</v>
      </c>
      <c r="K138" s="116" t="s">
        <v>121</v>
      </c>
      <c r="L138" s="29">
        <f t="shared" si="1"/>
        <v>1343200000</v>
      </c>
      <c r="M138" s="120">
        <f t="shared" si="2"/>
        <v>0.3129470422</v>
      </c>
      <c r="N138" s="29">
        <f t="shared" si="3"/>
        <v>512900000</v>
      </c>
      <c r="O138" s="29">
        <f t="shared" si="4"/>
        <v>830300000</v>
      </c>
      <c r="P138" s="120">
        <f t="shared" si="5"/>
        <v>0.1934484285</v>
      </c>
      <c r="Q138" s="16"/>
      <c r="R138" s="16"/>
      <c r="S138" s="16"/>
      <c r="T138" s="16"/>
      <c r="U138" s="16"/>
      <c r="V138" s="16"/>
      <c r="W138" s="16"/>
      <c r="X138" s="16"/>
      <c r="Y138" s="16"/>
      <c r="Z138" s="16"/>
      <c r="AA138" s="16"/>
    </row>
    <row r="139">
      <c r="A139" s="115">
        <v>149.0</v>
      </c>
      <c r="B139" s="116" t="s">
        <v>120</v>
      </c>
      <c r="C139" s="116" t="s">
        <v>26</v>
      </c>
      <c r="D139" s="118">
        <v>41639.0</v>
      </c>
      <c r="E139" s="117">
        <v>4.6147E9</v>
      </c>
      <c r="F139" s="117">
        <v>3.1639E9</v>
      </c>
      <c r="G139" s="117">
        <v>5.48E8</v>
      </c>
      <c r="H139" s="121" t="s">
        <v>59</v>
      </c>
      <c r="I139" s="119" t="s">
        <v>59</v>
      </c>
      <c r="J139" s="116" t="s">
        <v>15</v>
      </c>
      <c r="K139" s="116" t="s">
        <v>121</v>
      </c>
      <c r="L139" s="29">
        <f t="shared" si="1"/>
        <v>1450800000</v>
      </c>
      <c r="M139" s="120">
        <f t="shared" si="2"/>
        <v>0.314386634</v>
      </c>
      <c r="N139" s="29">
        <f t="shared" si="3"/>
        <v>548000000</v>
      </c>
      <c r="O139" s="29">
        <f t="shared" si="4"/>
        <v>902800000</v>
      </c>
      <c r="P139" s="120">
        <f t="shared" si="5"/>
        <v>0.195635686</v>
      </c>
      <c r="Q139" s="16"/>
      <c r="R139" s="16"/>
      <c r="S139" s="16"/>
      <c r="T139" s="16"/>
      <c r="U139" s="16"/>
      <c r="V139" s="16"/>
      <c r="W139" s="16"/>
      <c r="X139" s="16"/>
      <c r="Y139" s="16"/>
      <c r="Z139" s="16"/>
      <c r="AA139" s="16"/>
    </row>
    <row r="140">
      <c r="A140" s="115">
        <v>150.0</v>
      </c>
      <c r="B140" s="116" t="s">
        <v>120</v>
      </c>
      <c r="C140" s="116" t="s">
        <v>27</v>
      </c>
      <c r="D140" s="118">
        <v>42004.0</v>
      </c>
      <c r="E140" s="117">
        <v>5.3455E9</v>
      </c>
      <c r="F140" s="117">
        <v>3.6517E9</v>
      </c>
      <c r="G140" s="117">
        <v>6.451E8</v>
      </c>
      <c r="H140" s="121" t="s">
        <v>59</v>
      </c>
      <c r="I140" s="119" t="s">
        <v>59</v>
      </c>
      <c r="J140" s="116" t="s">
        <v>15</v>
      </c>
      <c r="K140" s="116" t="s">
        <v>121</v>
      </c>
      <c r="L140" s="29">
        <f t="shared" si="1"/>
        <v>1693800000</v>
      </c>
      <c r="M140" s="120">
        <f t="shared" si="2"/>
        <v>0.3168646525</v>
      </c>
      <c r="N140" s="29">
        <f t="shared" si="3"/>
        <v>645100000</v>
      </c>
      <c r="O140" s="29">
        <f t="shared" si="4"/>
        <v>1048700000</v>
      </c>
      <c r="P140" s="120">
        <f t="shared" si="5"/>
        <v>0.1961837059</v>
      </c>
      <c r="Q140" s="16"/>
      <c r="R140" s="16"/>
      <c r="S140" s="16"/>
      <c r="T140" s="16"/>
      <c r="U140" s="16"/>
      <c r="V140" s="16"/>
      <c r="W140" s="16"/>
      <c r="X140" s="16"/>
      <c r="Y140" s="16"/>
      <c r="Z140" s="16"/>
      <c r="AA140" s="16"/>
    </row>
    <row r="141">
      <c r="A141" s="115">
        <v>151.0</v>
      </c>
      <c r="B141" s="116" t="s">
        <v>120</v>
      </c>
      <c r="C141" s="116" t="s">
        <v>28</v>
      </c>
      <c r="D141" s="118">
        <v>42369.0</v>
      </c>
      <c r="E141" s="117">
        <v>5.5687E9</v>
      </c>
      <c r="F141" s="117">
        <v>3.7892E9</v>
      </c>
      <c r="G141" s="117">
        <v>6.691E8</v>
      </c>
      <c r="H141" s="121" t="s">
        <v>59</v>
      </c>
      <c r="I141" s="119" t="s">
        <v>59</v>
      </c>
      <c r="J141" s="116" t="s">
        <v>15</v>
      </c>
      <c r="K141" s="116" t="s">
        <v>121</v>
      </c>
      <c r="L141" s="29">
        <f t="shared" si="1"/>
        <v>1779500000</v>
      </c>
      <c r="M141" s="120">
        <f t="shared" si="2"/>
        <v>0.3195539354</v>
      </c>
      <c r="N141" s="29">
        <f t="shared" si="3"/>
        <v>669100000</v>
      </c>
      <c r="O141" s="29">
        <f t="shared" si="4"/>
        <v>1110400000</v>
      </c>
      <c r="P141" s="120">
        <f t="shared" si="5"/>
        <v>0.1994002191</v>
      </c>
      <c r="Q141" s="16"/>
      <c r="R141" s="16"/>
      <c r="S141" s="16"/>
      <c r="T141" s="16"/>
      <c r="U141" s="16"/>
      <c r="V141" s="16"/>
      <c r="W141" s="16"/>
      <c r="X141" s="16"/>
      <c r="Y141" s="16"/>
      <c r="Z141" s="16"/>
      <c r="AA141" s="16"/>
    </row>
    <row r="142">
      <c r="A142" s="115">
        <v>152.0</v>
      </c>
      <c r="B142" s="116" t="s">
        <v>122</v>
      </c>
      <c r="C142" s="116" t="s">
        <v>25</v>
      </c>
      <c r="D142" s="118">
        <v>41274.0</v>
      </c>
      <c r="E142" s="117">
        <v>2.37E10</v>
      </c>
      <c r="F142" s="117">
        <v>2.0401E10</v>
      </c>
      <c r="G142" s="117">
        <v>9.97E8</v>
      </c>
      <c r="H142" s="117">
        <v>1.97E8</v>
      </c>
      <c r="I142" s="117">
        <v>1.46E9</v>
      </c>
      <c r="J142" s="116" t="s">
        <v>14</v>
      </c>
      <c r="K142" s="116" t="s">
        <v>123</v>
      </c>
      <c r="L142" s="29">
        <f t="shared" si="1"/>
        <v>3299000000</v>
      </c>
      <c r="M142" s="120">
        <f t="shared" si="2"/>
        <v>0.1391983122</v>
      </c>
      <c r="N142" s="29">
        <f t="shared" si="3"/>
        <v>2654000000</v>
      </c>
      <c r="O142" s="29">
        <f t="shared" si="4"/>
        <v>645000000</v>
      </c>
      <c r="P142" s="120">
        <f t="shared" si="5"/>
        <v>0.02721518987</v>
      </c>
      <c r="Q142" s="16"/>
      <c r="R142" s="16"/>
      <c r="S142" s="16"/>
      <c r="T142" s="16"/>
      <c r="U142" s="16"/>
      <c r="V142" s="16"/>
      <c r="W142" s="16"/>
      <c r="X142" s="16"/>
      <c r="Y142" s="16"/>
      <c r="Z142" s="16"/>
      <c r="AA142" s="16"/>
    </row>
    <row r="143">
      <c r="A143" s="115">
        <v>153.0</v>
      </c>
      <c r="B143" s="116" t="s">
        <v>122</v>
      </c>
      <c r="C143" s="116" t="s">
        <v>26</v>
      </c>
      <c r="D143" s="118">
        <v>41639.0</v>
      </c>
      <c r="E143" s="117">
        <v>2.3032E10</v>
      </c>
      <c r="F143" s="117">
        <v>1.9286E10</v>
      </c>
      <c r="G143" s="117">
        <v>1.008E9</v>
      </c>
      <c r="H143" s="117">
        <v>1.92E8</v>
      </c>
      <c r="I143" s="117">
        <v>1.421E9</v>
      </c>
      <c r="J143" s="116" t="s">
        <v>14</v>
      </c>
      <c r="K143" s="116" t="s">
        <v>123</v>
      </c>
      <c r="L143" s="29">
        <f t="shared" si="1"/>
        <v>3746000000</v>
      </c>
      <c r="M143" s="120">
        <f t="shared" si="2"/>
        <v>0.1626432789</v>
      </c>
      <c r="N143" s="29">
        <f t="shared" si="3"/>
        <v>2621000000</v>
      </c>
      <c r="O143" s="29">
        <f t="shared" si="4"/>
        <v>1125000000</v>
      </c>
      <c r="P143" s="120">
        <f t="shared" si="5"/>
        <v>0.0488450851</v>
      </c>
      <c r="Q143" s="16"/>
      <c r="R143" s="16"/>
      <c r="S143" s="16"/>
      <c r="T143" s="16"/>
      <c r="U143" s="16"/>
      <c r="V143" s="16"/>
      <c r="W143" s="16"/>
      <c r="X143" s="16"/>
      <c r="Y143" s="16"/>
      <c r="Z143" s="16"/>
      <c r="AA143" s="16"/>
    </row>
    <row r="144">
      <c r="A144" s="115">
        <v>154.0</v>
      </c>
      <c r="B144" s="116" t="s">
        <v>122</v>
      </c>
      <c r="C144" s="116" t="s">
        <v>27</v>
      </c>
      <c r="D144" s="118">
        <v>42004.0</v>
      </c>
      <c r="E144" s="117">
        <v>2.3906E10</v>
      </c>
      <c r="F144" s="117">
        <v>1.9137E10</v>
      </c>
      <c r="G144" s="117">
        <v>9.95E8</v>
      </c>
      <c r="H144" s="117">
        <v>2.18E8</v>
      </c>
      <c r="I144" s="117">
        <v>1.371E9</v>
      </c>
      <c r="J144" s="116" t="s">
        <v>14</v>
      </c>
      <c r="K144" s="116" t="s">
        <v>123</v>
      </c>
      <c r="L144" s="29">
        <f t="shared" si="1"/>
        <v>4769000000</v>
      </c>
      <c r="M144" s="120">
        <f t="shared" si="2"/>
        <v>0.1994896679</v>
      </c>
      <c r="N144" s="29">
        <f t="shared" si="3"/>
        <v>2584000000</v>
      </c>
      <c r="O144" s="29">
        <f t="shared" si="4"/>
        <v>2185000000</v>
      </c>
      <c r="P144" s="120">
        <f t="shared" si="5"/>
        <v>0.09139964862</v>
      </c>
      <c r="Q144" s="16"/>
      <c r="R144" s="16"/>
      <c r="S144" s="16"/>
      <c r="T144" s="16"/>
      <c r="U144" s="16"/>
      <c r="V144" s="16"/>
      <c r="W144" s="16"/>
      <c r="X144" s="16"/>
      <c r="Y144" s="16"/>
      <c r="Z144" s="16"/>
      <c r="AA144" s="16"/>
    </row>
    <row r="145">
      <c r="A145" s="115">
        <v>155.0</v>
      </c>
      <c r="B145" s="116" t="s">
        <v>122</v>
      </c>
      <c r="C145" s="116" t="s">
        <v>28</v>
      </c>
      <c r="D145" s="118">
        <v>42369.0</v>
      </c>
      <c r="E145" s="117">
        <v>2.2534E10</v>
      </c>
      <c r="F145" s="117">
        <v>1.8069E10</v>
      </c>
      <c r="G145" s="117">
        <v>9.79E8</v>
      </c>
      <c r="H145" s="117">
        <v>2.38E8</v>
      </c>
      <c r="I145" s="117">
        <v>1.28E9</v>
      </c>
      <c r="J145" s="116" t="s">
        <v>14</v>
      </c>
      <c r="K145" s="116" t="s">
        <v>123</v>
      </c>
      <c r="L145" s="29">
        <f t="shared" si="1"/>
        <v>4465000000</v>
      </c>
      <c r="M145" s="120">
        <f t="shared" si="2"/>
        <v>0.1981450253</v>
      </c>
      <c r="N145" s="29">
        <f t="shared" si="3"/>
        <v>2497000000</v>
      </c>
      <c r="O145" s="29">
        <f t="shared" si="4"/>
        <v>1968000000</v>
      </c>
      <c r="P145" s="120">
        <f t="shared" si="5"/>
        <v>0.08733469424</v>
      </c>
      <c r="Q145" s="16"/>
      <c r="R145" s="16"/>
      <c r="S145" s="16"/>
      <c r="T145" s="16"/>
      <c r="U145" s="16"/>
      <c r="V145" s="16"/>
      <c r="W145" s="16"/>
      <c r="X145" s="16"/>
      <c r="Y145" s="16"/>
      <c r="Z145" s="16"/>
      <c r="AA145" s="16"/>
    </row>
    <row r="146">
      <c r="A146" s="115">
        <v>156.0</v>
      </c>
      <c r="B146" s="116" t="s">
        <v>124</v>
      </c>
      <c r="C146" s="116" t="s">
        <v>25</v>
      </c>
      <c r="D146" s="118">
        <v>41274.0</v>
      </c>
      <c r="E146" s="117">
        <v>4.856E9</v>
      </c>
      <c r="F146" s="117">
        <v>1.662E9</v>
      </c>
      <c r="G146" s="117">
        <v>1.139E9</v>
      </c>
      <c r="H146" s="117">
        <v>6.04E8</v>
      </c>
      <c r="I146" s="121" t="s">
        <v>59</v>
      </c>
      <c r="J146" s="116" t="s">
        <v>15</v>
      </c>
      <c r="K146" s="116" t="s">
        <v>125</v>
      </c>
      <c r="L146" s="29">
        <f t="shared" si="1"/>
        <v>3194000000</v>
      </c>
      <c r="M146" s="120">
        <f t="shared" si="2"/>
        <v>0.6577429984</v>
      </c>
      <c r="N146" s="29">
        <f t="shared" si="3"/>
        <v>1743000000</v>
      </c>
      <c r="O146" s="29">
        <f t="shared" si="4"/>
        <v>1451000000</v>
      </c>
      <c r="P146" s="120">
        <f t="shared" si="5"/>
        <v>0.2988056013</v>
      </c>
      <c r="Q146" s="16"/>
      <c r="R146" s="16"/>
      <c r="S146" s="16"/>
      <c r="T146" s="16"/>
      <c r="U146" s="16"/>
      <c r="V146" s="16"/>
      <c r="W146" s="16"/>
      <c r="X146" s="16"/>
      <c r="Y146" s="16"/>
      <c r="Z146" s="16"/>
      <c r="AA146" s="16"/>
    </row>
    <row r="147">
      <c r="A147" s="115">
        <v>157.0</v>
      </c>
      <c r="B147" s="116" t="s">
        <v>124</v>
      </c>
      <c r="C147" s="116" t="s">
        <v>26</v>
      </c>
      <c r="D147" s="118">
        <v>41639.0</v>
      </c>
      <c r="E147" s="117">
        <v>4.583E9</v>
      </c>
      <c r="F147" s="117">
        <v>1.531E9</v>
      </c>
      <c r="G147" s="117">
        <v>1.096E9</v>
      </c>
      <c r="H147" s="117">
        <v>5.84E8</v>
      </c>
      <c r="I147" s="119" t="s">
        <v>59</v>
      </c>
      <c r="J147" s="116" t="s">
        <v>15</v>
      </c>
      <c r="K147" s="116" t="s">
        <v>125</v>
      </c>
      <c r="L147" s="29">
        <f t="shared" si="1"/>
        <v>3052000000</v>
      </c>
      <c r="M147" s="120">
        <f t="shared" si="2"/>
        <v>0.665939341</v>
      </c>
      <c r="N147" s="29">
        <f t="shared" si="3"/>
        <v>1680000000</v>
      </c>
      <c r="O147" s="29">
        <f t="shared" si="4"/>
        <v>1372000000</v>
      </c>
      <c r="P147" s="120">
        <f t="shared" si="5"/>
        <v>0.2993672267</v>
      </c>
      <c r="Q147" s="16"/>
      <c r="R147" s="16"/>
      <c r="S147" s="16"/>
      <c r="T147" s="16"/>
      <c r="U147" s="16"/>
      <c r="V147" s="16"/>
      <c r="W147" s="16"/>
      <c r="X147" s="16"/>
      <c r="Y147" s="16"/>
      <c r="Z147" s="16"/>
      <c r="AA147" s="16"/>
    </row>
    <row r="148">
      <c r="A148" s="115">
        <v>158.0</v>
      </c>
      <c r="B148" s="116" t="s">
        <v>124</v>
      </c>
      <c r="C148" s="116" t="s">
        <v>27</v>
      </c>
      <c r="D148" s="118">
        <v>42004.0</v>
      </c>
      <c r="E148" s="117">
        <v>4.408E9</v>
      </c>
      <c r="F148" s="117">
        <v>1.525E9</v>
      </c>
      <c r="G148" s="117">
        <v>1.129E9</v>
      </c>
      <c r="H148" s="117">
        <v>5.71E8</v>
      </c>
      <c r="I148" s="119" t="s">
        <v>59</v>
      </c>
      <c r="J148" s="116" t="s">
        <v>15</v>
      </c>
      <c r="K148" s="116" t="s">
        <v>125</v>
      </c>
      <c r="L148" s="29">
        <f t="shared" si="1"/>
        <v>2883000000</v>
      </c>
      <c r="M148" s="120">
        <f t="shared" si="2"/>
        <v>0.6540381125</v>
      </c>
      <c r="N148" s="29">
        <f t="shared" si="3"/>
        <v>1700000000</v>
      </c>
      <c r="O148" s="29">
        <f t="shared" si="4"/>
        <v>1183000000</v>
      </c>
      <c r="P148" s="120">
        <f t="shared" si="5"/>
        <v>0.2683756806</v>
      </c>
      <c r="Q148" s="16"/>
      <c r="R148" s="16"/>
      <c r="S148" s="16"/>
      <c r="T148" s="16"/>
      <c r="U148" s="16"/>
      <c r="V148" s="16"/>
      <c r="W148" s="16"/>
      <c r="X148" s="16"/>
      <c r="Y148" s="16"/>
      <c r="Z148" s="16"/>
      <c r="AA148" s="16"/>
    </row>
    <row r="149">
      <c r="A149" s="115">
        <v>159.0</v>
      </c>
      <c r="B149" s="116" t="s">
        <v>124</v>
      </c>
      <c r="C149" s="116" t="s">
        <v>28</v>
      </c>
      <c r="D149" s="118">
        <v>42369.0</v>
      </c>
      <c r="E149" s="117">
        <v>4.664E9</v>
      </c>
      <c r="F149" s="117">
        <v>1.585E9</v>
      </c>
      <c r="G149" s="117">
        <v>1.114E9</v>
      </c>
      <c r="H149" s="117">
        <v>6.46E8</v>
      </c>
      <c r="I149" s="119" t="s">
        <v>59</v>
      </c>
      <c r="J149" s="116" t="s">
        <v>15</v>
      </c>
      <c r="K149" s="116" t="s">
        <v>125</v>
      </c>
      <c r="L149" s="29">
        <f t="shared" si="1"/>
        <v>3079000000</v>
      </c>
      <c r="M149" s="120">
        <f t="shared" si="2"/>
        <v>0.6601629503</v>
      </c>
      <c r="N149" s="29">
        <f t="shared" si="3"/>
        <v>1760000000</v>
      </c>
      <c r="O149" s="29">
        <f t="shared" si="4"/>
        <v>1319000000</v>
      </c>
      <c r="P149" s="120">
        <f t="shared" si="5"/>
        <v>0.2828044597</v>
      </c>
      <c r="Q149" s="16"/>
      <c r="R149" s="16"/>
      <c r="S149" s="16"/>
      <c r="T149" s="16"/>
      <c r="U149" s="16"/>
      <c r="V149" s="16"/>
      <c r="W149" s="16"/>
      <c r="X149" s="16"/>
      <c r="Y149" s="16"/>
      <c r="Z149" s="16"/>
      <c r="AA149" s="16"/>
    </row>
    <row r="150">
      <c r="A150" s="115">
        <v>164.0</v>
      </c>
      <c r="B150" s="116" t="s">
        <v>126</v>
      </c>
      <c r="C150" s="116" t="s">
        <v>25</v>
      </c>
      <c r="D150" s="118">
        <v>42309.0</v>
      </c>
      <c r="E150" s="117">
        <v>6.824E9</v>
      </c>
      <c r="F150" s="117">
        <v>3.271E9</v>
      </c>
      <c r="G150" s="117">
        <v>4.86E8</v>
      </c>
      <c r="H150" s="117">
        <v>1.049E9</v>
      </c>
      <c r="I150" s="117">
        <v>2.49E8</v>
      </c>
      <c r="J150" s="116" t="s">
        <v>15</v>
      </c>
      <c r="K150" s="116" t="s">
        <v>74</v>
      </c>
      <c r="L150" s="29">
        <f t="shared" si="1"/>
        <v>3553000000</v>
      </c>
      <c r="M150" s="120">
        <f t="shared" si="2"/>
        <v>0.5206623681</v>
      </c>
      <c r="N150" s="29">
        <f t="shared" si="3"/>
        <v>1784000000</v>
      </c>
      <c r="O150" s="29">
        <f t="shared" si="4"/>
        <v>1769000000</v>
      </c>
      <c r="P150" s="120">
        <f t="shared" si="5"/>
        <v>0.2592321219</v>
      </c>
      <c r="Q150" s="16"/>
      <c r="R150" s="16"/>
      <c r="S150" s="16"/>
      <c r="T150" s="16"/>
      <c r="U150" s="16"/>
      <c r="V150" s="16"/>
      <c r="W150" s="16"/>
      <c r="X150" s="16"/>
      <c r="Y150" s="16"/>
      <c r="Z150" s="16"/>
      <c r="AA150" s="16"/>
    </row>
    <row r="151">
      <c r="A151" s="115">
        <v>165.0</v>
      </c>
      <c r="B151" s="116" t="s">
        <v>126</v>
      </c>
      <c r="C151" s="116" t="s">
        <v>26</v>
      </c>
      <c r="D151" s="122">
        <v>42673.0</v>
      </c>
      <c r="E151" s="117">
        <v>1.324E10</v>
      </c>
      <c r="F151" s="117">
        <v>7.3E9</v>
      </c>
      <c r="G151" s="117">
        <v>8.06E8</v>
      </c>
      <c r="H151" s="117">
        <v>2.674E9</v>
      </c>
      <c r="I151" s="117">
        <v>1.873E9</v>
      </c>
      <c r="J151" s="116" t="s">
        <v>15</v>
      </c>
      <c r="K151" s="116" t="s">
        <v>74</v>
      </c>
      <c r="L151" s="29">
        <f t="shared" si="1"/>
        <v>5940000000</v>
      </c>
      <c r="M151" s="120">
        <f t="shared" si="2"/>
        <v>0.4486404834</v>
      </c>
      <c r="N151" s="29">
        <f t="shared" si="3"/>
        <v>5353000000</v>
      </c>
      <c r="O151" s="29">
        <f t="shared" si="4"/>
        <v>587000000</v>
      </c>
      <c r="P151" s="120">
        <f t="shared" si="5"/>
        <v>0.04433534743</v>
      </c>
      <c r="Q151" s="16"/>
      <c r="R151" s="16"/>
      <c r="S151" s="16"/>
      <c r="T151" s="16"/>
      <c r="U151" s="16"/>
      <c r="V151" s="16"/>
      <c r="W151" s="16"/>
      <c r="X151" s="16"/>
      <c r="Y151" s="16"/>
      <c r="Z151" s="16"/>
      <c r="AA151" s="16"/>
    </row>
    <row r="152">
      <c r="A152" s="115">
        <v>166.0</v>
      </c>
      <c r="B152" s="116" t="s">
        <v>127</v>
      </c>
      <c r="C152" s="116" t="s">
        <v>25</v>
      </c>
      <c r="D152" s="118">
        <v>41274.0</v>
      </c>
      <c r="E152" s="117">
        <v>5.8635E9</v>
      </c>
      <c r="F152" s="117">
        <v>4.3353E9</v>
      </c>
      <c r="G152" s="117">
        <v>1.1489E9</v>
      </c>
      <c r="H152" s="121" t="s">
        <v>59</v>
      </c>
      <c r="I152" s="119" t="s">
        <v>59</v>
      </c>
      <c r="J152" s="116" t="s">
        <v>16</v>
      </c>
      <c r="K152" s="116" t="s">
        <v>128</v>
      </c>
      <c r="L152" s="29">
        <f t="shared" si="1"/>
        <v>1528200000</v>
      </c>
      <c r="M152" s="120">
        <f t="shared" si="2"/>
        <v>0.260629317</v>
      </c>
      <c r="N152" s="29">
        <f t="shared" si="3"/>
        <v>1148900000</v>
      </c>
      <c r="O152" s="29">
        <f t="shared" si="4"/>
        <v>379300000</v>
      </c>
      <c r="P152" s="120">
        <f t="shared" si="5"/>
        <v>0.06468832609</v>
      </c>
      <c r="Q152" s="16"/>
      <c r="R152" s="16"/>
      <c r="S152" s="16"/>
      <c r="T152" s="16"/>
      <c r="U152" s="16"/>
      <c r="V152" s="16"/>
      <c r="W152" s="16"/>
      <c r="X152" s="16"/>
      <c r="Y152" s="16"/>
      <c r="Z152" s="16"/>
      <c r="AA152" s="16"/>
    </row>
    <row r="153">
      <c r="A153" s="115">
        <v>167.0</v>
      </c>
      <c r="B153" s="116" t="s">
        <v>127</v>
      </c>
      <c r="C153" s="116" t="s">
        <v>26</v>
      </c>
      <c r="D153" s="118">
        <v>41636.0</v>
      </c>
      <c r="E153" s="117">
        <v>6.14E9</v>
      </c>
      <c r="F153" s="117">
        <v>4.5023E9</v>
      </c>
      <c r="G153" s="117">
        <v>1.1742E9</v>
      </c>
      <c r="H153" s="119" t="s">
        <v>59</v>
      </c>
      <c r="I153" s="119" t="s">
        <v>59</v>
      </c>
      <c r="J153" s="116" t="s">
        <v>16</v>
      </c>
      <c r="K153" s="116" t="s">
        <v>128</v>
      </c>
      <c r="L153" s="29">
        <f t="shared" si="1"/>
        <v>1637700000</v>
      </c>
      <c r="M153" s="120">
        <f t="shared" si="2"/>
        <v>0.2667263844</v>
      </c>
      <c r="N153" s="29">
        <f t="shared" si="3"/>
        <v>1174200000</v>
      </c>
      <c r="O153" s="29">
        <f t="shared" si="4"/>
        <v>463500000</v>
      </c>
      <c r="P153" s="120">
        <f t="shared" si="5"/>
        <v>0.07548859935</v>
      </c>
      <c r="Q153" s="16"/>
      <c r="R153" s="16"/>
      <c r="S153" s="16"/>
      <c r="T153" s="16"/>
      <c r="U153" s="16"/>
      <c r="V153" s="16"/>
      <c r="W153" s="16"/>
      <c r="X153" s="16"/>
      <c r="Y153" s="16"/>
      <c r="Z153" s="16"/>
      <c r="AA153" s="16"/>
    </row>
    <row r="154">
      <c r="A154" s="115">
        <v>168.0</v>
      </c>
      <c r="B154" s="116" t="s">
        <v>127</v>
      </c>
      <c r="C154" s="116" t="s">
        <v>27</v>
      </c>
      <c r="D154" s="118">
        <v>42007.0</v>
      </c>
      <c r="E154" s="117">
        <v>6.3303E9</v>
      </c>
      <c r="F154" s="117">
        <v>4.6791E9</v>
      </c>
      <c r="G154" s="117">
        <v>1.1589E9</v>
      </c>
      <c r="H154" s="121" t="s">
        <v>59</v>
      </c>
      <c r="I154" s="121" t="s">
        <v>59</v>
      </c>
      <c r="J154" s="116" t="s">
        <v>16</v>
      </c>
      <c r="K154" s="116" t="s">
        <v>128</v>
      </c>
      <c r="L154" s="29">
        <f t="shared" si="1"/>
        <v>1651200000</v>
      </c>
      <c r="M154" s="120">
        <f t="shared" si="2"/>
        <v>0.2608407184</v>
      </c>
      <c r="N154" s="29">
        <f t="shared" si="3"/>
        <v>1158900000</v>
      </c>
      <c r="O154" s="29">
        <f t="shared" si="4"/>
        <v>492300000</v>
      </c>
      <c r="P154" s="120">
        <f t="shared" si="5"/>
        <v>0.07776882612</v>
      </c>
      <c r="Q154" s="16"/>
      <c r="R154" s="16"/>
      <c r="S154" s="16"/>
      <c r="T154" s="16"/>
      <c r="U154" s="16"/>
      <c r="V154" s="16"/>
      <c r="W154" s="16"/>
      <c r="X154" s="16"/>
      <c r="Y154" s="16"/>
      <c r="Z154" s="16"/>
      <c r="AA154" s="16"/>
    </row>
    <row r="155">
      <c r="A155" s="115">
        <v>169.0</v>
      </c>
      <c r="B155" s="116" t="s">
        <v>127</v>
      </c>
      <c r="C155" s="116" t="s">
        <v>28</v>
      </c>
      <c r="D155" s="118">
        <v>42371.0</v>
      </c>
      <c r="E155" s="117">
        <v>5.9669E9</v>
      </c>
      <c r="F155" s="117">
        <v>4.3211E9</v>
      </c>
      <c r="G155" s="117">
        <v>1.1081E9</v>
      </c>
      <c r="H155" s="121" t="s">
        <v>59</v>
      </c>
      <c r="I155" s="119" t="s">
        <v>59</v>
      </c>
      <c r="J155" s="116" t="s">
        <v>16</v>
      </c>
      <c r="K155" s="116" t="s">
        <v>128</v>
      </c>
      <c r="L155" s="29">
        <f t="shared" si="1"/>
        <v>1645800000</v>
      </c>
      <c r="M155" s="120">
        <f t="shared" si="2"/>
        <v>0.2758216159</v>
      </c>
      <c r="N155" s="29">
        <f t="shared" si="3"/>
        <v>1108100000</v>
      </c>
      <c r="O155" s="29">
        <f t="shared" si="4"/>
        <v>537700000</v>
      </c>
      <c r="P155" s="120">
        <f t="shared" si="5"/>
        <v>0.09011379443</v>
      </c>
      <c r="Q155" s="16"/>
      <c r="R155" s="16"/>
      <c r="S155" s="16"/>
      <c r="T155" s="16"/>
      <c r="U155" s="16"/>
      <c r="V155" s="16"/>
      <c r="W155" s="16"/>
      <c r="X155" s="16"/>
      <c r="Y155" s="16"/>
      <c r="Z155" s="16"/>
      <c r="AA155" s="16"/>
    </row>
    <row r="156">
      <c r="A156" s="115">
        <v>170.0</v>
      </c>
      <c r="B156" s="116" t="s">
        <v>129</v>
      </c>
      <c r="C156" s="116" t="s">
        <v>25</v>
      </c>
      <c r="D156" s="118">
        <v>41274.0</v>
      </c>
      <c r="E156" s="117">
        <v>2.853926E9</v>
      </c>
      <c r="F156" s="117">
        <v>1.3295E9</v>
      </c>
      <c r="G156" s="117">
        <v>2.20758E8</v>
      </c>
      <c r="H156" s="121" t="s">
        <v>59</v>
      </c>
      <c r="I156" s="117">
        <v>3.80402E8</v>
      </c>
      <c r="J156" s="116" t="s">
        <v>19</v>
      </c>
      <c r="K156" s="116" t="s">
        <v>130</v>
      </c>
      <c r="L156" s="29">
        <f t="shared" si="1"/>
        <v>1524426000</v>
      </c>
      <c r="M156" s="120">
        <f t="shared" si="2"/>
        <v>0.5341505</v>
      </c>
      <c r="N156" s="29">
        <f t="shared" si="3"/>
        <v>601160000</v>
      </c>
      <c r="O156" s="29">
        <f t="shared" si="4"/>
        <v>923266000</v>
      </c>
      <c r="P156" s="120">
        <f t="shared" si="5"/>
        <v>0.3235073369</v>
      </c>
      <c r="Q156" s="16"/>
      <c r="R156" s="16"/>
      <c r="S156" s="16"/>
      <c r="T156" s="16"/>
      <c r="U156" s="16"/>
      <c r="V156" s="16"/>
      <c r="W156" s="16"/>
      <c r="X156" s="16"/>
      <c r="Y156" s="16"/>
      <c r="Z156" s="16"/>
      <c r="AA156" s="16"/>
    </row>
    <row r="157">
      <c r="A157" s="115">
        <v>171.0</v>
      </c>
      <c r="B157" s="116" t="s">
        <v>129</v>
      </c>
      <c r="C157" s="116" t="s">
        <v>26</v>
      </c>
      <c r="D157" s="118">
        <v>41639.0</v>
      </c>
      <c r="E157" s="117">
        <v>2.879E9</v>
      </c>
      <c r="F157" s="117">
        <v>1.289E9</v>
      </c>
      <c r="G157" s="117">
        <v>2.34E8</v>
      </c>
      <c r="H157" s="119" t="s">
        <v>59</v>
      </c>
      <c r="I157" s="117">
        <v>4.07E8</v>
      </c>
      <c r="J157" s="116" t="s">
        <v>19</v>
      </c>
      <c r="K157" s="116" t="s">
        <v>130</v>
      </c>
      <c r="L157" s="29">
        <f t="shared" si="1"/>
        <v>1590000000</v>
      </c>
      <c r="M157" s="120">
        <f t="shared" si="2"/>
        <v>0.5522750955</v>
      </c>
      <c r="N157" s="29">
        <f t="shared" si="3"/>
        <v>641000000</v>
      </c>
      <c r="O157" s="29">
        <f t="shared" si="4"/>
        <v>949000000</v>
      </c>
      <c r="P157" s="120">
        <f t="shared" si="5"/>
        <v>0.3296283432</v>
      </c>
      <c r="Q157" s="16"/>
      <c r="R157" s="16"/>
      <c r="S157" s="16"/>
      <c r="T157" s="16"/>
      <c r="U157" s="16"/>
      <c r="V157" s="16"/>
      <c r="W157" s="16"/>
      <c r="X157" s="16"/>
      <c r="Y157" s="16"/>
      <c r="Z157" s="16"/>
      <c r="AA157" s="16"/>
    </row>
    <row r="158">
      <c r="A158" s="115">
        <v>172.0</v>
      </c>
      <c r="B158" s="116" t="s">
        <v>129</v>
      </c>
      <c r="C158" s="116" t="s">
        <v>27</v>
      </c>
      <c r="D158" s="118">
        <v>42004.0</v>
      </c>
      <c r="E158" s="117">
        <v>3.011E9</v>
      </c>
      <c r="F158" s="117">
        <v>1.35E9</v>
      </c>
      <c r="G158" s="117">
        <v>2.36E8</v>
      </c>
      <c r="H158" s="121" t="s">
        <v>59</v>
      </c>
      <c r="I158" s="117">
        <v>4.24E8</v>
      </c>
      <c r="J158" s="116" t="s">
        <v>19</v>
      </c>
      <c r="K158" s="116" t="s">
        <v>130</v>
      </c>
      <c r="L158" s="29">
        <f t="shared" si="1"/>
        <v>1661000000</v>
      </c>
      <c r="M158" s="120">
        <f t="shared" si="2"/>
        <v>0.5516439721</v>
      </c>
      <c r="N158" s="29">
        <f t="shared" si="3"/>
        <v>660000000</v>
      </c>
      <c r="O158" s="29">
        <f t="shared" si="4"/>
        <v>1001000000</v>
      </c>
      <c r="P158" s="120">
        <f t="shared" si="5"/>
        <v>0.3324476918</v>
      </c>
      <c r="Q158" s="16"/>
      <c r="R158" s="16"/>
      <c r="S158" s="16"/>
      <c r="T158" s="16"/>
      <c r="U158" s="16"/>
      <c r="V158" s="16"/>
      <c r="W158" s="16"/>
      <c r="X158" s="16"/>
      <c r="Y158" s="16"/>
      <c r="Z158" s="16"/>
      <c r="AA158" s="16"/>
    </row>
    <row r="159">
      <c r="A159" s="115">
        <v>173.0</v>
      </c>
      <c r="B159" s="116" t="s">
        <v>129</v>
      </c>
      <c r="C159" s="116" t="s">
        <v>28</v>
      </c>
      <c r="D159" s="118">
        <v>42369.0</v>
      </c>
      <c r="E159" s="117">
        <v>3.159E9</v>
      </c>
      <c r="F159" s="117">
        <v>1.404E9</v>
      </c>
      <c r="G159" s="117">
        <v>2.43E8</v>
      </c>
      <c r="H159" s="121" t="s">
        <v>59</v>
      </c>
      <c r="I159" s="117">
        <v>4.4E8</v>
      </c>
      <c r="J159" s="116" t="s">
        <v>19</v>
      </c>
      <c r="K159" s="116" t="s">
        <v>130</v>
      </c>
      <c r="L159" s="29">
        <f t="shared" si="1"/>
        <v>1755000000</v>
      </c>
      <c r="M159" s="120">
        <f t="shared" si="2"/>
        <v>0.5555555556</v>
      </c>
      <c r="N159" s="29">
        <f t="shared" si="3"/>
        <v>683000000</v>
      </c>
      <c r="O159" s="29">
        <f t="shared" si="4"/>
        <v>1072000000</v>
      </c>
      <c r="P159" s="120">
        <f t="shared" si="5"/>
        <v>0.3393478949</v>
      </c>
      <c r="Q159" s="16"/>
      <c r="R159" s="16"/>
      <c r="S159" s="16"/>
      <c r="T159" s="16"/>
      <c r="U159" s="16"/>
      <c r="V159" s="16"/>
      <c r="W159" s="16"/>
      <c r="X159" s="16"/>
      <c r="Y159" s="16"/>
      <c r="Z159" s="16"/>
      <c r="AA159" s="16"/>
    </row>
    <row r="160">
      <c r="A160" s="115">
        <v>174.0</v>
      </c>
      <c r="B160" s="116" t="s">
        <v>131</v>
      </c>
      <c r="C160" s="116" t="s">
        <v>25</v>
      </c>
      <c r="D160" s="118">
        <v>41274.0</v>
      </c>
      <c r="E160" s="117">
        <v>3.3781E10</v>
      </c>
      <c r="F160" s="117">
        <v>4.8E8</v>
      </c>
      <c r="G160" s="117">
        <v>2.3392E10</v>
      </c>
      <c r="H160" s="121" t="s">
        <v>59</v>
      </c>
      <c r="I160" s="117">
        <v>1.712E9</v>
      </c>
      <c r="J160" s="116" t="s">
        <v>12</v>
      </c>
      <c r="K160" s="116" t="s">
        <v>132</v>
      </c>
      <c r="L160" s="29">
        <f t="shared" si="1"/>
        <v>33301000000</v>
      </c>
      <c r="M160" s="120">
        <f t="shared" si="2"/>
        <v>0.9857908292</v>
      </c>
      <c r="N160" s="29">
        <f t="shared" si="3"/>
        <v>25104000000</v>
      </c>
      <c r="O160" s="29">
        <f t="shared" si="4"/>
        <v>8197000000</v>
      </c>
      <c r="P160" s="120">
        <f t="shared" si="5"/>
        <v>0.2426511945</v>
      </c>
      <c r="Q160" s="16"/>
      <c r="R160" s="16"/>
      <c r="S160" s="16"/>
      <c r="T160" s="16"/>
      <c r="U160" s="16"/>
      <c r="V160" s="16"/>
      <c r="W160" s="16"/>
      <c r="X160" s="16"/>
      <c r="Y160" s="16"/>
      <c r="Z160" s="16"/>
      <c r="AA160" s="16"/>
    </row>
    <row r="161">
      <c r="A161" s="115">
        <v>175.0</v>
      </c>
      <c r="B161" s="116" t="s">
        <v>131</v>
      </c>
      <c r="C161" s="116" t="s">
        <v>26</v>
      </c>
      <c r="D161" s="118">
        <v>41639.0</v>
      </c>
      <c r="E161" s="117">
        <v>3.4828E10</v>
      </c>
      <c r="F161" s="117">
        <v>4.42E8</v>
      </c>
      <c r="G161" s="117">
        <v>2.315E10</v>
      </c>
      <c r="H161" s="121" t="s">
        <v>59</v>
      </c>
      <c r="I161" s="117">
        <v>1.832E9</v>
      </c>
      <c r="J161" s="116" t="s">
        <v>12</v>
      </c>
      <c r="K161" s="116" t="s">
        <v>132</v>
      </c>
      <c r="L161" s="29">
        <f t="shared" si="1"/>
        <v>34386000000</v>
      </c>
      <c r="M161" s="120">
        <f t="shared" si="2"/>
        <v>0.9873090617</v>
      </c>
      <c r="N161" s="29">
        <f t="shared" si="3"/>
        <v>24982000000</v>
      </c>
      <c r="O161" s="29">
        <f t="shared" si="4"/>
        <v>9404000000</v>
      </c>
      <c r="P161" s="120">
        <f t="shared" si="5"/>
        <v>0.2700126335</v>
      </c>
      <c r="Q161" s="16"/>
      <c r="R161" s="16"/>
      <c r="S161" s="16"/>
      <c r="T161" s="16"/>
      <c r="U161" s="16"/>
      <c r="V161" s="16"/>
      <c r="W161" s="16"/>
      <c r="X161" s="16"/>
      <c r="Y161" s="16"/>
      <c r="Z161" s="16"/>
      <c r="AA161" s="16"/>
    </row>
    <row r="162">
      <c r="A162" s="115">
        <v>176.0</v>
      </c>
      <c r="B162" s="116" t="s">
        <v>131</v>
      </c>
      <c r="C162" s="116" t="s">
        <v>27</v>
      </c>
      <c r="D162" s="118">
        <v>42004.0</v>
      </c>
      <c r="E162" s="117">
        <v>3.5895E10</v>
      </c>
      <c r="F162" s="117">
        <v>3.73E8</v>
      </c>
      <c r="G162" s="117">
        <v>2.3153E10</v>
      </c>
      <c r="H162" s="121" t="s">
        <v>59</v>
      </c>
      <c r="I162" s="117">
        <v>2.044E9</v>
      </c>
      <c r="J162" s="116" t="s">
        <v>12</v>
      </c>
      <c r="K162" s="116" t="s">
        <v>132</v>
      </c>
      <c r="L162" s="29">
        <f t="shared" si="1"/>
        <v>35522000000</v>
      </c>
      <c r="M162" s="120">
        <f t="shared" si="2"/>
        <v>0.9896085806</v>
      </c>
      <c r="N162" s="29">
        <f t="shared" si="3"/>
        <v>25197000000</v>
      </c>
      <c r="O162" s="29">
        <f t="shared" si="4"/>
        <v>10325000000</v>
      </c>
      <c r="P162" s="120">
        <f t="shared" si="5"/>
        <v>0.2876445187</v>
      </c>
      <c r="Q162" s="16"/>
      <c r="R162" s="16"/>
      <c r="S162" s="16"/>
      <c r="T162" s="16"/>
      <c r="U162" s="16"/>
      <c r="V162" s="16"/>
      <c r="W162" s="16"/>
      <c r="X162" s="16"/>
      <c r="Y162" s="16"/>
      <c r="Z162" s="16"/>
      <c r="AA162" s="16"/>
    </row>
    <row r="163">
      <c r="A163" s="115">
        <v>177.0</v>
      </c>
      <c r="B163" s="116" t="s">
        <v>131</v>
      </c>
      <c r="C163" s="116" t="s">
        <v>28</v>
      </c>
      <c r="D163" s="118">
        <v>42369.0</v>
      </c>
      <c r="E163" s="117">
        <v>3.4441E10</v>
      </c>
      <c r="F163" s="117">
        <v>4.75E8</v>
      </c>
      <c r="G163" s="117">
        <v>2.2892E10</v>
      </c>
      <c r="H163" s="121" t="s">
        <v>59</v>
      </c>
      <c r="I163" s="117">
        <v>1.988E9</v>
      </c>
      <c r="J163" s="116" t="s">
        <v>12</v>
      </c>
      <c r="K163" s="116" t="s">
        <v>132</v>
      </c>
      <c r="L163" s="29">
        <f t="shared" si="1"/>
        <v>33966000000</v>
      </c>
      <c r="M163" s="120">
        <f t="shared" si="2"/>
        <v>0.9862082982</v>
      </c>
      <c r="N163" s="29">
        <f t="shared" si="3"/>
        <v>24880000000</v>
      </c>
      <c r="O163" s="29">
        <f t="shared" si="4"/>
        <v>9086000000</v>
      </c>
      <c r="P163" s="120">
        <f t="shared" si="5"/>
        <v>0.2638134781</v>
      </c>
      <c r="Q163" s="16"/>
      <c r="R163" s="16"/>
      <c r="S163" s="16"/>
      <c r="T163" s="16"/>
      <c r="U163" s="16"/>
      <c r="V163" s="16"/>
      <c r="W163" s="16"/>
      <c r="X163" s="16"/>
      <c r="Y163" s="16"/>
      <c r="Z163" s="16"/>
      <c r="AA163" s="16"/>
    </row>
    <row r="164">
      <c r="A164" s="115">
        <v>178.0</v>
      </c>
      <c r="B164" s="116" t="s">
        <v>133</v>
      </c>
      <c r="C164" s="116" t="s">
        <v>25</v>
      </c>
      <c r="D164" s="122">
        <v>41517.0</v>
      </c>
      <c r="E164" s="117">
        <v>2.0891E9</v>
      </c>
      <c r="F164" s="117">
        <v>1.2515E9</v>
      </c>
      <c r="G164" s="117">
        <v>6.076E8</v>
      </c>
      <c r="H164" s="121" t="s">
        <v>59</v>
      </c>
      <c r="I164" s="121" t="s">
        <v>59</v>
      </c>
      <c r="J164" s="116" t="s">
        <v>14</v>
      </c>
      <c r="K164" s="116" t="s">
        <v>104</v>
      </c>
      <c r="L164" s="29">
        <f t="shared" si="1"/>
        <v>837600000</v>
      </c>
      <c r="M164" s="120">
        <f t="shared" si="2"/>
        <v>0.4009382031</v>
      </c>
      <c r="N164" s="29">
        <f t="shared" si="3"/>
        <v>607600000</v>
      </c>
      <c r="O164" s="29">
        <f t="shared" si="4"/>
        <v>230000000</v>
      </c>
      <c r="P164" s="120">
        <f t="shared" si="5"/>
        <v>0.1100952563</v>
      </c>
      <c r="Q164" s="16"/>
      <c r="R164" s="16"/>
      <c r="S164" s="16"/>
      <c r="T164" s="16"/>
      <c r="U164" s="16"/>
      <c r="V164" s="16"/>
      <c r="W164" s="16"/>
      <c r="X164" s="16"/>
      <c r="Y164" s="16"/>
      <c r="Z164" s="16"/>
      <c r="AA164" s="16"/>
    </row>
    <row r="165">
      <c r="A165" s="115">
        <v>179.0</v>
      </c>
      <c r="B165" s="116" t="s">
        <v>133</v>
      </c>
      <c r="C165" s="116" t="s">
        <v>26</v>
      </c>
      <c r="D165" s="118">
        <v>41882.0</v>
      </c>
      <c r="E165" s="117">
        <v>2.3935E9</v>
      </c>
      <c r="F165" s="117">
        <v>1.4143E9</v>
      </c>
      <c r="G165" s="117">
        <v>6.803E8</v>
      </c>
      <c r="H165" s="121" t="s">
        <v>59</v>
      </c>
      <c r="I165" s="119" t="s">
        <v>59</v>
      </c>
      <c r="J165" s="116" t="s">
        <v>14</v>
      </c>
      <c r="K165" s="116" t="s">
        <v>104</v>
      </c>
      <c r="L165" s="29">
        <f t="shared" si="1"/>
        <v>979200000</v>
      </c>
      <c r="M165" s="120">
        <f t="shared" si="2"/>
        <v>0.4091080008</v>
      </c>
      <c r="N165" s="29">
        <f t="shared" si="3"/>
        <v>680300000</v>
      </c>
      <c r="O165" s="29">
        <f t="shared" si="4"/>
        <v>298900000</v>
      </c>
      <c r="P165" s="120">
        <f t="shared" si="5"/>
        <v>0.124879883</v>
      </c>
      <c r="Q165" s="16"/>
      <c r="R165" s="16"/>
      <c r="S165" s="16"/>
      <c r="T165" s="16"/>
      <c r="U165" s="16"/>
      <c r="V165" s="16"/>
      <c r="W165" s="16"/>
      <c r="X165" s="16"/>
      <c r="Y165" s="16"/>
      <c r="Z165" s="16"/>
      <c r="AA165" s="16"/>
    </row>
    <row r="166">
      <c r="A166" s="115">
        <v>180.0</v>
      </c>
      <c r="B166" s="116" t="s">
        <v>133</v>
      </c>
      <c r="C166" s="116" t="s">
        <v>27</v>
      </c>
      <c r="D166" s="118">
        <v>42247.0</v>
      </c>
      <c r="E166" s="117">
        <v>2.7067E9</v>
      </c>
      <c r="F166" s="117">
        <v>1.5611E9</v>
      </c>
      <c r="G166" s="117">
        <v>7.569E8</v>
      </c>
      <c r="H166" s="121" t="s">
        <v>59</v>
      </c>
      <c r="I166" s="121" t="s">
        <v>59</v>
      </c>
      <c r="J166" s="116" t="s">
        <v>14</v>
      </c>
      <c r="K166" s="116" t="s">
        <v>104</v>
      </c>
      <c r="L166" s="29">
        <f t="shared" si="1"/>
        <v>1145600000</v>
      </c>
      <c r="M166" s="120">
        <f t="shared" si="2"/>
        <v>0.4232460191</v>
      </c>
      <c r="N166" s="29">
        <f t="shared" si="3"/>
        <v>756900000</v>
      </c>
      <c r="O166" s="29">
        <f t="shared" si="4"/>
        <v>388700000</v>
      </c>
      <c r="P166" s="120">
        <f t="shared" si="5"/>
        <v>0.1436066058</v>
      </c>
      <c r="Q166" s="16"/>
      <c r="R166" s="16"/>
      <c r="S166" s="16"/>
      <c r="T166" s="16"/>
      <c r="U166" s="16"/>
      <c r="V166" s="16"/>
      <c r="W166" s="16"/>
      <c r="X166" s="16"/>
      <c r="Y166" s="16"/>
      <c r="Z166" s="16"/>
      <c r="AA166" s="16"/>
    </row>
    <row r="167">
      <c r="A167" s="115">
        <v>181.0</v>
      </c>
      <c r="B167" s="116" t="s">
        <v>133</v>
      </c>
      <c r="C167" s="116" t="s">
        <v>28</v>
      </c>
      <c r="D167" s="118">
        <v>42613.0</v>
      </c>
      <c r="E167" s="117">
        <v>3.2913E9</v>
      </c>
      <c r="F167" s="117">
        <v>1.8551E9</v>
      </c>
      <c r="G167" s="117">
        <v>9.46E8</v>
      </c>
      <c r="H167" s="121" t="s">
        <v>59</v>
      </c>
      <c r="I167" s="121" t="s">
        <v>59</v>
      </c>
      <c r="J167" s="116" t="s">
        <v>14</v>
      </c>
      <c r="K167" s="116" t="s">
        <v>104</v>
      </c>
      <c r="L167" s="29">
        <f t="shared" si="1"/>
        <v>1436200000</v>
      </c>
      <c r="M167" s="120">
        <f t="shared" si="2"/>
        <v>0.4363625315</v>
      </c>
      <c r="N167" s="29">
        <f t="shared" si="3"/>
        <v>946000000</v>
      </c>
      <c r="O167" s="29">
        <f t="shared" si="4"/>
        <v>490200000</v>
      </c>
      <c r="P167" s="120">
        <f t="shared" si="5"/>
        <v>0.1489381096</v>
      </c>
      <c r="Q167" s="16"/>
      <c r="R167" s="16"/>
      <c r="S167" s="16"/>
      <c r="T167" s="16"/>
      <c r="U167" s="16"/>
      <c r="V167" s="16"/>
      <c r="W167" s="16"/>
      <c r="X167" s="16"/>
      <c r="Y167" s="16"/>
      <c r="Z167" s="16"/>
      <c r="AA167" s="16"/>
    </row>
    <row r="168">
      <c r="A168" s="115">
        <v>182.0</v>
      </c>
      <c r="B168" s="116" t="s">
        <v>134</v>
      </c>
      <c r="C168" s="116" t="s">
        <v>25</v>
      </c>
      <c r="D168" s="118">
        <v>41517.0</v>
      </c>
      <c r="E168" s="117">
        <v>9.14753E9</v>
      </c>
      <c r="F168" s="117">
        <v>4.406595E9</v>
      </c>
      <c r="G168" s="117">
        <v>2.967837E9</v>
      </c>
      <c r="H168" s="121" t="s">
        <v>59</v>
      </c>
      <c r="I168" s="121" t="s">
        <v>59</v>
      </c>
      <c r="J168" s="116" t="s">
        <v>9</v>
      </c>
      <c r="K168" s="116" t="s">
        <v>112</v>
      </c>
      <c r="L168" s="29">
        <f t="shared" si="1"/>
        <v>4740935000</v>
      </c>
      <c r="M168" s="120">
        <f t="shared" si="2"/>
        <v>0.5182748786</v>
      </c>
      <c r="N168" s="29">
        <f t="shared" si="3"/>
        <v>2967837000</v>
      </c>
      <c r="O168" s="29">
        <f t="shared" si="4"/>
        <v>1773098000</v>
      </c>
      <c r="P168" s="120">
        <f t="shared" si="5"/>
        <v>0.1938335266</v>
      </c>
      <c r="Q168" s="16"/>
      <c r="R168" s="16"/>
      <c r="S168" s="16"/>
      <c r="T168" s="16"/>
      <c r="U168" s="16"/>
      <c r="V168" s="16"/>
      <c r="W168" s="16"/>
      <c r="X168" s="16"/>
      <c r="Y168" s="16"/>
      <c r="Z168" s="16"/>
      <c r="AA168" s="16"/>
    </row>
    <row r="169">
      <c r="A169" s="115">
        <v>183.0</v>
      </c>
      <c r="B169" s="116" t="s">
        <v>134</v>
      </c>
      <c r="C169" s="116" t="s">
        <v>26</v>
      </c>
      <c r="D169" s="118">
        <v>41881.0</v>
      </c>
      <c r="E169" s="117">
        <v>9.475313E9</v>
      </c>
      <c r="F169" s="117">
        <v>4.540406E9</v>
      </c>
      <c r="G169" s="117">
        <v>3.104684E9</v>
      </c>
      <c r="H169" s="121" t="s">
        <v>59</v>
      </c>
      <c r="I169" s="121" t="s">
        <v>59</v>
      </c>
      <c r="J169" s="116" t="s">
        <v>9</v>
      </c>
      <c r="K169" s="116" t="s">
        <v>112</v>
      </c>
      <c r="L169" s="29">
        <f t="shared" si="1"/>
        <v>4934907000</v>
      </c>
      <c r="M169" s="120">
        <f t="shared" si="2"/>
        <v>0.520817307</v>
      </c>
      <c r="N169" s="29">
        <f t="shared" si="3"/>
        <v>3104684000</v>
      </c>
      <c r="O169" s="29">
        <f t="shared" si="4"/>
        <v>1830223000</v>
      </c>
      <c r="P169" s="120">
        <f t="shared" si="5"/>
        <v>0.1931569965</v>
      </c>
      <c r="Q169" s="16"/>
      <c r="R169" s="16"/>
      <c r="S169" s="16"/>
      <c r="T169" s="16"/>
      <c r="U169" s="16"/>
      <c r="V169" s="16"/>
      <c r="W169" s="16"/>
      <c r="X169" s="16"/>
      <c r="Y169" s="16"/>
      <c r="Z169" s="16"/>
      <c r="AA169" s="16"/>
    </row>
    <row r="170">
      <c r="A170" s="115">
        <v>184.0</v>
      </c>
      <c r="B170" s="116" t="s">
        <v>134</v>
      </c>
      <c r="C170" s="116" t="s">
        <v>27</v>
      </c>
      <c r="D170" s="118">
        <v>42245.0</v>
      </c>
      <c r="E170" s="117">
        <v>1.018734E10</v>
      </c>
      <c r="F170" s="117">
        <v>4.860309E9</v>
      </c>
      <c r="G170" s="117">
        <v>3.37398E9</v>
      </c>
      <c r="H170" s="121" t="s">
        <v>59</v>
      </c>
      <c r="I170" s="121" t="s">
        <v>59</v>
      </c>
      <c r="J170" s="116" t="s">
        <v>9</v>
      </c>
      <c r="K170" s="116" t="s">
        <v>112</v>
      </c>
      <c r="L170" s="29">
        <f t="shared" si="1"/>
        <v>5327031000</v>
      </c>
      <c r="M170" s="120">
        <f t="shared" si="2"/>
        <v>0.522906961</v>
      </c>
      <c r="N170" s="29">
        <f t="shared" si="3"/>
        <v>3373980000</v>
      </c>
      <c r="O170" s="29">
        <f t="shared" si="4"/>
        <v>1953051000</v>
      </c>
      <c r="P170" s="120">
        <f t="shared" si="5"/>
        <v>0.1917135386</v>
      </c>
      <c r="Q170" s="16"/>
      <c r="R170" s="16"/>
      <c r="S170" s="16"/>
      <c r="T170" s="16"/>
      <c r="U170" s="16"/>
      <c r="V170" s="16"/>
      <c r="W170" s="16"/>
      <c r="X170" s="16"/>
      <c r="Y170" s="16"/>
      <c r="Z170" s="16"/>
      <c r="AA170" s="16"/>
    </row>
    <row r="171">
      <c r="A171" s="115">
        <v>185.0</v>
      </c>
      <c r="B171" s="116" t="s">
        <v>134</v>
      </c>
      <c r="C171" s="116" t="s">
        <v>28</v>
      </c>
      <c r="D171" s="118">
        <v>42609.0</v>
      </c>
      <c r="E171" s="117">
        <v>1.0635676E10</v>
      </c>
      <c r="F171" s="117">
        <v>5.02694E9</v>
      </c>
      <c r="G171" s="117">
        <v>3.548341E9</v>
      </c>
      <c r="H171" s="121" t="s">
        <v>59</v>
      </c>
      <c r="I171" s="119" t="s">
        <v>59</v>
      </c>
      <c r="J171" s="116" t="s">
        <v>9</v>
      </c>
      <c r="K171" s="116" t="s">
        <v>112</v>
      </c>
      <c r="L171" s="29">
        <f t="shared" si="1"/>
        <v>5608736000</v>
      </c>
      <c r="M171" s="120">
        <f t="shared" si="2"/>
        <v>0.5273511529</v>
      </c>
      <c r="N171" s="29">
        <f t="shared" si="3"/>
        <v>3548341000</v>
      </c>
      <c r="O171" s="29">
        <f t="shared" si="4"/>
        <v>2060395000</v>
      </c>
      <c r="P171" s="120">
        <f t="shared" si="5"/>
        <v>0.1937248747</v>
      </c>
      <c r="Q171" s="16"/>
      <c r="R171" s="16"/>
      <c r="S171" s="16"/>
      <c r="T171" s="16"/>
      <c r="U171" s="16"/>
      <c r="V171" s="16"/>
      <c r="W171" s="16"/>
      <c r="X171" s="16"/>
      <c r="Y171" s="16"/>
      <c r="Z171" s="16"/>
      <c r="AA171" s="16"/>
    </row>
    <row r="172">
      <c r="A172" s="115">
        <v>186.0</v>
      </c>
      <c r="B172" s="116" t="s">
        <v>135</v>
      </c>
      <c r="C172" s="116" t="s">
        <v>25</v>
      </c>
      <c r="D172" s="118">
        <v>41639.0</v>
      </c>
      <c r="E172" s="117">
        <v>8.6623E10</v>
      </c>
      <c r="F172" s="117">
        <v>7.3268E10</v>
      </c>
      <c r="G172" s="117">
        <v>3.742E9</v>
      </c>
      <c r="H172" s="117">
        <v>3.071E9</v>
      </c>
      <c r="I172" s="119" t="s">
        <v>59</v>
      </c>
      <c r="J172" s="116" t="s">
        <v>14</v>
      </c>
      <c r="K172" s="116" t="s">
        <v>123</v>
      </c>
      <c r="L172" s="29">
        <f t="shared" si="1"/>
        <v>13355000000</v>
      </c>
      <c r="M172" s="120">
        <f t="shared" si="2"/>
        <v>0.1541738337</v>
      </c>
      <c r="N172" s="29">
        <f t="shared" si="3"/>
        <v>6813000000</v>
      </c>
      <c r="O172" s="29">
        <f t="shared" si="4"/>
        <v>6542000000</v>
      </c>
      <c r="P172" s="120">
        <f t="shared" si="5"/>
        <v>0.07552266719</v>
      </c>
      <c r="Q172" s="16"/>
      <c r="R172" s="16"/>
      <c r="S172" s="16"/>
      <c r="T172" s="16"/>
      <c r="U172" s="16"/>
      <c r="V172" s="16"/>
      <c r="W172" s="16"/>
      <c r="X172" s="16"/>
      <c r="Y172" s="16"/>
      <c r="Z172" s="16"/>
      <c r="AA172" s="16"/>
    </row>
    <row r="173">
      <c r="A173" s="115">
        <v>187.0</v>
      </c>
      <c r="B173" s="116" t="s">
        <v>135</v>
      </c>
      <c r="C173" s="116" t="s">
        <v>26</v>
      </c>
      <c r="D173" s="118">
        <v>42004.0</v>
      </c>
      <c r="E173" s="117">
        <v>9.0762E10</v>
      </c>
      <c r="F173" s="117">
        <v>7.6752E10</v>
      </c>
      <c r="G173" s="117">
        <v>3.48E9</v>
      </c>
      <c r="H173" s="117">
        <v>3.047E9</v>
      </c>
      <c r="I173" s="119" t="s">
        <v>59</v>
      </c>
      <c r="J173" s="116" t="s">
        <v>14</v>
      </c>
      <c r="K173" s="116" t="s">
        <v>123</v>
      </c>
      <c r="L173" s="29">
        <f t="shared" si="1"/>
        <v>14010000000</v>
      </c>
      <c r="M173" s="120">
        <f t="shared" si="2"/>
        <v>0.1543597541</v>
      </c>
      <c r="N173" s="29">
        <f t="shared" si="3"/>
        <v>6527000000</v>
      </c>
      <c r="O173" s="29">
        <f t="shared" si="4"/>
        <v>7483000000</v>
      </c>
      <c r="P173" s="120">
        <f t="shared" si="5"/>
        <v>0.08244639827</v>
      </c>
      <c r="Q173" s="16"/>
      <c r="R173" s="16"/>
      <c r="S173" s="16"/>
      <c r="T173" s="16"/>
      <c r="U173" s="16"/>
      <c r="V173" s="16"/>
      <c r="W173" s="16"/>
      <c r="X173" s="16"/>
      <c r="Y173" s="16"/>
      <c r="Z173" s="16"/>
      <c r="AA173" s="16"/>
    </row>
    <row r="174">
      <c r="A174" s="115">
        <v>188.0</v>
      </c>
      <c r="B174" s="116" t="s">
        <v>135</v>
      </c>
      <c r="C174" s="116" t="s">
        <v>27</v>
      </c>
      <c r="D174" s="118">
        <v>42369.0</v>
      </c>
      <c r="E174" s="117">
        <v>9.6114E10</v>
      </c>
      <c r="F174" s="117">
        <v>8.2088E10</v>
      </c>
      <c r="G174" s="117">
        <v>3.251E9</v>
      </c>
      <c r="H174" s="117">
        <v>3.331E9</v>
      </c>
      <c r="I174" s="119" t="s">
        <v>59</v>
      </c>
      <c r="J174" s="116" t="s">
        <v>14</v>
      </c>
      <c r="K174" s="116" t="s">
        <v>123</v>
      </c>
      <c r="L174" s="29">
        <f t="shared" si="1"/>
        <v>14026000000</v>
      </c>
      <c r="M174" s="120">
        <f t="shared" si="2"/>
        <v>0.1459308738</v>
      </c>
      <c r="N174" s="29">
        <f t="shared" si="3"/>
        <v>6582000000</v>
      </c>
      <c r="O174" s="29">
        <f t="shared" si="4"/>
        <v>7444000000</v>
      </c>
      <c r="P174" s="120">
        <f t="shared" si="5"/>
        <v>0.07744969515</v>
      </c>
      <c r="Q174" s="16"/>
      <c r="R174" s="16"/>
      <c r="S174" s="16"/>
      <c r="T174" s="16"/>
      <c r="U174" s="16"/>
      <c r="V174" s="16"/>
      <c r="W174" s="16"/>
      <c r="X174" s="16"/>
      <c r="Y174" s="16"/>
      <c r="Z174" s="16"/>
      <c r="AA174" s="16"/>
    </row>
    <row r="175">
      <c r="A175" s="115">
        <v>189.0</v>
      </c>
      <c r="B175" s="116" t="s">
        <v>135</v>
      </c>
      <c r="C175" s="116" t="s">
        <v>28</v>
      </c>
      <c r="D175" s="118">
        <v>42735.0</v>
      </c>
      <c r="E175" s="117">
        <v>9.4571E10</v>
      </c>
      <c r="F175" s="117">
        <v>8.079E10</v>
      </c>
      <c r="G175" s="117">
        <v>3.313E9</v>
      </c>
      <c r="H175" s="117">
        <v>4.627E9</v>
      </c>
      <c r="I175" s="119" t="s">
        <v>59</v>
      </c>
      <c r="J175" s="116" t="s">
        <v>14</v>
      </c>
      <c r="K175" s="116" t="s">
        <v>123</v>
      </c>
      <c r="L175" s="29">
        <f t="shared" si="1"/>
        <v>13781000000</v>
      </c>
      <c r="M175" s="120">
        <f t="shared" si="2"/>
        <v>0.1457212042</v>
      </c>
      <c r="N175" s="29">
        <f t="shared" si="3"/>
        <v>7940000000</v>
      </c>
      <c r="O175" s="29">
        <f t="shared" si="4"/>
        <v>5841000000</v>
      </c>
      <c r="P175" s="120">
        <f t="shared" si="5"/>
        <v>0.06176311977</v>
      </c>
      <c r="Q175" s="16"/>
      <c r="R175" s="16"/>
      <c r="S175" s="16"/>
      <c r="T175" s="16"/>
      <c r="U175" s="16"/>
      <c r="V175" s="16"/>
      <c r="W175" s="16"/>
      <c r="X175" s="16"/>
      <c r="Y175" s="16"/>
      <c r="Z175" s="16"/>
      <c r="AA175" s="16"/>
    </row>
    <row r="176">
      <c r="A176" s="115">
        <v>190.0</v>
      </c>
      <c r="B176" s="116" t="s">
        <v>136</v>
      </c>
      <c r="C176" s="116" t="s">
        <v>25</v>
      </c>
      <c r="D176" s="118">
        <v>41274.0</v>
      </c>
      <c r="E176" s="117">
        <v>1.00078E11</v>
      </c>
      <c r="F176" s="117">
        <v>3.753E9</v>
      </c>
      <c r="G176" s="117">
        <v>7.0829E10</v>
      </c>
      <c r="H176" s="119" t="s">
        <v>59</v>
      </c>
      <c r="I176" s="117">
        <v>9.433E9</v>
      </c>
      <c r="J176" s="116" t="s">
        <v>12</v>
      </c>
      <c r="K176" s="116" t="s">
        <v>137</v>
      </c>
      <c r="L176" s="29">
        <f t="shared" si="1"/>
        <v>96325000000</v>
      </c>
      <c r="M176" s="120">
        <f t="shared" si="2"/>
        <v>0.9624992506</v>
      </c>
      <c r="N176" s="29">
        <f t="shared" si="3"/>
        <v>80262000000</v>
      </c>
      <c r="O176" s="29">
        <f t="shared" si="4"/>
        <v>16063000000</v>
      </c>
      <c r="P176" s="120">
        <f t="shared" si="5"/>
        <v>0.1605048063</v>
      </c>
      <c r="Q176" s="16"/>
      <c r="R176" s="16"/>
      <c r="S176" s="16"/>
      <c r="T176" s="16"/>
      <c r="U176" s="16"/>
      <c r="V176" s="16"/>
      <c r="W176" s="16"/>
      <c r="X176" s="16"/>
      <c r="Y176" s="16"/>
      <c r="Z176" s="16"/>
      <c r="AA176" s="16"/>
    </row>
    <row r="177">
      <c r="A177" s="115">
        <v>191.0</v>
      </c>
      <c r="B177" s="116" t="s">
        <v>136</v>
      </c>
      <c r="C177" s="116" t="s">
        <v>26</v>
      </c>
      <c r="D177" s="122">
        <v>41639.0</v>
      </c>
      <c r="E177" s="117">
        <v>1.01697E11</v>
      </c>
      <c r="F177" s="117">
        <v>3.034E9</v>
      </c>
      <c r="G177" s="117">
        <v>6.8128E10</v>
      </c>
      <c r="H177" s="121" t="s">
        <v>59</v>
      </c>
      <c r="I177" s="117">
        <v>4.642E9</v>
      </c>
      <c r="J177" s="116" t="s">
        <v>12</v>
      </c>
      <c r="K177" s="116" t="s">
        <v>137</v>
      </c>
      <c r="L177" s="29">
        <f t="shared" si="1"/>
        <v>98663000000</v>
      </c>
      <c r="M177" s="120">
        <f t="shared" si="2"/>
        <v>0.9701662783</v>
      </c>
      <c r="N177" s="29">
        <f t="shared" si="3"/>
        <v>72770000000</v>
      </c>
      <c r="O177" s="29">
        <f t="shared" si="4"/>
        <v>25893000000</v>
      </c>
      <c r="P177" s="120">
        <f t="shared" si="5"/>
        <v>0.2546092805</v>
      </c>
      <c r="Q177" s="16"/>
      <c r="R177" s="16"/>
      <c r="S177" s="16"/>
      <c r="T177" s="16"/>
      <c r="U177" s="16"/>
      <c r="V177" s="16"/>
      <c r="W177" s="16"/>
      <c r="X177" s="16"/>
      <c r="Y177" s="16"/>
      <c r="Z177" s="16"/>
      <c r="AA177" s="16"/>
    </row>
    <row r="178">
      <c r="A178" s="115">
        <v>192.0</v>
      </c>
      <c r="B178" s="116" t="s">
        <v>136</v>
      </c>
      <c r="C178" s="116" t="s">
        <v>27</v>
      </c>
      <c r="D178" s="118">
        <v>42004.0</v>
      </c>
      <c r="E178" s="117">
        <v>9.5181E10</v>
      </c>
      <c r="F178" s="117">
        <v>2.656E9</v>
      </c>
      <c r="G178" s="117">
        <v>7.4181E10</v>
      </c>
      <c r="H178" s="121" t="s">
        <v>59</v>
      </c>
      <c r="I178" s="117">
        <v>3.211E9</v>
      </c>
      <c r="J178" s="116" t="s">
        <v>12</v>
      </c>
      <c r="K178" s="116" t="s">
        <v>137</v>
      </c>
      <c r="L178" s="29">
        <f t="shared" si="1"/>
        <v>92525000000</v>
      </c>
      <c r="M178" s="120">
        <f t="shared" si="2"/>
        <v>0.9720952711</v>
      </c>
      <c r="N178" s="29">
        <f t="shared" si="3"/>
        <v>77392000000</v>
      </c>
      <c r="O178" s="29">
        <f t="shared" si="4"/>
        <v>15133000000</v>
      </c>
      <c r="P178" s="120">
        <f t="shared" si="5"/>
        <v>0.1589918156</v>
      </c>
      <c r="Q178" s="16"/>
      <c r="R178" s="16"/>
      <c r="S178" s="16"/>
      <c r="T178" s="16"/>
      <c r="U178" s="16"/>
      <c r="V178" s="16"/>
      <c r="W178" s="16"/>
      <c r="X178" s="16"/>
      <c r="Y178" s="16"/>
      <c r="Z178" s="16"/>
      <c r="AA178" s="16"/>
    </row>
    <row r="179">
      <c r="A179" s="115">
        <v>193.0</v>
      </c>
      <c r="B179" s="116" t="s">
        <v>136</v>
      </c>
      <c r="C179" s="116" t="s">
        <v>28</v>
      </c>
      <c r="D179" s="118">
        <v>42369.0</v>
      </c>
      <c r="E179" s="117">
        <v>9.3056E10</v>
      </c>
      <c r="F179" s="117">
        <v>2.204E9</v>
      </c>
      <c r="G179" s="117">
        <v>5.6358E10</v>
      </c>
      <c r="H179" s="121" t="s">
        <v>59</v>
      </c>
      <c r="I179" s="117">
        <v>3.995E9</v>
      </c>
      <c r="J179" s="116" t="s">
        <v>12</v>
      </c>
      <c r="K179" s="116" t="s">
        <v>137</v>
      </c>
      <c r="L179" s="29">
        <f t="shared" si="1"/>
        <v>90852000000</v>
      </c>
      <c r="M179" s="120">
        <f t="shared" si="2"/>
        <v>0.976315337</v>
      </c>
      <c r="N179" s="29">
        <f t="shared" si="3"/>
        <v>60353000000</v>
      </c>
      <c r="O179" s="29">
        <f t="shared" si="4"/>
        <v>30499000000</v>
      </c>
      <c r="P179" s="120">
        <f t="shared" si="5"/>
        <v>0.3277488824</v>
      </c>
      <c r="Q179" s="16"/>
      <c r="R179" s="16"/>
      <c r="S179" s="16"/>
      <c r="T179" s="16"/>
      <c r="U179" s="16"/>
      <c r="V179" s="16"/>
      <c r="W179" s="16"/>
      <c r="X179" s="16"/>
      <c r="Y179" s="16"/>
      <c r="Z179" s="16"/>
      <c r="AA179" s="16"/>
    </row>
    <row r="180">
      <c r="A180" s="115">
        <v>194.0</v>
      </c>
      <c r="B180" s="116" t="s">
        <v>138</v>
      </c>
      <c r="C180" s="116" t="s">
        <v>25</v>
      </c>
      <c r="D180" s="118">
        <v>41274.0</v>
      </c>
      <c r="E180" s="117">
        <v>1.3936E10</v>
      </c>
      <c r="F180" s="117">
        <v>6.802E9</v>
      </c>
      <c r="G180" s="117">
        <v>3.283E9</v>
      </c>
      <c r="H180" s="117">
        <v>1.081E9</v>
      </c>
      <c r="I180" s="119" t="s">
        <v>59</v>
      </c>
      <c r="J180" s="116" t="s">
        <v>13</v>
      </c>
      <c r="K180" s="116" t="s">
        <v>70</v>
      </c>
      <c r="L180" s="29">
        <f t="shared" si="1"/>
        <v>7134000000</v>
      </c>
      <c r="M180" s="120">
        <f t="shared" si="2"/>
        <v>0.5119115959</v>
      </c>
      <c r="N180" s="29">
        <f t="shared" si="3"/>
        <v>4364000000</v>
      </c>
      <c r="O180" s="29">
        <f t="shared" si="4"/>
        <v>2770000000</v>
      </c>
      <c r="P180" s="120">
        <f t="shared" si="5"/>
        <v>0.1987657865</v>
      </c>
      <c r="Q180" s="16"/>
      <c r="R180" s="16"/>
      <c r="S180" s="16"/>
      <c r="T180" s="16"/>
      <c r="U180" s="16"/>
      <c r="V180" s="16"/>
      <c r="W180" s="16"/>
      <c r="X180" s="16"/>
      <c r="Y180" s="16"/>
      <c r="Z180" s="16"/>
      <c r="AA180" s="16"/>
    </row>
    <row r="181">
      <c r="A181" s="115">
        <v>195.0</v>
      </c>
      <c r="B181" s="116" t="s">
        <v>138</v>
      </c>
      <c r="C181" s="116" t="s">
        <v>26</v>
      </c>
      <c r="D181" s="118">
        <v>41639.0</v>
      </c>
      <c r="E181" s="117">
        <v>9.413E9</v>
      </c>
      <c r="F181" s="117">
        <v>5.251E9</v>
      </c>
      <c r="G181" s="117">
        <v>3.084E9</v>
      </c>
      <c r="H181" s="117">
        <v>5.82E8</v>
      </c>
      <c r="I181" s="119" t="s">
        <v>59</v>
      </c>
      <c r="J181" s="116" t="s">
        <v>13</v>
      </c>
      <c r="K181" s="116" t="s">
        <v>70</v>
      </c>
      <c r="L181" s="29">
        <f t="shared" si="1"/>
        <v>4162000000</v>
      </c>
      <c r="M181" s="120">
        <f t="shared" si="2"/>
        <v>0.4421544672</v>
      </c>
      <c r="N181" s="29">
        <f t="shared" si="3"/>
        <v>3666000000</v>
      </c>
      <c r="O181" s="29">
        <f t="shared" si="4"/>
        <v>496000000</v>
      </c>
      <c r="P181" s="120">
        <f t="shared" si="5"/>
        <v>0.05269308403</v>
      </c>
      <c r="Q181" s="16"/>
      <c r="R181" s="16"/>
      <c r="S181" s="16"/>
      <c r="T181" s="16"/>
      <c r="U181" s="16"/>
      <c r="V181" s="16"/>
      <c r="W181" s="16"/>
      <c r="X181" s="16"/>
      <c r="Y181" s="16"/>
      <c r="Z181" s="16"/>
      <c r="AA181" s="16"/>
    </row>
    <row r="182">
      <c r="A182" s="115">
        <v>196.0</v>
      </c>
      <c r="B182" s="116" t="s">
        <v>138</v>
      </c>
      <c r="C182" s="116" t="s">
        <v>27</v>
      </c>
      <c r="D182" s="118">
        <v>42004.0</v>
      </c>
      <c r="E182" s="117">
        <v>1.0719E10</v>
      </c>
      <c r="F182" s="117">
        <v>6.138E9</v>
      </c>
      <c r="G182" s="117">
        <v>3.315E9</v>
      </c>
      <c r="H182" s="117">
        <v>6.1E8</v>
      </c>
      <c r="I182" s="119" t="s">
        <v>59</v>
      </c>
      <c r="J182" s="116" t="s">
        <v>13</v>
      </c>
      <c r="K182" s="116" t="s">
        <v>70</v>
      </c>
      <c r="L182" s="29">
        <f t="shared" si="1"/>
        <v>4581000000</v>
      </c>
      <c r="M182" s="120">
        <f t="shared" si="2"/>
        <v>0.4273719563</v>
      </c>
      <c r="N182" s="29">
        <f t="shared" si="3"/>
        <v>3925000000</v>
      </c>
      <c r="O182" s="29">
        <f t="shared" si="4"/>
        <v>656000000</v>
      </c>
      <c r="P182" s="120">
        <f t="shared" si="5"/>
        <v>0.06119973878</v>
      </c>
      <c r="Q182" s="16"/>
      <c r="R182" s="16"/>
      <c r="S182" s="16"/>
      <c r="T182" s="16"/>
      <c r="U182" s="16"/>
      <c r="V182" s="16"/>
      <c r="W182" s="16"/>
      <c r="X182" s="16"/>
      <c r="Y182" s="16"/>
      <c r="Z182" s="16"/>
      <c r="AA182" s="16"/>
    </row>
    <row r="183">
      <c r="A183" s="115">
        <v>197.0</v>
      </c>
      <c r="B183" s="116" t="s">
        <v>138</v>
      </c>
      <c r="C183" s="116" t="s">
        <v>28</v>
      </c>
      <c r="D183" s="118">
        <v>42369.0</v>
      </c>
      <c r="E183" s="117">
        <v>9.968E9</v>
      </c>
      <c r="F183" s="117">
        <v>5.822E9</v>
      </c>
      <c r="G183" s="117">
        <v>3.094E9</v>
      </c>
      <c r="H183" s="117">
        <v>6.03E8</v>
      </c>
      <c r="I183" s="121" t="s">
        <v>59</v>
      </c>
      <c r="J183" s="116" t="s">
        <v>13</v>
      </c>
      <c r="K183" s="116" t="s">
        <v>70</v>
      </c>
      <c r="L183" s="29">
        <f t="shared" si="1"/>
        <v>4146000000</v>
      </c>
      <c r="M183" s="120">
        <f t="shared" si="2"/>
        <v>0.4159309791</v>
      </c>
      <c r="N183" s="29">
        <f t="shared" si="3"/>
        <v>3697000000</v>
      </c>
      <c r="O183" s="29">
        <f t="shared" si="4"/>
        <v>449000000</v>
      </c>
      <c r="P183" s="120">
        <f t="shared" si="5"/>
        <v>0.04504414125</v>
      </c>
      <c r="Q183" s="16"/>
      <c r="R183" s="16"/>
      <c r="S183" s="16"/>
      <c r="T183" s="16"/>
      <c r="U183" s="16"/>
      <c r="V183" s="16"/>
      <c r="W183" s="16"/>
      <c r="X183" s="16"/>
      <c r="Y183" s="16"/>
      <c r="Z183" s="16"/>
      <c r="AA183" s="16"/>
    </row>
    <row r="184">
      <c r="A184" s="115">
        <v>198.0</v>
      </c>
      <c r="B184" s="116" t="s">
        <v>139</v>
      </c>
      <c r="C184" s="116" t="s">
        <v>25</v>
      </c>
      <c r="D184" s="118">
        <v>41335.0</v>
      </c>
      <c r="E184" s="117">
        <v>1.0914585E10</v>
      </c>
      <c r="F184" s="117">
        <v>6.52583E9</v>
      </c>
      <c r="G184" s="117">
        <v>2.750537E9</v>
      </c>
      <c r="H184" s="121" t="s">
        <v>59</v>
      </c>
      <c r="I184" s="119" t="s">
        <v>59</v>
      </c>
      <c r="J184" s="116" t="s">
        <v>9</v>
      </c>
      <c r="K184" s="116" t="s">
        <v>112</v>
      </c>
      <c r="L184" s="29">
        <f t="shared" si="1"/>
        <v>4388755000</v>
      </c>
      <c r="M184" s="120">
        <f t="shared" si="2"/>
        <v>0.402100034</v>
      </c>
      <c r="N184" s="29">
        <f t="shared" si="3"/>
        <v>2750537000</v>
      </c>
      <c r="O184" s="29">
        <f t="shared" si="4"/>
        <v>1638218000</v>
      </c>
      <c r="P184" s="120">
        <f t="shared" si="5"/>
        <v>0.150094392</v>
      </c>
      <c r="Q184" s="16"/>
      <c r="R184" s="16"/>
      <c r="S184" s="16"/>
      <c r="T184" s="16"/>
      <c r="U184" s="16"/>
      <c r="V184" s="16"/>
      <c r="W184" s="16"/>
      <c r="X184" s="16"/>
      <c r="Y184" s="16"/>
      <c r="Z184" s="16"/>
      <c r="AA184" s="16"/>
    </row>
    <row r="185">
      <c r="A185" s="115">
        <v>199.0</v>
      </c>
      <c r="B185" s="116" t="s">
        <v>139</v>
      </c>
      <c r="C185" s="116" t="s">
        <v>26</v>
      </c>
      <c r="D185" s="118">
        <v>41699.0</v>
      </c>
      <c r="E185" s="117">
        <v>1.1503963E10</v>
      </c>
      <c r="F185" s="117">
        <v>6.938381E9</v>
      </c>
      <c r="G185" s="117">
        <v>2.950995E9</v>
      </c>
      <c r="H185" s="121" t="s">
        <v>59</v>
      </c>
      <c r="I185" s="119" t="s">
        <v>59</v>
      </c>
      <c r="J185" s="116" t="s">
        <v>9</v>
      </c>
      <c r="K185" s="116" t="s">
        <v>112</v>
      </c>
      <c r="L185" s="29">
        <f t="shared" si="1"/>
        <v>4565582000</v>
      </c>
      <c r="M185" s="120">
        <f t="shared" si="2"/>
        <v>0.3968703655</v>
      </c>
      <c r="N185" s="29">
        <f t="shared" si="3"/>
        <v>2950995000</v>
      </c>
      <c r="O185" s="29">
        <f t="shared" si="4"/>
        <v>1614587000</v>
      </c>
      <c r="P185" s="120">
        <f t="shared" si="5"/>
        <v>0.1403505036</v>
      </c>
      <c r="Q185" s="16"/>
      <c r="R185" s="16"/>
      <c r="S185" s="16"/>
      <c r="T185" s="16"/>
      <c r="U185" s="16"/>
      <c r="V185" s="16"/>
      <c r="W185" s="16"/>
      <c r="X185" s="16"/>
      <c r="Y185" s="16"/>
      <c r="Z185" s="16"/>
      <c r="AA185" s="16"/>
    </row>
    <row r="186">
      <c r="A186" s="115">
        <v>200.0</v>
      </c>
      <c r="B186" s="116" t="s">
        <v>139</v>
      </c>
      <c r="C186" s="116" t="s">
        <v>27</v>
      </c>
      <c r="D186" s="118">
        <v>42063.0</v>
      </c>
      <c r="E186" s="117">
        <v>1.1881176E10</v>
      </c>
      <c r="F186" s="117">
        <v>7.261397E9</v>
      </c>
      <c r="G186" s="117">
        <v>3.065486E9</v>
      </c>
      <c r="H186" s="121" t="s">
        <v>59</v>
      </c>
      <c r="I186" s="121" t="s">
        <v>59</v>
      </c>
      <c r="J186" s="116" t="s">
        <v>9</v>
      </c>
      <c r="K186" s="116" t="s">
        <v>112</v>
      </c>
      <c r="L186" s="29">
        <f t="shared" si="1"/>
        <v>4619779000</v>
      </c>
      <c r="M186" s="120">
        <f t="shared" si="2"/>
        <v>0.3888317958</v>
      </c>
      <c r="N186" s="29">
        <f t="shared" si="3"/>
        <v>3065486000</v>
      </c>
      <c r="O186" s="29">
        <f t="shared" si="4"/>
        <v>1554293000</v>
      </c>
      <c r="P186" s="120">
        <f t="shared" si="5"/>
        <v>0.1308197943</v>
      </c>
      <c r="Q186" s="16"/>
      <c r="R186" s="16"/>
      <c r="S186" s="16"/>
      <c r="T186" s="16"/>
      <c r="U186" s="16"/>
      <c r="V186" s="16"/>
      <c r="W186" s="16"/>
      <c r="X186" s="16"/>
      <c r="Y186" s="16"/>
      <c r="Z186" s="16"/>
      <c r="AA186" s="16"/>
    </row>
    <row r="187">
      <c r="A187" s="115">
        <v>201.0</v>
      </c>
      <c r="B187" s="116" t="s">
        <v>139</v>
      </c>
      <c r="C187" s="116" t="s">
        <v>28</v>
      </c>
      <c r="D187" s="122">
        <v>42427.0</v>
      </c>
      <c r="E187" s="117">
        <v>1.2103887E10</v>
      </c>
      <c r="F187" s="117">
        <v>7.483577E9</v>
      </c>
      <c r="G187" s="117">
        <v>3.205407E9</v>
      </c>
      <c r="H187" s="119" t="s">
        <v>59</v>
      </c>
      <c r="I187" s="119" t="s">
        <v>59</v>
      </c>
      <c r="J187" s="116" t="s">
        <v>9</v>
      </c>
      <c r="K187" s="116" t="s">
        <v>112</v>
      </c>
      <c r="L187" s="29">
        <f t="shared" si="1"/>
        <v>4620310000</v>
      </c>
      <c r="M187" s="120">
        <f t="shared" si="2"/>
        <v>0.3817211777</v>
      </c>
      <c r="N187" s="29">
        <f t="shared" si="3"/>
        <v>3205407000</v>
      </c>
      <c r="O187" s="29">
        <f t="shared" si="4"/>
        <v>1414903000</v>
      </c>
      <c r="P187" s="120">
        <f t="shared" si="5"/>
        <v>0.1168965804</v>
      </c>
      <c r="Q187" s="16"/>
      <c r="R187" s="16"/>
      <c r="S187" s="16"/>
      <c r="T187" s="16"/>
      <c r="U187" s="16"/>
      <c r="V187" s="16"/>
      <c r="W187" s="16"/>
      <c r="X187" s="16"/>
      <c r="Y187" s="16"/>
      <c r="Z187" s="16"/>
      <c r="AA187" s="16"/>
    </row>
    <row r="188">
      <c r="A188" s="115">
        <v>202.0</v>
      </c>
      <c r="B188" s="116" t="s">
        <v>140</v>
      </c>
      <c r="C188" s="116" t="s">
        <v>25</v>
      </c>
      <c r="D188" s="122">
        <v>41274.0</v>
      </c>
      <c r="E188" s="117">
        <v>1.0737E10</v>
      </c>
      <c r="F188" s="117">
        <v>4.29E8</v>
      </c>
      <c r="G188" s="117">
        <v>5.65E9</v>
      </c>
      <c r="H188" s="121" t="s">
        <v>59</v>
      </c>
      <c r="I188" s="117">
        <v>1.167E9</v>
      </c>
      <c r="J188" s="116" t="s">
        <v>12</v>
      </c>
      <c r="K188" s="116" t="s">
        <v>137</v>
      </c>
      <c r="L188" s="29">
        <f t="shared" si="1"/>
        <v>10308000000</v>
      </c>
      <c r="M188" s="120">
        <f t="shared" si="2"/>
        <v>0.9600447052</v>
      </c>
      <c r="N188" s="29">
        <f t="shared" si="3"/>
        <v>6817000000</v>
      </c>
      <c r="O188" s="29">
        <f t="shared" si="4"/>
        <v>3491000000</v>
      </c>
      <c r="P188" s="120">
        <f t="shared" si="5"/>
        <v>0.3251373754</v>
      </c>
      <c r="Q188" s="16"/>
      <c r="R188" s="16"/>
      <c r="S188" s="16"/>
      <c r="T188" s="16"/>
      <c r="U188" s="16"/>
      <c r="V188" s="16"/>
      <c r="W188" s="16"/>
      <c r="X188" s="16"/>
      <c r="Y188" s="16"/>
      <c r="Z188" s="16"/>
      <c r="AA188" s="16"/>
    </row>
    <row r="189">
      <c r="A189" s="115">
        <v>203.0</v>
      </c>
      <c r="B189" s="116" t="s">
        <v>140</v>
      </c>
      <c r="C189" s="116" t="s">
        <v>26</v>
      </c>
      <c r="D189" s="118">
        <v>41639.0</v>
      </c>
      <c r="E189" s="117">
        <v>1.0543E10</v>
      </c>
      <c r="F189" s="117">
        <v>3.01E8</v>
      </c>
      <c r="G189" s="117">
        <v>5.625E9</v>
      </c>
      <c r="H189" s="119" t="s">
        <v>59</v>
      </c>
      <c r="I189" s="117">
        <v>6.98E8</v>
      </c>
      <c r="J189" s="116" t="s">
        <v>12</v>
      </c>
      <c r="K189" s="116" t="s">
        <v>137</v>
      </c>
      <c r="L189" s="29">
        <f t="shared" si="1"/>
        <v>10242000000</v>
      </c>
      <c r="M189" s="120">
        <f t="shared" si="2"/>
        <v>0.9714502514</v>
      </c>
      <c r="N189" s="29">
        <f t="shared" si="3"/>
        <v>6323000000</v>
      </c>
      <c r="O189" s="29">
        <f t="shared" si="4"/>
        <v>3919000000</v>
      </c>
      <c r="P189" s="120">
        <f t="shared" si="5"/>
        <v>0.3717158304</v>
      </c>
      <c r="Q189" s="16"/>
      <c r="R189" s="16"/>
      <c r="S189" s="16"/>
      <c r="T189" s="16"/>
      <c r="U189" s="16"/>
      <c r="V189" s="16"/>
      <c r="W189" s="16"/>
      <c r="X189" s="16"/>
      <c r="Y189" s="16"/>
      <c r="Z189" s="16"/>
      <c r="AA189" s="16"/>
    </row>
    <row r="190">
      <c r="A190" s="115">
        <v>204.0</v>
      </c>
      <c r="B190" s="116" t="s">
        <v>140</v>
      </c>
      <c r="C190" s="116" t="s">
        <v>27</v>
      </c>
      <c r="D190" s="118">
        <v>42004.0</v>
      </c>
      <c r="E190" s="117">
        <v>9.998E9</v>
      </c>
      <c r="F190" s="117">
        <v>2.39E8</v>
      </c>
      <c r="G190" s="117">
        <v>5.715E9</v>
      </c>
      <c r="H190" s="119" t="s">
        <v>59</v>
      </c>
      <c r="I190" s="117">
        <v>3.42E8</v>
      </c>
      <c r="J190" s="116" t="s">
        <v>12</v>
      </c>
      <c r="K190" s="116" t="s">
        <v>137</v>
      </c>
      <c r="L190" s="29">
        <f t="shared" si="1"/>
        <v>9759000000</v>
      </c>
      <c r="M190" s="120">
        <f t="shared" si="2"/>
        <v>0.976095219</v>
      </c>
      <c r="N190" s="29">
        <f t="shared" si="3"/>
        <v>6057000000</v>
      </c>
      <c r="O190" s="29">
        <f t="shared" si="4"/>
        <v>3702000000</v>
      </c>
      <c r="P190" s="120">
        <f t="shared" si="5"/>
        <v>0.3702740548</v>
      </c>
      <c r="Q190" s="16"/>
      <c r="R190" s="16"/>
      <c r="S190" s="16"/>
      <c r="T190" s="16"/>
      <c r="U190" s="16"/>
      <c r="V190" s="16"/>
      <c r="W190" s="16"/>
      <c r="X190" s="16"/>
      <c r="Y190" s="16"/>
      <c r="Z190" s="16"/>
      <c r="AA190" s="16"/>
    </row>
    <row r="191">
      <c r="A191" s="115">
        <v>205.0</v>
      </c>
      <c r="B191" s="116" t="s">
        <v>140</v>
      </c>
      <c r="C191" s="116" t="s">
        <v>28</v>
      </c>
      <c r="D191" s="118">
        <v>42369.0</v>
      </c>
      <c r="E191" s="117">
        <v>1.0346E10</v>
      </c>
      <c r="F191" s="117">
        <v>2.33E8</v>
      </c>
      <c r="G191" s="117">
        <v>5.996E9</v>
      </c>
      <c r="H191" s="119" t="s">
        <v>59</v>
      </c>
      <c r="I191" s="117">
        <v>5.33E8</v>
      </c>
      <c r="J191" s="116" t="s">
        <v>12</v>
      </c>
      <c r="K191" s="116" t="s">
        <v>137</v>
      </c>
      <c r="L191" s="29">
        <f t="shared" si="1"/>
        <v>10113000000</v>
      </c>
      <c r="M191" s="120">
        <f t="shared" si="2"/>
        <v>0.977479219</v>
      </c>
      <c r="N191" s="29">
        <f t="shared" si="3"/>
        <v>6529000000</v>
      </c>
      <c r="O191" s="29">
        <f t="shared" si="4"/>
        <v>3584000000</v>
      </c>
      <c r="P191" s="120">
        <f t="shared" si="5"/>
        <v>0.3464140731</v>
      </c>
      <c r="Q191" s="16"/>
      <c r="R191" s="16"/>
      <c r="S191" s="16"/>
      <c r="T191" s="16"/>
      <c r="U191" s="16"/>
      <c r="V191" s="16"/>
      <c r="W191" s="16"/>
      <c r="X191" s="16"/>
      <c r="Y191" s="16"/>
      <c r="Z191" s="16"/>
      <c r="AA191" s="16"/>
    </row>
    <row r="192">
      <c r="A192" s="115">
        <v>206.0</v>
      </c>
      <c r="B192" s="116" t="s">
        <v>141</v>
      </c>
      <c r="C192" s="116" t="s">
        <v>25</v>
      </c>
      <c r="D192" s="118">
        <v>40971.0</v>
      </c>
      <c r="E192" s="117">
        <v>4.5457E10</v>
      </c>
      <c r="F192" s="117">
        <v>3.4473E10</v>
      </c>
      <c r="G192" s="117">
        <v>8.755E9</v>
      </c>
      <c r="H192" s="121" t="s">
        <v>59</v>
      </c>
      <c r="I192" s="119" t="s">
        <v>59</v>
      </c>
      <c r="J192" s="116" t="s">
        <v>9</v>
      </c>
      <c r="K192" s="116" t="s">
        <v>142</v>
      </c>
      <c r="L192" s="29">
        <f t="shared" si="1"/>
        <v>10984000000</v>
      </c>
      <c r="M192" s="120">
        <f t="shared" si="2"/>
        <v>0.2416349517</v>
      </c>
      <c r="N192" s="29">
        <f t="shared" si="3"/>
        <v>8755000000</v>
      </c>
      <c r="O192" s="29">
        <f t="shared" si="4"/>
        <v>2229000000</v>
      </c>
      <c r="P192" s="120">
        <f t="shared" si="5"/>
        <v>0.04903535209</v>
      </c>
      <c r="Q192" s="16"/>
      <c r="R192" s="16"/>
      <c r="S192" s="16"/>
      <c r="T192" s="16"/>
      <c r="U192" s="16"/>
      <c r="V192" s="16"/>
      <c r="W192" s="16"/>
      <c r="X192" s="16"/>
      <c r="Y192" s="16"/>
      <c r="Z192" s="16"/>
      <c r="AA192" s="16"/>
    </row>
    <row r="193">
      <c r="A193" s="115">
        <v>207.0</v>
      </c>
      <c r="B193" s="116" t="s">
        <v>141</v>
      </c>
      <c r="C193" s="116" t="s">
        <v>26</v>
      </c>
      <c r="D193" s="118">
        <v>41671.0</v>
      </c>
      <c r="E193" s="117">
        <v>4.0611E10</v>
      </c>
      <c r="F193" s="117">
        <v>3.1212E10</v>
      </c>
      <c r="G193" s="117">
        <v>8.106E9</v>
      </c>
      <c r="H193" s="121" t="s">
        <v>59</v>
      </c>
      <c r="I193" s="119" t="s">
        <v>59</v>
      </c>
      <c r="J193" s="116" t="s">
        <v>9</v>
      </c>
      <c r="K193" s="116" t="s">
        <v>142</v>
      </c>
      <c r="L193" s="29">
        <f t="shared" si="1"/>
        <v>9399000000</v>
      </c>
      <c r="M193" s="120">
        <f t="shared" si="2"/>
        <v>0.2314397577</v>
      </c>
      <c r="N193" s="29">
        <f t="shared" si="3"/>
        <v>8106000000</v>
      </c>
      <c r="O193" s="29">
        <f t="shared" si="4"/>
        <v>1293000000</v>
      </c>
      <c r="P193" s="120">
        <f t="shared" si="5"/>
        <v>0.0318386644</v>
      </c>
      <c r="Q193" s="16"/>
      <c r="R193" s="16"/>
      <c r="S193" s="16"/>
      <c r="T193" s="16"/>
      <c r="U193" s="16"/>
      <c r="V193" s="16"/>
      <c r="W193" s="16"/>
      <c r="X193" s="16"/>
      <c r="Y193" s="16"/>
      <c r="Z193" s="16"/>
      <c r="AA193" s="16"/>
    </row>
    <row r="194">
      <c r="A194" s="115">
        <v>208.0</v>
      </c>
      <c r="B194" s="116" t="s">
        <v>141</v>
      </c>
      <c r="C194" s="116" t="s">
        <v>27</v>
      </c>
      <c r="D194" s="118">
        <v>42035.0</v>
      </c>
      <c r="E194" s="117">
        <v>4.0339E10</v>
      </c>
      <c r="F194" s="117">
        <v>3.1292E10</v>
      </c>
      <c r="G194" s="117">
        <v>7.592E9</v>
      </c>
      <c r="H194" s="121" t="s">
        <v>59</v>
      </c>
      <c r="I194" s="119" t="s">
        <v>59</v>
      </c>
      <c r="J194" s="116" t="s">
        <v>9</v>
      </c>
      <c r="K194" s="116" t="s">
        <v>142</v>
      </c>
      <c r="L194" s="29">
        <f t="shared" si="1"/>
        <v>9047000000</v>
      </c>
      <c r="M194" s="120">
        <f t="shared" si="2"/>
        <v>0.2242742755</v>
      </c>
      <c r="N194" s="29">
        <f t="shared" si="3"/>
        <v>7592000000</v>
      </c>
      <c r="O194" s="29">
        <f t="shared" si="4"/>
        <v>1455000000</v>
      </c>
      <c r="P194" s="120">
        <f t="shared" si="5"/>
        <v>0.03606931258</v>
      </c>
      <c r="Q194" s="16"/>
      <c r="R194" s="16"/>
      <c r="S194" s="16"/>
      <c r="T194" s="16"/>
      <c r="U194" s="16"/>
      <c r="V194" s="16"/>
      <c r="W194" s="16"/>
      <c r="X194" s="16"/>
      <c r="Y194" s="16"/>
      <c r="Z194" s="16"/>
      <c r="AA194" s="16"/>
    </row>
    <row r="195">
      <c r="A195" s="115">
        <v>209.0</v>
      </c>
      <c r="B195" s="116" t="s">
        <v>141</v>
      </c>
      <c r="C195" s="116" t="s">
        <v>28</v>
      </c>
      <c r="D195" s="118">
        <v>42399.0</v>
      </c>
      <c r="E195" s="117">
        <v>3.9528E10</v>
      </c>
      <c r="F195" s="117">
        <v>3.0337E10</v>
      </c>
      <c r="G195" s="117">
        <v>7.618E9</v>
      </c>
      <c r="H195" s="121" t="s">
        <v>59</v>
      </c>
      <c r="I195" s="121" t="s">
        <v>59</v>
      </c>
      <c r="J195" s="116" t="s">
        <v>9</v>
      </c>
      <c r="K195" s="116" t="s">
        <v>142</v>
      </c>
      <c r="L195" s="29">
        <f t="shared" si="1"/>
        <v>9191000000</v>
      </c>
      <c r="M195" s="120">
        <f t="shared" si="2"/>
        <v>0.2325187209</v>
      </c>
      <c r="N195" s="29">
        <f t="shared" si="3"/>
        <v>7618000000</v>
      </c>
      <c r="O195" s="29">
        <f t="shared" si="4"/>
        <v>1573000000</v>
      </c>
      <c r="P195" s="120">
        <f t="shared" si="5"/>
        <v>0.039794576</v>
      </c>
      <c r="Q195" s="16"/>
      <c r="R195" s="16"/>
      <c r="S195" s="16"/>
      <c r="T195" s="16"/>
      <c r="U195" s="16"/>
      <c r="V195" s="16"/>
      <c r="W195" s="16"/>
      <c r="X195" s="16"/>
      <c r="Y195" s="16"/>
      <c r="Z195" s="16"/>
      <c r="AA195" s="16"/>
    </row>
    <row r="196">
      <c r="A196" s="115">
        <v>210.0</v>
      </c>
      <c r="B196" s="116" t="s">
        <v>143</v>
      </c>
      <c r="C196" s="116" t="s">
        <v>25</v>
      </c>
      <c r="D196" s="118">
        <v>41639.0</v>
      </c>
      <c r="E196" s="117">
        <v>3.0495E9</v>
      </c>
      <c r="F196" s="117">
        <v>1.1944E9</v>
      </c>
      <c r="G196" s="117">
        <v>9.203E8</v>
      </c>
      <c r="H196" s="117">
        <v>2.957E8</v>
      </c>
      <c r="I196" s="119" t="s">
        <v>59</v>
      </c>
      <c r="J196" s="116" t="s">
        <v>13</v>
      </c>
      <c r="K196" s="116" t="s">
        <v>70</v>
      </c>
      <c r="L196" s="29">
        <f t="shared" si="1"/>
        <v>1855100000</v>
      </c>
      <c r="M196" s="120">
        <f t="shared" si="2"/>
        <v>0.6083292343</v>
      </c>
      <c r="N196" s="29">
        <f t="shared" si="3"/>
        <v>1216000000</v>
      </c>
      <c r="O196" s="29">
        <f t="shared" si="4"/>
        <v>639100000</v>
      </c>
      <c r="P196" s="120">
        <f t="shared" si="5"/>
        <v>0.2095753402</v>
      </c>
      <c r="Q196" s="16"/>
      <c r="R196" s="16"/>
      <c r="S196" s="16"/>
      <c r="T196" s="16"/>
      <c r="U196" s="16"/>
      <c r="V196" s="16"/>
      <c r="W196" s="16"/>
      <c r="X196" s="16"/>
      <c r="Y196" s="16"/>
      <c r="Z196" s="16"/>
      <c r="AA196" s="16"/>
    </row>
    <row r="197">
      <c r="A197" s="115">
        <v>211.0</v>
      </c>
      <c r="B197" s="116" t="s">
        <v>143</v>
      </c>
      <c r="C197" s="116" t="s">
        <v>26</v>
      </c>
      <c r="D197" s="118">
        <v>42004.0</v>
      </c>
      <c r="E197" s="117">
        <v>3.3236E9</v>
      </c>
      <c r="F197" s="117">
        <v>1.2586E9</v>
      </c>
      <c r="G197" s="117">
        <v>9.815E8</v>
      </c>
      <c r="H197" s="117">
        <v>3.02E8</v>
      </c>
      <c r="I197" s="119" t="s">
        <v>59</v>
      </c>
      <c r="J197" s="116" t="s">
        <v>13</v>
      </c>
      <c r="K197" s="116" t="s">
        <v>70</v>
      </c>
      <c r="L197" s="29">
        <f t="shared" si="1"/>
        <v>2065000000</v>
      </c>
      <c r="M197" s="120">
        <f t="shared" si="2"/>
        <v>0.6213142376</v>
      </c>
      <c r="N197" s="29">
        <f t="shared" si="3"/>
        <v>1283500000</v>
      </c>
      <c r="O197" s="29">
        <f t="shared" si="4"/>
        <v>781500000</v>
      </c>
      <c r="P197" s="120">
        <f t="shared" si="5"/>
        <v>0.2351365989</v>
      </c>
      <c r="Q197" s="16"/>
      <c r="R197" s="16"/>
      <c r="S197" s="16"/>
      <c r="T197" s="16"/>
      <c r="U197" s="16"/>
      <c r="V197" s="16"/>
      <c r="W197" s="16"/>
      <c r="X197" s="16"/>
      <c r="Y197" s="16"/>
      <c r="Z197" s="16"/>
      <c r="AA197" s="16"/>
    </row>
    <row r="198">
      <c r="A198" s="115">
        <v>212.0</v>
      </c>
      <c r="B198" s="116" t="s">
        <v>143</v>
      </c>
      <c r="C198" s="116" t="s">
        <v>27</v>
      </c>
      <c r="D198" s="122">
        <v>42369.0</v>
      </c>
      <c r="E198" s="117">
        <v>3.416E9</v>
      </c>
      <c r="F198" s="117">
        <v>1.3012E9</v>
      </c>
      <c r="G198" s="117">
        <v>1.0121E9</v>
      </c>
      <c r="H198" s="117">
        <v>2.592E8</v>
      </c>
      <c r="I198" s="121" t="s">
        <v>59</v>
      </c>
      <c r="J198" s="116" t="s">
        <v>13</v>
      </c>
      <c r="K198" s="116" t="s">
        <v>70</v>
      </c>
      <c r="L198" s="29">
        <f t="shared" si="1"/>
        <v>2114800000</v>
      </c>
      <c r="M198" s="120">
        <f t="shared" si="2"/>
        <v>0.6190866511</v>
      </c>
      <c r="N198" s="29">
        <f t="shared" si="3"/>
        <v>1271300000</v>
      </c>
      <c r="O198" s="29">
        <f t="shared" si="4"/>
        <v>843500000</v>
      </c>
      <c r="P198" s="120">
        <f t="shared" si="5"/>
        <v>0.2469262295</v>
      </c>
      <c r="Q198" s="16"/>
      <c r="R198" s="16"/>
      <c r="S198" s="16"/>
      <c r="T198" s="16"/>
      <c r="U198" s="16"/>
      <c r="V198" s="16"/>
      <c r="W198" s="16"/>
      <c r="X198" s="16"/>
      <c r="Y198" s="16"/>
      <c r="Z198" s="16"/>
      <c r="AA198" s="16"/>
    </row>
    <row r="199">
      <c r="A199" s="115">
        <v>213.0</v>
      </c>
      <c r="B199" s="116" t="s">
        <v>143</v>
      </c>
      <c r="C199" s="116" t="s">
        <v>28</v>
      </c>
      <c r="D199" s="118">
        <v>42735.0</v>
      </c>
      <c r="E199" s="117">
        <v>3.714E9</v>
      </c>
      <c r="F199" s="117">
        <v>1.3717E9</v>
      </c>
      <c r="G199" s="117">
        <v>1.1019E9</v>
      </c>
      <c r="H199" s="117">
        <v>2.928E8</v>
      </c>
      <c r="I199" s="121" t="s">
        <v>59</v>
      </c>
      <c r="J199" s="116" t="s">
        <v>13</v>
      </c>
      <c r="K199" s="116" t="s">
        <v>70</v>
      </c>
      <c r="L199" s="29">
        <f t="shared" si="1"/>
        <v>2342300000</v>
      </c>
      <c r="M199" s="120">
        <f t="shared" si="2"/>
        <v>0.6306677437</v>
      </c>
      <c r="N199" s="29">
        <f t="shared" si="3"/>
        <v>1394700000</v>
      </c>
      <c r="O199" s="29">
        <f t="shared" si="4"/>
        <v>947600000</v>
      </c>
      <c r="P199" s="120">
        <f t="shared" si="5"/>
        <v>0.2551427033</v>
      </c>
      <c r="Q199" s="16"/>
      <c r="R199" s="16"/>
      <c r="S199" s="16"/>
      <c r="T199" s="16"/>
      <c r="U199" s="16"/>
      <c r="V199" s="16"/>
      <c r="W199" s="16"/>
      <c r="X199" s="16"/>
      <c r="Y199" s="16"/>
      <c r="Z199" s="16"/>
      <c r="AA199" s="16"/>
    </row>
    <row r="200">
      <c r="A200" s="115">
        <v>214.0</v>
      </c>
      <c r="B200" s="116" t="s">
        <v>144</v>
      </c>
      <c r="C200" s="116" t="s">
        <v>25</v>
      </c>
      <c r="D200" s="118">
        <v>41547.0</v>
      </c>
      <c r="E200" s="117">
        <v>8.054E9</v>
      </c>
      <c r="F200" s="117">
        <v>3.883E9</v>
      </c>
      <c r="G200" s="117">
        <v>2.422E9</v>
      </c>
      <c r="H200" s="117">
        <v>4.94E8</v>
      </c>
      <c r="I200" s="121" t="s">
        <v>59</v>
      </c>
      <c r="J200" s="116" t="s">
        <v>13</v>
      </c>
      <c r="K200" s="116" t="s">
        <v>70</v>
      </c>
      <c r="L200" s="29">
        <f t="shared" si="1"/>
        <v>4171000000</v>
      </c>
      <c r="M200" s="120">
        <f t="shared" si="2"/>
        <v>0.5178793146</v>
      </c>
      <c r="N200" s="29">
        <f t="shared" si="3"/>
        <v>2916000000</v>
      </c>
      <c r="O200" s="29">
        <f t="shared" si="4"/>
        <v>1255000000</v>
      </c>
      <c r="P200" s="120">
        <f t="shared" si="5"/>
        <v>0.1558231934</v>
      </c>
      <c r="Q200" s="16"/>
      <c r="R200" s="16"/>
      <c r="S200" s="16"/>
      <c r="T200" s="16"/>
      <c r="U200" s="16"/>
      <c r="V200" s="16"/>
      <c r="W200" s="16"/>
      <c r="X200" s="16"/>
      <c r="Y200" s="16"/>
      <c r="Z200" s="16"/>
      <c r="AA200" s="16"/>
    </row>
    <row r="201">
      <c r="A201" s="115">
        <v>215.0</v>
      </c>
      <c r="B201" s="116" t="s">
        <v>144</v>
      </c>
      <c r="C201" s="116" t="s">
        <v>26</v>
      </c>
      <c r="D201" s="118">
        <v>41912.0</v>
      </c>
      <c r="E201" s="117">
        <v>8.446E9</v>
      </c>
      <c r="F201" s="117">
        <v>4.145E9</v>
      </c>
      <c r="G201" s="117">
        <v>2.145E9</v>
      </c>
      <c r="H201" s="117">
        <v>5.5E8</v>
      </c>
      <c r="I201" s="121" t="s">
        <v>59</v>
      </c>
      <c r="J201" s="116" t="s">
        <v>13</v>
      </c>
      <c r="K201" s="116" t="s">
        <v>70</v>
      </c>
      <c r="L201" s="29">
        <f t="shared" si="1"/>
        <v>4301000000</v>
      </c>
      <c r="M201" s="120">
        <f t="shared" si="2"/>
        <v>0.5092351409</v>
      </c>
      <c r="N201" s="29">
        <f t="shared" si="3"/>
        <v>2695000000</v>
      </c>
      <c r="O201" s="29">
        <f t="shared" si="4"/>
        <v>1606000000</v>
      </c>
      <c r="P201" s="120">
        <f t="shared" si="5"/>
        <v>0.190149183</v>
      </c>
      <c r="Q201" s="16"/>
      <c r="R201" s="16"/>
      <c r="S201" s="16"/>
      <c r="T201" s="16"/>
      <c r="U201" s="16"/>
      <c r="V201" s="16"/>
      <c r="W201" s="16"/>
      <c r="X201" s="16"/>
      <c r="Y201" s="16"/>
      <c r="Z201" s="16"/>
      <c r="AA201" s="16"/>
    </row>
    <row r="202">
      <c r="A202" s="115">
        <v>216.0</v>
      </c>
      <c r="B202" s="116" t="s">
        <v>144</v>
      </c>
      <c r="C202" s="116" t="s">
        <v>27</v>
      </c>
      <c r="D202" s="118">
        <v>42277.0</v>
      </c>
      <c r="E202" s="117">
        <v>1.0282E10</v>
      </c>
      <c r="F202" s="117">
        <v>5.587E9</v>
      </c>
      <c r="G202" s="117">
        <v>2.563E9</v>
      </c>
      <c r="H202" s="117">
        <v>6.32E8</v>
      </c>
      <c r="I202" s="121" t="s">
        <v>59</v>
      </c>
      <c r="J202" s="116" t="s">
        <v>13</v>
      </c>
      <c r="K202" s="116" t="s">
        <v>70</v>
      </c>
      <c r="L202" s="29">
        <f t="shared" si="1"/>
        <v>4695000000</v>
      </c>
      <c r="M202" s="120">
        <f t="shared" si="2"/>
        <v>0.4566232251</v>
      </c>
      <c r="N202" s="29">
        <f t="shared" si="3"/>
        <v>3195000000</v>
      </c>
      <c r="O202" s="29">
        <f t="shared" si="4"/>
        <v>1500000000</v>
      </c>
      <c r="P202" s="120">
        <f t="shared" si="5"/>
        <v>0.1458860144</v>
      </c>
      <c r="Q202" s="16"/>
      <c r="R202" s="16"/>
      <c r="S202" s="16"/>
      <c r="T202" s="16"/>
      <c r="U202" s="16"/>
      <c r="V202" s="16"/>
      <c r="W202" s="16"/>
      <c r="X202" s="16"/>
      <c r="Y202" s="16"/>
      <c r="Z202" s="16"/>
      <c r="AA202" s="16"/>
    </row>
    <row r="203">
      <c r="A203" s="115">
        <v>217.0</v>
      </c>
      <c r="B203" s="116" t="s">
        <v>144</v>
      </c>
      <c r="C203" s="116" t="s">
        <v>28</v>
      </c>
      <c r="D203" s="118">
        <v>42643.0</v>
      </c>
      <c r="E203" s="117">
        <v>1.2483E10</v>
      </c>
      <c r="F203" s="117">
        <v>6.492E9</v>
      </c>
      <c r="G203" s="117">
        <v>3.005E9</v>
      </c>
      <c r="H203" s="117">
        <v>8.28E8</v>
      </c>
      <c r="I203" s="119" t="s">
        <v>59</v>
      </c>
      <c r="J203" s="116" t="s">
        <v>13</v>
      </c>
      <c r="K203" s="116" t="s">
        <v>70</v>
      </c>
      <c r="L203" s="29">
        <f t="shared" si="1"/>
        <v>5991000000</v>
      </c>
      <c r="M203" s="120">
        <f t="shared" si="2"/>
        <v>0.4799327085</v>
      </c>
      <c r="N203" s="29">
        <f t="shared" si="3"/>
        <v>3833000000</v>
      </c>
      <c r="O203" s="29">
        <f t="shared" si="4"/>
        <v>2158000000</v>
      </c>
      <c r="P203" s="120">
        <f t="shared" si="5"/>
        <v>0.1728751101</v>
      </c>
      <c r="Q203" s="16"/>
      <c r="R203" s="16"/>
      <c r="S203" s="16"/>
      <c r="T203" s="16"/>
      <c r="U203" s="16"/>
      <c r="V203" s="16"/>
      <c r="W203" s="16"/>
      <c r="X203" s="16"/>
      <c r="Y203" s="16"/>
      <c r="Z203" s="16"/>
      <c r="AA203" s="16"/>
    </row>
    <row r="204">
      <c r="A204" s="115">
        <v>218.0</v>
      </c>
      <c r="B204" s="116" t="s">
        <v>145</v>
      </c>
      <c r="C204" s="116" t="s">
        <v>25</v>
      </c>
      <c r="D204" s="118">
        <v>41639.0</v>
      </c>
      <c r="E204" s="117">
        <v>2.2364E10</v>
      </c>
      <c r="F204" s="117">
        <v>1.8553E10</v>
      </c>
      <c r="G204" s="117">
        <v>1.306E9</v>
      </c>
      <c r="H204" s="117">
        <v>5.56E8</v>
      </c>
      <c r="I204" s="121" t="s">
        <v>59</v>
      </c>
      <c r="J204" s="116" t="s">
        <v>11</v>
      </c>
      <c r="K204" s="116" t="s">
        <v>146</v>
      </c>
      <c r="L204" s="29">
        <f t="shared" si="1"/>
        <v>3811000000</v>
      </c>
      <c r="M204" s="120">
        <f t="shared" si="2"/>
        <v>0.1704077982</v>
      </c>
      <c r="N204" s="29">
        <f t="shared" si="3"/>
        <v>1862000000</v>
      </c>
      <c r="O204" s="29">
        <f t="shared" si="4"/>
        <v>1949000000</v>
      </c>
      <c r="P204" s="120">
        <f t="shared" si="5"/>
        <v>0.08714898945</v>
      </c>
      <c r="Q204" s="16"/>
      <c r="R204" s="16"/>
      <c r="S204" s="16"/>
      <c r="T204" s="16"/>
      <c r="U204" s="16"/>
      <c r="V204" s="16"/>
      <c r="W204" s="16"/>
      <c r="X204" s="16"/>
      <c r="Y204" s="16"/>
      <c r="Z204" s="16"/>
      <c r="AA204" s="16"/>
    </row>
    <row r="205">
      <c r="A205" s="115">
        <v>219.0</v>
      </c>
      <c r="B205" s="116" t="s">
        <v>145</v>
      </c>
      <c r="C205" s="116" t="s">
        <v>26</v>
      </c>
      <c r="D205" s="118">
        <v>42004.0</v>
      </c>
      <c r="E205" s="117">
        <v>2.4551E10</v>
      </c>
      <c r="F205" s="117">
        <v>1.9746E10</v>
      </c>
      <c r="G205" s="117">
        <v>1.333E9</v>
      </c>
      <c r="H205" s="117">
        <v>6.13E8</v>
      </c>
      <c r="I205" s="121" t="s">
        <v>59</v>
      </c>
      <c r="J205" s="116" t="s">
        <v>11</v>
      </c>
      <c r="K205" s="116" t="s">
        <v>146</v>
      </c>
      <c r="L205" s="29">
        <f t="shared" si="1"/>
        <v>4805000000</v>
      </c>
      <c r="M205" s="120">
        <f t="shared" si="2"/>
        <v>0.1957150422</v>
      </c>
      <c r="N205" s="29">
        <f t="shared" si="3"/>
        <v>1946000000</v>
      </c>
      <c r="O205" s="29">
        <f t="shared" si="4"/>
        <v>2859000000</v>
      </c>
      <c r="P205" s="120">
        <f t="shared" si="5"/>
        <v>0.1164514684</v>
      </c>
      <c r="Q205" s="16"/>
      <c r="R205" s="16"/>
      <c r="S205" s="16"/>
      <c r="T205" s="16"/>
      <c r="U205" s="16"/>
      <c r="V205" s="16"/>
      <c r="W205" s="16"/>
      <c r="X205" s="16"/>
      <c r="Y205" s="16"/>
      <c r="Z205" s="16"/>
      <c r="AA205" s="16"/>
    </row>
    <row r="206">
      <c r="A206" s="115">
        <v>220.0</v>
      </c>
      <c r="B206" s="116" t="s">
        <v>145</v>
      </c>
      <c r="C206" s="116" t="s">
        <v>27</v>
      </c>
      <c r="D206" s="118">
        <v>42369.0</v>
      </c>
      <c r="E206" s="117">
        <v>1.5742E10</v>
      </c>
      <c r="F206" s="117">
        <v>1.4415E10</v>
      </c>
      <c r="G206" s="117">
        <v>9.69E8</v>
      </c>
      <c r="H206" s="117">
        <v>4.66E8</v>
      </c>
      <c r="I206" s="121" t="s">
        <v>59</v>
      </c>
      <c r="J206" s="116" t="s">
        <v>11</v>
      </c>
      <c r="K206" s="116" t="s">
        <v>146</v>
      </c>
      <c r="L206" s="29">
        <f t="shared" si="1"/>
        <v>1327000000</v>
      </c>
      <c r="M206" s="120">
        <f t="shared" si="2"/>
        <v>0.08429678567</v>
      </c>
      <c r="N206" s="29">
        <f t="shared" si="3"/>
        <v>1435000000</v>
      </c>
      <c r="O206" s="29">
        <f t="shared" si="4"/>
        <v>-108000000</v>
      </c>
      <c r="P206" s="120">
        <f t="shared" si="5"/>
        <v>-0.00686062762</v>
      </c>
      <c r="Q206" s="16"/>
      <c r="R206" s="16"/>
      <c r="S206" s="16"/>
      <c r="T206" s="16"/>
      <c r="U206" s="16"/>
      <c r="V206" s="16"/>
      <c r="W206" s="16"/>
      <c r="X206" s="16"/>
      <c r="Y206" s="16"/>
      <c r="Z206" s="16"/>
      <c r="AA206" s="16"/>
    </row>
    <row r="207">
      <c r="A207" s="115">
        <v>221.0</v>
      </c>
      <c r="B207" s="116" t="s">
        <v>145</v>
      </c>
      <c r="C207" s="116" t="s">
        <v>28</v>
      </c>
      <c r="D207" s="118">
        <v>42735.0</v>
      </c>
      <c r="E207" s="117">
        <v>9.841E9</v>
      </c>
      <c r="F207" s="117">
        <v>9.973E9</v>
      </c>
      <c r="G207" s="117">
        <v>8.15E8</v>
      </c>
      <c r="H207" s="117">
        <v>3.84E8</v>
      </c>
      <c r="I207" s="119" t="s">
        <v>59</v>
      </c>
      <c r="J207" s="116" t="s">
        <v>11</v>
      </c>
      <c r="K207" s="116" t="s">
        <v>146</v>
      </c>
      <c r="L207" s="29">
        <f t="shared" si="1"/>
        <v>-132000000</v>
      </c>
      <c r="M207" s="120">
        <f t="shared" si="2"/>
        <v>-0.01341327101</v>
      </c>
      <c r="N207" s="29">
        <f t="shared" si="3"/>
        <v>1199000000</v>
      </c>
      <c r="O207" s="29">
        <f t="shared" si="4"/>
        <v>-1331000000</v>
      </c>
      <c r="P207" s="120">
        <f t="shared" si="5"/>
        <v>-0.1352504827</v>
      </c>
      <c r="Q207" s="16"/>
      <c r="R207" s="16"/>
      <c r="S207" s="16"/>
      <c r="T207" s="16"/>
      <c r="U207" s="16"/>
      <c r="V207" s="16"/>
      <c r="W207" s="16"/>
      <c r="X207" s="16"/>
      <c r="Y207" s="16"/>
      <c r="Z207" s="16"/>
      <c r="AA207" s="16"/>
    </row>
    <row r="208">
      <c r="A208" s="115">
        <v>222.0</v>
      </c>
      <c r="B208" s="116" t="s">
        <v>147</v>
      </c>
      <c r="C208" s="116" t="s">
        <v>25</v>
      </c>
      <c r="D208" s="118">
        <v>41639.0</v>
      </c>
      <c r="E208" s="117">
        <v>6.9322E9</v>
      </c>
      <c r="F208" s="117">
        <v>8.577E8</v>
      </c>
      <c r="G208" s="117">
        <v>1.797E9</v>
      </c>
      <c r="H208" s="117">
        <v>1.4441E9</v>
      </c>
      <c r="I208" s="117">
        <v>3.429E8</v>
      </c>
      <c r="J208" s="116" t="s">
        <v>13</v>
      </c>
      <c r="K208" s="116" t="s">
        <v>100</v>
      </c>
      <c r="L208" s="29">
        <f t="shared" si="1"/>
        <v>6074500000</v>
      </c>
      <c r="M208" s="120">
        <f t="shared" si="2"/>
        <v>0.8762730446</v>
      </c>
      <c r="N208" s="29">
        <f t="shared" si="3"/>
        <v>3584000000</v>
      </c>
      <c r="O208" s="29">
        <f t="shared" si="4"/>
        <v>2490500000</v>
      </c>
      <c r="P208" s="120">
        <f t="shared" si="5"/>
        <v>0.3592654569</v>
      </c>
      <c r="Q208" s="16"/>
      <c r="R208" s="16"/>
      <c r="S208" s="16"/>
      <c r="T208" s="16"/>
      <c r="U208" s="16"/>
      <c r="V208" s="16"/>
      <c r="W208" s="16"/>
      <c r="X208" s="16"/>
      <c r="Y208" s="16"/>
      <c r="Z208" s="16"/>
      <c r="AA208" s="16"/>
    </row>
    <row r="209">
      <c r="A209" s="115">
        <v>223.0</v>
      </c>
      <c r="B209" s="116" t="s">
        <v>147</v>
      </c>
      <c r="C209" s="116" t="s">
        <v>26</v>
      </c>
      <c r="D209" s="122">
        <v>42004.0</v>
      </c>
      <c r="E209" s="117">
        <v>9.7033E9</v>
      </c>
      <c r="F209" s="117">
        <v>1.171E9</v>
      </c>
      <c r="G209" s="117">
        <v>2.1934E9</v>
      </c>
      <c r="H209" s="117">
        <v>1.8934E9</v>
      </c>
      <c r="I209" s="117">
        <v>4.898E8</v>
      </c>
      <c r="J209" s="116" t="s">
        <v>13</v>
      </c>
      <c r="K209" s="116" t="s">
        <v>100</v>
      </c>
      <c r="L209" s="29">
        <f t="shared" si="1"/>
        <v>8532300000</v>
      </c>
      <c r="M209" s="120">
        <f t="shared" si="2"/>
        <v>0.8793194068</v>
      </c>
      <c r="N209" s="29">
        <f t="shared" si="3"/>
        <v>4576600000</v>
      </c>
      <c r="O209" s="29">
        <f t="shared" si="4"/>
        <v>3955700000</v>
      </c>
      <c r="P209" s="120">
        <f t="shared" si="5"/>
        <v>0.4076654334</v>
      </c>
      <c r="Q209" s="16"/>
      <c r="R209" s="16"/>
      <c r="S209" s="16"/>
      <c r="T209" s="16"/>
      <c r="U209" s="16"/>
      <c r="V209" s="16"/>
      <c r="W209" s="16"/>
      <c r="X209" s="16"/>
      <c r="Y209" s="16"/>
      <c r="Z209" s="16"/>
      <c r="AA209" s="16"/>
    </row>
    <row r="210">
      <c r="A210" s="115">
        <v>224.0</v>
      </c>
      <c r="B210" s="116" t="s">
        <v>147</v>
      </c>
      <c r="C210" s="116" t="s">
        <v>27</v>
      </c>
      <c r="D210" s="118">
        <v>42369.0</v>
      </c>
      <c r="E210" s="117">
        <v>1.07638E10</v>
      </c>
      <c r="F210" s="117">
        <v>1.2404E9</v>
      </c>
      <c r="G210" s="117">
        <v>2.1436E9</v>
      </c>
      <c r="H210" s="117">
        <v>2.0128E9</v>
      </c>
      <c r="I210" s="117">
        <v>3.826E8</v>
      </c>
      <c r="J210" s="116" t="s">
        <v>13</v>
      </c>
      <c r="K210" s="116" t="s">
        <v>100</v>
      </c>
      <c r="L210" s="29">
        <f t="shared" si="1"/>
        <v>9523400000</v>
      </c>
      <c r="M210" s="120">
        <f t="shared" si="2"/>
        <v>0.8847618871</v>
      </c>
      <c r="N210" s="29">
        <f t="shared" si="3"/>
        <v>4539000000</v>
      </c>
      <c r="O210" s="29">
        <f t="shared" si="4"/>
        <v>4984400000</v>
      </c>
      <c r="P210" s="120">
        <f t="shared" si="5"/>
        <v>0.4630706628</v>
      </c>
      <c r="Q210" s="16"/>
      <c r="R210" s="16"/>
      <c r="S210" s="16"/>
      <c r="T210" s="16"/>
      <c r="U210" s="16"/>
      <c r="V210" s="16"/>
      <c r="W210" s="16"/>
      <c r="X210" s="16"/>
      <c r="Y210" s="16"/>
      <c r="Z210" s="16"/>
      <c r="AA210" s="16"/>
    </row>
    <row r="211">
      <c r="A211" s="115">
        <v>225.0</v>
      </c>
      <c r="B211" s="116" t="s">
        <v>147</v>
      </c>
      <c r="C211" s="116" t="s">
        <v>28</v>
      </c>
      <c r="D211" s="118">
        <v>42735.0</v>
      </c>
      <c r="E211" s="117">
        <v>1.14488E10</v>
      </c>
      <c r="F211" s="117">
        <v>1.4787E9</v>
      </c>
      <c r="G211" s="117">
        <v>1.9729E9</v>
      </c>
      <c r="H211" s="117">
        <v>1.9733E9</v>
      </c>
      <c r="I211" s="117">
        <v>3.856E8</v>
      </c>
      <c r="J211" s="116" t="s">
        <v>13</v>
      </c>
      <c r="K211" s="116" t="s">
        <v>100</v>
      </c>
      <c r="L211" s="29">
        <f t="shared" si="1"/>
        <v>9970100000</v>
      </c>
      <c r="M211" s="120">
        <f t="shared" si="2"/>
        <v>0.870842359</v>
      </c>
      <c r="N211" s="29">
        <f t="shared" si="3"/>
        <v>4331800000</v>
      </c>
      <c r="O211" s="29">
        <f t="shared" si="4"/>
        <v>5638300000</v>
      </c>
      <c r="P211" s="120">
        <f t="shared" si="5"/>
        <v>0.4924795612</v>
      </c>
      <c r="Q211" s="16"/>
      <c r="R211" s="16"/>
      <c r="S211" s="16"/>
      <c r="T211" s="16"/>
      <c r="U211" s="16"/>
      <c r="V211" s="16"/>
      <c r="W211" s="16"/>
      <c r="X211" s="16"/>
      <c r="Y211" s="16"/>
      <c r="Z211" s="16"/>
      <c r="AA211" s="16"/>
    </row>
    <row r="212">
      <c r="A212" s="115">
        <v>230.0</v>
      </c>
      <c r="B212" s="116" t="s">
        <v>148</v>
      </c>
      <c r="C212" s="116" t="s">
        <v>25</v>
      </c>
      <c r="D212" s="118">
        <v>41274.0</v>
      </c>
      <c r="E212" s="117">
        <v>8.7357E9</v>
      </c>
      <c r="F212" s="117">
        <v>7.174E9</v>
      </c>
      <c r="G212" s="117">
        <v>4.883E8</v>
      </c>
      <c r="H212" s="121" t="s">
        <v>59</v>
      </c>
      <c r="I212" s="117">
        <v>2.829E8</v>
      </c>
      <c r="J212" s="116" t="s">
        <v>16</v>
      </c>
      <c r="K212" s="116" t="s">
        <v>149</v>
      </c>
      <c r="L212" s="29">
        <f t="shared" si="1"/>
        <v>1561700000</v>
      </c>
      <c r="M212" s="120">
        <f t="shared" si="2"/>
        <v>0.1787721648</v>
      </c>
      <c r="N212" s="29">
        <f t="shared" si="3"/>
        <v>771200000</v>
      </c>
      <c r="O212" s="29">
        <f t="shared" si="4"/>
        <v>790500000</v>
      </c>
      <c r="P212" s="120">
        <f t="shared" si="5"/>
        <v>0.09049074487</v>
      </c>
      <c r="Q212" s="16"/>
      <c r="R212" s="16"/>
      <c r="S212" s="16"/>
      <c r="T212" s="16"/>
      <c r="U212" s="16"/>
      <c r="V212" s="16"/>
      <c r="W212" s="16"/>
      <c r="X212" s="16"/>
      <c r="Y212" s="16"/>
      <c r="Z212" s="16"/>
      <c r="AA212" s="16"/>
    </row>
    <row r="213">
      <c r="A213" s="115">
        <v>231.0</v>
      </c>
      <c r="B213" s="116" t="s">
        <v>148</v>
      </c>
      <c r="C213" s="116" t="s">
        <v>26</v>
      </c>
      <c r="D213" s="118">
        <v>41639.0</v>
      </c>
      <c r="E213" s="117">
        <v>8.4681E9</v>
      </c>
      <c r="F213" s="117">
        <v>6.8754E9</v>
      </c>
      <c r="G213" s="117">
        <v>4.974E8</v>
      </c>
      <c r="H213" s="121" t="s">
        <v>59</v>
      </c>
      <c r="I213" s="117">
        <v>2.999E8</v>
      </c>
      <c r="J213" s="116" t="s">
        <v>16</v>
      </c>
      <c r="K213" s="116" t="s">
        <v>149</v>
      </c>
      <c r="L213" s="29">
        <f t="shared" si="1"/>
        <v>1592700000</v>
      </c>
      <c r="M213" s="120">
        <f t="shared" si="2"/>
        <v>0.1880823325</v>
      </c>
      <c r="N213" s="29">
        <f t="shared" si="3"/>
        <v>797300000</v>
      </c>
      <c r="O213" s="29">
        <f t="shared" si="4"/>
        <v>795400000</v>
      </c>
      <c r="P213" s="120">
        <f t="shared" si="5"/>
        <v>0.09392898053</v>
      </c>
      <c r="Q213" s="16"/>
      <c r="R213" s="16"/>
      <c r="S213" s="16"/>
      <c r="T213" s="16"/>
      <c r="U213" s="16"/>
      <c r="V213" s="16"/>
      <c r="W213" s="16"/>
      <c r="X213" s="16"/>
      <c r="Y213" s="16"/>
      <c r="Z213" s="16"/>
      <c r="AA213" s="16"/>
    </row>
    <row r="214">
      <c r="A214" s="115">
        <v>232.0</v>
      </c>
      <c r="B214" s="116" t="s">
        <v>148</v>
      </c>
      <c r="C214" s="116" t="s">
        <v>27</v>
      </c>
      <c r="D214" s="118">
        <v>42004.0</v>
      </c>
      <c r="E214" s="117">
        <v>8.57E9</v>
      </c>
      <c r="F214" s="117">
        <v>6.9035E9</v>
      </c>
      <c r="G214" s="117">
        <v>5.47E8</v>
      </c>
      <c r="H214" s="121" t="s">
        <v>59</v>
      </c>
      <c r="I214" s="117">
        <v>2.809E8</v>
      </c>
      <c r="J214" s="116" t="s">
        <v>16</v>
      </c>
      <c r="K214" s="116" t="s">
        <v>149</v>
      </c>
      <c r="L214" s="29">
        <f t="shared" si="1"/>
        <v>1666500000</v>
      </c>
      <c r="M214" s="120">
        <f t="shared" si="2"/>
        <v>0.1944574096</v>
      </c>
      <c r="N214" s="29">
        <f t="shared" si="3"/>
        <v>827900000</v>
      </c>
      <c r="O214" s="29">
        <f t="shared" si="4"/>
        <v>838600000</v>
      </c>
      <c r="P214" s="120">
        <f t="shared" si="5"/>
        <v>0.0978529755</v>
      </c>
      <c r="Q214" s="16"/>
      <c r="R214" s="16"/>
      <c r="S214" s="16"/>
      <c r="T214" s="16"/>
      <c r="U214" s="16"/>
      <c r="V214" s="16"/>
      <c r="W214" s="16"/>
      <c r="X214" s="16"/>
      <c r="Y214" s="16"/>
      <c r="Z214" s="16"/>
      <c r="AA214" s="16"/>
    </row>
    <row r="215">
      <c r="A215" s="115">
        <v>233.0</v>
      </c>
      <c r="B215" s="116" t="s">
        <v>148</v>
      </c>
      <c r="C215" s="116" t="s">
        <v>28</v>
      </c>
      <c r="D215" s="118">
        <v>42369.0</v>
      </c>
      <c r="E215" s="117">
        <v>7.997E9</v>
      </c>
      <c r="F215" s="117">
        <v>6.4603E9</v>
      </c>
      <c r="G215" s="117">
        <v>6.46E8</v>
      </c>
      <c r="H215" s="121" t="s">
        <v>59</v>
      </c>
      <c r="I215" s="117">
        <v>2.855E8</v>
      </c>
      <c r="J215" s="116" t="s">
        <v>16</v>
      </c>
      <c r="K215" s="116" t="s">
        <v>149</v>
      </c>
      <c r="L215" s="29">
        <f t="shared" si="1"/>
        <v>1536700000</v>
      </c>
      <c r="M215" s="120">
        <f t="shared" si="2"/>
        <v>0.1921595598</v>
      </c>
      <c r="N215" s="29">
        <f t="shared" si="3"/>
        <v>931500000</v>
      </c>
      <c r="O215" s="29">
        <f t="shared" si="4"/>
        <v>605200000</v>
      </c>
      <c r="P215" s="120">
        <f t="shared" si="5"/>
        <v>0.07567837939</v>
      </c>
      <c r="Q215" s="16"/>
      <c r="R215" s="16"/>
      <c r="S215" s="16"/>
      <c r="T215" s="16"/>
      <c r="U215" s="16"/>
      <c r="V215" s="16"/>
      <c r="W215" s="16"/>
      <c r="X215" s="16"/>
      <c r="Y215" s="16"/>
      <c r="Z215" s="16"/>
      <c r="AA215" s="16"/>
    </row>
    <row r="216">
      <c r="A216" s="115">
        <v>234.0</v>
      </c>
      <c r="B216" s="116" t="s">
        <v>150</v>
      </c>
      <c r="C216" s="116" t="s">
        <v>25</v>
      </c>
      <c r="D216" s="118">
        <v>41274.0</v>
      </c>
      <c r="E216" s="117">
        <v>1.7621E10</v>
      </c>
      <c r="F216" s="117">
        <v>4.61E9</v>
      </c>
      <c r="G216" s="117">
        <v>5.017E9</v>
      </c>
      <c r="H216" s="117">
        <v>3.904E9</v>
      </c>
      <c r="I216" s="119" t="s">
        <v>59</v>
      </c>
      <c r="J216" s="116" t="s">
        <v>13</v>
      </c>
      <c r="K216" s="116" t="s">
        <v>68</v>
      </c>
      <c r="L216" s="29">
        <f t="shared" si="1"/>
        <v>13011000000</v>
      </c>
      <c r="M216" s="120">
        <f t="shared" si="2"/>
        <v>0.7383803416</v>
      </c>
      <c r="N216" s="29">
        <f t="shared" si="3"/>
        <v>8921000000</v>
      </c>
      <c r="O216" s="29">
        <f t="shared" si="4"/>
        <v>4090000000</v>
      </c>
      <c r="P216" s="120">
        <f t="shared" si="5"/>
        <v>0.2321094149</v>
      </c>
      <c r="Q216" s="16"/>
      <c r="R216" s="16"/>
      <c r="S216" s="16"/>
      <c r="T216" s="16"/>
      <c r="U216" s="16"/>
      <c r="V216" s="16"/>
      <c r="W216" s="16"/>
      <c r="X216" s="16"/>
      <c r="Y216" s="16"/>
      <c r="Z216" s="16"/>
      <c r="AA216" s="16"/>
    </row>
    <row r="217">
      <c r="A217" s="115">
        <v>235.0</v>
      </c>
      <c r="B217" s="116" t="s">
        <v>150</v>
      </c>
      <c r="C217" s="116" t="s">
        <v>26</v>
      </c>
      <c r="D217" s="118">
        <v>41639.0</v>
      </c>
      <c r="E217" s="117">
        <v>1.6385E10</v>
      </c>
      <c r="F217" s="117">
        <v>4.619E9</v>
      </c>
      <c r="G217" s="117">
        <v>4.939E9</v>
      </c>
      <c r="H217" s="117">
        <v>3.731E9</v>
      </c>
      <c r="I217" s="119" t="s">
        <v>59</v>
      </c>
      <c r="J217" s="116" t="s">
        <v>13</v>
      </c>
      <c r="K217" s="116" t="s">
        <v>68</v>
      </c>
      <c r="L217" s="29">
        <f t="shared" si="1"/>
        <v>11766000000</v>
      </c>
      <c r="M217" s="120">
        <f t="shared" si="2"/>
        <v>0.7180958193</v>
      </c>
      <c r="N217" s="29">
        <f t="shared" si="3"/>
        <v>8670000000</v>
      </c>
      <c r="O217" s="29">
        <f t="shared" si="4"/>
        <v>3096000000</v>
      </c>
      <c r="P217" s="120">
        <f t="shared" si="5"/>
        <v>0.188953311</v>
      </c>
      <c r="Q217" s="16"/>
      <c r="R217" s="16"/>
      <c r="S217" s="16"/>
      <c r="T217" s="16"/>
      <c r="U217" s="16"/>
      <c r="V217" s="16"/>
      <c r="W217" s="16"/>
      <c r="X217" s="16"/>
      <c r="Y217" s="16"/>
      <c r="Z217" s="16"/>
      <c r="AA217" s="16"/>
    </row>
    <row r="218">
      <c r="A218" s="115">
        <v>236.0</v>
      </c>
      <c r="B218" s="116" t="s">
        <v>150</v>
      </c>
      <c r="C218" s="116" t="s">
        <v>27</v>
      </c>
      <c r="D218" s="118">
        <v>42004.0</v>
      </c>
      <c r="E218" s="117">
        <v>1.5879E10</v>
      </c>
      <c r="F218" s="117">
        <v>3.932E9</v>
      </c>
      <c r="G218" s="117">
        <v>4.822E9</v>
      </c>
      <c r="H218" s="117">
        <v>4.534E9</v>
      </c>
      <c r="I218" s="119" t="s">
        <v>59</v>
      </c>
      <c r="J218" s="116" t="s">
        <v>13</v>
      </c>
      <c r="K218" s="116" t="s">
        <v>68</v>
      </c>
      <c r="L218" s="29">
        <f t="shared" si="1"/>
        <v>11947000000</v>
      </c>
      <c r="M218" s="120">
        <f t="shared" si="2"/>
        <v>0.7523773537</v>
      </c>
      <c r="N218" s="29">
        <f t="shared" si="3"/>
        <v>9356000000</v>
      </c>
      <c r="O218" s="29">
        <f t="shared" si="4"/>
        <v>2591000000</v>
      </c>
      <c r="P218" s="120">
        <f t="shared" si="5"/>
        <v>0.1631714844</v>
      </c>
      <c r="Q218" s="16"/>
      <c r="R218" s="16"/>
      <c r="S218" s="16"/>
      <c r="T218" s="16"/>
      <c r="U218" s="16"/>
      <c r="V218" s="16"/>
      <c r="W218" s="16"/>
      <c r="X218" s="16"/>
      <c r="Y218" s="16"/>
      <c r="Z218" s="16"/>
      <c r="AA218" s="16"/>
    </row>
    <row r="219">
      <c r="A219" s="115">
        <v>237.0</v>
      </c>
      <c r="B219" s="116" t="s">
        <v>150</v>
      </c>
      <c r="C219" s="116" t="s">
        <v>28</v>
      </c>
      <c r="D219" s="118">
        <v>42369.0</v>
      </c>
      <c r="E219" s="117">
        <v>1.656E10</v>
      </c>
      <c r="F219" s="117">
        <v>3.909E9</v>
      </c>
      <c r="G219" s="117">
        <v>4.841E9</v>
      </c>
      <c r="H219" s="117">
        <v>5.92E9</v>
      </c>
      <c r="I219" s="119" t="s">
        <v>59</v>
      </c>
      <c r="J219" s="116" t="s">
        <v>13</v>
      </c>
      <c r="K219" s="116" t="s">
        <v>68</v>
      </c>
      <c r="L219" s="29">
        <f t="shared" si="1"/>
        <v>12651000000</v>
      </c>
      <c r="M219" s="120">
        <f t="shared" si="2"/>
        <v>0.7639492754</v>
      </c>
      <c r="N219" s="29">
        <f t="shared" si="3"/>
        <v>10761000000</v>
      </c>
      <c r="O219" s="29">
        <f t="shared" si="4"/>
        <v>1890000000</v>
      </c>
      <c r="P219" s="120">
        <f t="shared" si="5"/>
        <v>0.1141304348</v>
      </c>
      <c r="Q219" s="16"/>
      <c r="R219" s="16"/>
      <c r="S219" s="16"/>
      <c r="T219" s="16"/>
      <c r="U219" s="16"/>
      <c r="V219" s="16"/>
      <c r="W219" s="16"/>
      <c r="X219" s="16"/>
      <c r="Y219" s="16"/>
      <c r="Z219" s="16"/>
      <c r="AA219" s="16"/>
    </row>
    <row r="220">
      <c r="A220" s="115">
        <v>238.0</v>
      </c>
      <c r="B220" s="116" t="s">
        <v>151</v>
      </c>
      <c r="C220" s="116" t="s">
        <v>25</v>
      </c>
      <c r="D220" s="118">
        <v>41274.0</v>
      </c>
      <c r="E220" s="117">
        <v>7.249E9</v>
      </c>
      <c r="F220" s="117">
        <v>2.349E9</v>
      </c>
      <c r="G220" s="117">
        <v>2.529E9</v>
      </c>
      <c r="H220" s="117">
        <v>8.86E8</v>
      </c>
      <c r="I220" s="117">
        <v>3.95E8</v>
      </c>
      <c r="J220" s="116" t="s">
        <v>13</v>
      </c>
      <c r="K220" s="116" t="s">
        <v>70</v>
      </c>
      <c r="L220" s="29">
        <f t="shared" si="1"/>
        <v>4900000000</v>
      </c>
      <c r="M220" s="120">
        <f t="shared" si="2"/>
        <v>0.6759553042</v>
      </c>
      <c r="N220" s="29">
        <f t="shared" si="3"/>
        <v>3810000000</v>
      </c>
      <c r="O220" s="29">
        <f t="shared" si="4"/>
        <v>1090000000</v>
      </c>
      <c r="P220" s="120">
        <f t="shared" si="5"/>
        <v>0.1503655677</v>
      </c>
      <c r="Q220" s="16"/>
      <c r="R220" s="16"/>
      <c r="S220" s="16"/>
      <c r="T220" s="16"/>
      <c r="U220" s="16"/>
      <c r="V220" s="16"/>
      <c r="W220" s="16"/>
      <c r="X220" s="16"/>
      <c r="Y220" s="16"/>
      <c r="Z220" s="16"/>
      <c r="AA220" s="16"/>
    </row>
    <row r="221">
      <c r="A221" s="115">
        <v>239.0</v>
      </c>
      <c r="B221" s="116" t="s">
        <v>151</v>
      </c>
      <c r="C221" s="116" t="s">
        <v>26</v>
      </c>
      <c r="D221" s="118">
        <v>41639.0</v>
      </c>
      <c r="E221" s="117">
        <v>7.143E9</v>
      </c>
      <c r="F221" s="117">
        <v>2.174E9</v>
      </c>
      <c r="G221" s="117">
        <v>2.678E9</v>
      </c>
      <c r="H221" s="117">
        <v>8.61E8</v>
      </c>
      <c r="I221" s="117">
        <v>4.1E8</v>
      </c>
      <c r="J221" s="116" t="s">
        <v>13</v>
      </c>
      <c r="K221" s="116" t="s">
        <v>70</v>
      </c>
      <c r="L221" s="29">
        <f t="shared" si="1"/>
        <v>4969000000</v>
      </c>
      <c r="M221" s="120">
        <f t="shared" si="2"/>
        <v>0.6956460871</v>
      </c>
      <c r="N221" s="29">
        <f t="shared" si="3"/>
        <v>3949000000</v>
      </c>
      <c r="O221" s="29">
        <f t="shared" si="4"/>
        <v>1020000000</v>
      </c>
      <c r="P221" s="120">
        <f t="shared" si="5"/>
        <v>0.1427971441</v>
      </c>
      <c r="Q221" s="16"/>
      <c r="R221" s="16"/>
      <c r="S221" s="16"/>
      <c r="T221" s="16"/>
      <c r="U221" s="16"/>
      <c r="V221" s="16"/>
      <c r="W221" s="16"/>
      <c r="X221" s="16"/>
      <c r="Y221" s="16"/>
      <c r="Z221" s="16"/>
      <c r="AA221" s="16"/>
    </row>
    <row r="222">
      <c r="A222" s="115">
        <v>240.0</v>
      </c>
      <c r="B222" s="116" t="s">
        <v>151</v>
      </c>
      <c r="C222" s="116" t="s">
        <v>27</v>
      </c>
      <c r="D222" s="118">
        <v>42004.0</v>
      </c>
      <c r="E222" s="117">
        <v>7.38E9</v>
      </c>
      <c r="F222" s="117">
        <v>2.21E9</v>
      </c>
      <c r="G222" s="117">
        <v>2.817E9</v>
      </c>
      <c r="H222" s="117">
        <v>8.17E8</v>
      </c>
      <c r="I222" s="117">
        <v>4.38E8</v>
      </c>
      <c r="J222" s="116" t="s">
        <v>13</v>
      </c>
      <c r="K222" s="116" t="s">
        <v>70</v>
      </c>
      <c r="L222" s="29">
        <f t="shared" si="1"/>
        <v>5170000000</v>
      </c>
      <c r="M222" s="120">
        <f t="shared" si="2"/>
        <v>0.7005420054</v>
      </c>
      <c r="N222" s="29">
        <f t="shared" si="3"/>
        <v>4072000000</v>
      </c>
      <c r="O222" s="29">
        <f t="shared" si="4"/>
        <v>1098000000</v>
      </c>
      <c r="P222" s="120">
        <f t="shared" si="5"/>
        <v>0.1487804878</v>
      </c>
      <c r="Q222" s="16"/>
      <c r="R222" s="16"/>
      <c r="S222" s="16"/>
      <c r="T222" s="16"/>
      <c r="U222" s="16"/>
      <c r="V222" s="16"/>
      <c r="W222" s="16"/>
      <c r="X222" s="16"/>
      <c r="Y222" s="16"/>
      <c r="Z222" s="16"/>
      <c r="AA222" s="16"/>
    </row>
    <row r="223">
      <c r="A223" s="115">
        <v>241.0</v>
      </c>
      <c r="B223" s="116" t="s">
        <v>151</v>
      </c>
      <c r="C223" s="116" t="s">
        <v>28</v>
      </c>
      <c r="D223" s="118">
        <v>42369.0</v>
      </c>
      <c r="E223" s="117">
        <v>7.477E9</v>
      </c>
      <c r="F223" s="117">
        <v>2.173E9</v>
      </c>
      <c r="G223" s="117">
        <v>2.996E9</v>
      </c>
      <c r="H223" s="117">
        <v>8.76E8</v>
      </c>
      <c r="I223" s="117">
        <v>4.95E8</v>
      </c>
      <c r="J223" s="116" t="s">
        <v>13</v>
      </c>
      <c r="K223" s="116" t="s">
        <v>70</v>
      </c>
      <c r="L223" s="29">
        <f t="shared" si="1"/>
        <v>5304000000</v>
      </c>
      <c r="M223" s="120">
        <f t="shared" si="2"/>
        <v>0.7093754179</v>
      </c>
      <c r="N223" s="29">
        <f t="shared" si="3"/>
        <v>4367000000</v>
      </c>
      <c r="O223" s="29">
        <f t="shared" si="4"/>
        <v>937000000</v>
      </c>
      <c r="P223" s="120">
        <f t="shared" si="5"/>
        <v>0.1253176408</v>
      </c>
      <c r="Q223" s="16"/>
      <c r="R223" s="16"/>
      <c r="S223" s="16"/>
      <c r="T223" s="16"/>
      <c r="U223" s="16"/>
      <c r="V223" s="16"/>
      <c r="W223" s="16"/>
      <c r="X223" s="16"/>
      <c r="Y223" s="16"/>
      <c r="Z223" s="16"/>
      <c r="AA223" s="16"/>
    </row>
    <row r="224">
      <c r="A224" s="115">
        <v>242.0</v>
      </c>
      <c r="B224" s="116" t="s">
        <v>152</v>
      </c>
      <c r="C224" s="116" t="s">
        <v>25</v>
      </c>
      <c r="D224" s="118">
        <v>41639.0</v>
      </c>
      <c r="E224" s="117">
        <v>7.4366E9</v>
      </c>
      <c r="F224" s="117">
        <v>5.8791E9</v>
      </c>
      <c r="G224" s="117">
        <v>7.023E8</v>
      </c>
      <c r="H224" s="121" t="s">
        <v>59</v>
      </c>
      <c r="I224" s="121" t="s">
        <v>59</v>
      </c>
      <c r="J224" s="116" t="s">
        <v>9</v>
      </c>
      <c r="K224" s="116" t="s">
        <v>153</v>
      </c>
      <c r="L224" s="29">
        <f t="shared" si="1"/>
        <v>1557500000</v>
      </c>
      <c r="M224" s="120">
        <f t="shared" si="2"/>
        <v>0.2094371084</v>
      </c>
      <c r="N224" s="29">
        <f t="shared" si="3"/>
        <v>702300000</v>
      </c>
      <c r="O224" s="29">
        <f t="shared" si="4"/>
        <v>855200000</v>
      </c>
      <c r="P224" s="120">
        <f t="shared" si="5"/>
        <v>0.1149987898</v>
      </c>
      <c r="Q224" s="16"/>
      <c r="R224" s="16"/>
      <c r="S224" s="16"/>
      <c r="T224" s="16"/>
      <c r="U224" s="16"/>
      <c r="V224" s="16"/>
      <c r="W224" s="16"/>
      <c r="X224" s="16"/>
      <c r="Y224" s="16"/>
      <c r="Z224" s="16"/>
      <c r="AA224" s="16"/>
    </row>
    <row r="225">
      <c r="A225" s="115">
        <v>243.0</v>
      </c>
      <c r="B225" s="116" t="s">
        <v>152</v>
      </c>
      <c r="C225" s="116" t="s">
        <v>26</v>
      </c>
      <c r="D225" s="118">
        <v>42004.0</v>
      </c>
      <c r="E225" s="117">
        <v>8.3051E9</v>
      </c>
      <c r="F225" s="117">
        <v>6.5487E9</v>
      </c>
      <c r="G225" s="117">
        <v>7.927E8</v>
      </c>
      <c r="H225" s="121" t="s">
        <v>59</v>
      </c>
      <c r="I225" s="119" t="s">
        <v>59</v>
      </c>
      <c r="J225" s="116" t="s">
        <v>9</v>
      </c>
      <c r="K225" s="116" t="s">
        <v>153</v>
      </c>
      <c r="L225" s="29">
        <f t="shared" si="1"/>
        <v>1756400000</v>
      </c>
      <c r="M225" s="120">
        <f t="shared" si="2"/>
        <v>0.2114845095</v>
      </c>
      <c r="N225" s="29">
        <f t="shared" si="3"/>
        <v>792700000</v>
      </c>
      <c r="O225" s="29">
        <f t="shared" si="4"/>
        <v>963700000</v>
      </c>
      <c r="P225" s="120">
        <f t="shared" si="5"/>
        <v>0.1160371338</v>
      </c>
      <c r="Q225" s="16"/>
      <c r="R225" s="16"/>
      <c r="S225" s="16"/>
      <c r="T225" s="16"/>
      <c r="U225" s="16"/>
      <c r="V225" s="16"/>
      <c r="W225" s="16"/>
      <c r="X225" s="16"/>
      <c r="Y225" s="16"/>
      <c r="Z225" s="16"/>
      <c r="AA225" s="16"/>
    </row>
    <row r="226">
      <c r="A226" s="115">
        <v>244.0</v>
      </c>
      <c r="B226" s="116" t="s">
        <v>152</v>
      </c>
      <c r="C226" s="116" t="s">
        <v>27</v>
      </c>
      <c r="D226" s="118">
        <v>42369.0</v>
      </c>
      <c r="E226" s="117">
        <v>8.0232E9</v>
      </c>
      <c r="F226" s="117">
        <v>6.3201E9</v>
      </c>
      <c r="G226" s="117">
        <v>7.634E8</v>
      </c>
      <c r="H226" s="121" t="s">
        <v>59</v>
      </c>
      <c r="I226" s="119" t="s">
        <v>59</v>
      </c>
      <c r="J226" s="116" t="s">
        <v>9</v>
      </c>
      <c r="K226" s="116" t="s">
        <v>153</v>
      </c>
      <c r="L226" s="29">
        <f t="shared" si="1"/>
        <v>1703100000</v>
      </c>
      <c r="M226" s="120">
        <f t="shared" si="2"/>
        <v>0.2122719115</v>
      </c>
      <c r="N226" s="29">
        <f t="shared" si="3"/>
        <v>763400000</v>
      </c>
      <c r="O226" s="29">
        <f t="shared" si="4"/>
        <v>939700000</v>
      </c>
      <c r="P226" s="120">
        <f t="shared" si="5"/>
        <v>0.1171228438</v>
      </c>
      <c r="Q226" s="16"/>
      <c r="R226" s="16"/>
      <c r="S226" s="16"/>
      <c r="T226" s="16"/>
      <c r="U226" s="16"/>
      <c r="V226" s="16"/>
      <c r="W226" s="16"/>
      <c r="X226" s="16"/>
      <c r="Y226" s="16"/>
      <c r="Z226" s="16"/>
      <c r="AA226" s="16"/>
    </row>
    <row r="227">
      <c r="A227" s="115">
        <v>245.0</v>
      </c>
      <c r="B227" s="116" t="s">
        <v>152</v>
      </c>
      <c r="C227" s="116" t="s">
        <v>28</v>
      </c>
      <c r="D227" s="118">
        <v>42735.0</v>
      </c>
      <c r="E227" s="117">
        <v>9.071E9</v>
      </c>
      <c r="F227" s="117">
        <v>7.1379E9</v>
      </c>
      <c r="G227" s="117">
        <v>1.7072E9</v>
      </c>
      <c r="H227" s="121" t="s">
        <v>59</v>
      </c>
      <c r="I227" s="121" t="s">
        <v>59</v>
      </c>
      <c r="J227" s="116" t="s">
        <v>9</v>
      </c>
      <c r="K227" s="116" t="s">
        <v>153</v>
      </c>
      <c r="L227" s="29">
        <f t="shared" si="1"/>
        <v>1933100000</v>
      </c>
      <c r="M227" s="120">
        <f t="shared" si="2"/>
        <v>0.2131077059</v>
      </c>
      <c r="N227" s="29">
        <f t="shared" si="3"/>
        <v>1707200000</v>
      </c>
      <c r="O227" s="29">
        <f t="shared" si="4"/>
        <v>225900000</v>
      </c>
      <c r="P227" s="120">
        <f t="shared" si="5"/>
        <v>0.02490353875</v>
      </c>
      <c r="Q227" s="16"/>
      <c r="R227" s="16"/>
      <c r="S227" s="16"/>
      <c r="T227" s="16"/>
      <c r="U227" s="16"/>
      <c r="V227" s="16"/>
      <c r="W227" s="16"/>
      <c r="X227" s="16"/>
      <c r="Y227" s="16"/>
      <c r="Z227" s="16"/>
      <c r="AA227" s="16"/>
    </row>
    <row r="228">
      <c r="A228" s="115">
        <v>246.0</v>
      </c>
      <c r="B228" s="116" t="s">
        <v>154</v>
      </c>
      <c r="C228" s="116" t="s">
        <v>25</v>
      </c>
      <c r="D228" s="118">
        <v>41274.0</v>
      </c>
      <c r="E228" s="117">
        <v>1.847186E9</v>
      </c>
      <c r="F228" s="117">
        <v>6.67208E8</v>
      </c>
      <c r="G228" s="117">
        <v>9.3782E7</v>
      </c>
      <c r="H228" s="121" t="s">
        <v>59</v>
      </c>
      <c r="I228" s="117">
        <v>4.45875E8</v>
      </c>
      <c r="J228" s="116" t="s">
        <v>17</v>
      </c>
      <c r="K228" s="116" t="s">
        <v>88</v>
      </c>
      <c r="L228" s="29">
        <f t="shared" si="1"/>
        <v>1179978000</v>
      </c>
      <c r="M228" s="120">
        <f t="shared" si="2"/>
        <v>0.6387976089</v>
      </c>
      <c r="N228" s="29">
        <f t="shared" si="3"/>
        <v>539657000</v>
      </c>
      <c r="O228" s="29">
        <f t="shared" si="4"/>
        <v>640321000</v>
      </c>
      <c r="P228" s="120">
        <f t="shared" si="5"/>
        <v>0.3466467373</v>
      </c>
      <c r="Q228" s="16"/>
      <c r="R228" s="16"/>
      <c r="S228" s="16"/>
      <c r="T228" s="16"/>
      <c r="U228" s="16"/>
      <c r="V228" s="16"/>
      <c r="W228" s="16"/>
      <c r="X228" s="16"/>
      <c r="Y228" s="16"/>
      <c r="Z228" s="16"/>
      <c r="AA228" s="16"/>
    </row>
    <row r="229">
      <c r="A229" s="115">
        <v>247.0</v>
      </c>
      <c r="B229" s="116" t="s">
        <v>154</v>
      </c>
      <c r="C229" s="116" t="s">
        <v>26</v>
      </c>
      <c r="D229" s="118">
        <v>41639.0</v>
      </c>
      <c r="E229" s="117">
        <v>2.135539E9</v>
      </c>
      <c r="F229" s="117">
        <v>7.71403E8</v>
      </c>
      <c r="G229" s="117">
        <v>1.17073E8</v>
      </c>
      <c r="H229" s="121" t="s">
        <v>59</v>
      </c>
      <c r="I229" s="117">
        <v>5.60637E8</v>
      </c>
      <c r="J229" s="116" t="s">
        <v>17</v>
      </c>
      <c r="K229" s="116" t="s">
        <v>88</v>
      </c>
      <c r="L229" s="29">
        <f t="shared" si="1"/>
        <v>1364136000</v>
      </c>
      <c r="M229" s="120">
        <f t="shared" si="2"/>
        <v>0.6387783131</v>
      </c>
      <c r="N229" s="29">
        <f t="shared" si="3"/>
        <v>677710000</v>
      </c>
      <c r="O229" s="29">
        <f t="shared" si="4"/>
        <v>686426000</v>
      </c>
      <c r="P229" s="120">
        <f t="shared" si="5"/>
        <v>0.3214298592</v>
      </c>
      <c r="Q229" s="16"/>
      <c r="R229" s="16"/>
      <c r="S229" s="16"/>
      <c r="T229" s="16"/>
      <c r="U229" s="16"/>
      <c r="V229" s="16"/>
      <c r="W229" s="16"/>
      <c r="X229" s="16"/>
      <c r="Y229" s="16"/>
      <c r="Z229" s="16"/>
      <c r="AA229" s="16"/>
    </row>
    <row r="230">
      <c r="A230" s="115">
        <v>248.0</v>
      </c>
      <c r="B230" s="116" t="s">
        <v>154</v>
      </c>
      <c r="C230" s="116" t="s">
        <v>27</v>
      </c>
      <c r="D230" s="118">
        <v>42004.0</v>
      </c>
      <c r="E230" s="117">
        <v>2.396998E9</v>
      </c>
      <c r="F230" s="117">
        <v>8.64526E8</v>
      </c>
      <c r="G230" s="117">
        <v>1.02077E8</v>
      </c>
      <c r="H230" s="119" t="s">
        <v>59</v>
      </c>
      <c r="I230" s="117">
        <v>6.28573E8</v>
      </c>
      <c r="J230" s="116" t="s">
        <v>17</v>
      </c>
      <c r="K230" s="116" t="s">
        <v>88</v>
      </c>
      <c r="L230" s="29">
        <f t="shared" si="1"/>
        <v>1532472000</v>
      </c>
      <c r="M230" s="120">
        <f t="shared" si="2"/>
        <v>0.6393296949</v>
      </c>
      <c r="N230" s="29">
        <f t="shared" si="3"/>
        <v>730650000</v>
      </c>
      <c r="O230" s="29">
        <f t="shared" si="4"/>
        <v>801822000</v>
      </c>
      <c r="P230" s="120">
        <f t="shared" si="5"/>
        <v>0.3345109174</v>
      </c>
      <c r="Q230" s="16"/>
      <c r="R230" s="16"/>
      <c r="S230" s="16"/>
      <c r="T230" s="16"/>
      <c r="U230" s="16"/>
      <c r="V230" s="16"/>
      <c r="W230" s="16"/>
      <c r="X230" s="16"/>
      <c r="Y230" s="16"/>
      <c r="Z230" s="16"/>
      <c r="AA230" s="16"/>
    </row>
    <row r="231">
      <c r="A231" s="115">
        <v>249.0</v>
      </c>
      <c r="B231" s="116" t="s">
        <v>154</v>
      </c>
      <c r="C231" s="116" t="s">
        <v>28</v>
      </c>
      <c r="D231" s="118">
        <v>42369.0</v>
      </c>
      <c r="E231" s="117">
        <v>2.490821E9</v>
      </c>
      <c r="F231" s="117">
        <v>9.04336E8</v>
      </c>
      <c r="G231" s="117">
        <v>9.7578E7</v>
      </c>
      <c r="H231" s="121" t="s">
        <v>59</v>
      </c>
      <c r="I231" s="117">
        <v>6.39542E8</v>
      </c>
      <c r="J231" s="116" t="s">
        <v>17</v>
      </c>
      <c r="K231" s="116" t="s">
        <v>88</v>
      </c>
      <c r="L231" s="29">
        <f t="shared" si="1"/>
        <v>1586485000</v>
      </c>
      <c r="M231" s="120">
        <f t="shared" si="2"/>
        <v>0.6369325616</v>
      </c>
      <c r="N231" s="29">
        <f t="shared" si="3"/>
        <v>737120000</v>
      </c>
      <c r="O231" s="29">
        <f t="shared" si="4"/>
        <v>849365000</v>
      </c>
      <c r="P231" s="120">
        <f t="shared" si="5"/>
        <v>0.3409980083</v>
      </c>
      <c r="Q231" s="16"/>
      <c r="R231" s="16"/>
      <c r="S231" s="16"/>
      <c r="T231" s="16"/>
      <c r="U231" s="16"/>
      <c r="V231" s="16"/>
      <c r="W231" s="16"/>
      <c r="X231" s="16"/>
      <c r="Y231" s="16"/>
      <c r="Z231" s="16"/>
      <c r="AA231" s="16"/>
    </row>
    <row r="232">
      <c r="A232" s="115">
        <v>254.0</v>
      </c>
      <c r="B232" s="116" t="s">
        <v>155</v>
      </c>
      <c r="C232" s="116" t="s">
        <v>25</v>
      </c>
      <c r="D232" s="118">
        <v>41420.0</v>
      </c>
      <c r="E232" s="117">
        <v>1.34693E10</v>
      </c>
      <c r="F232" s="117">
        <v>1.01044E10</v>
      </c>
      <c r="G232" s="117">
        <v>2.0659E9</v>
      </c>
      <c r="H232" s="121" t="s">
        <v>59</v>
      </c>
      <c r="I232" s="121" t="s">
        <v>59</v>
      </c>
      <c r="J232" s="116" t="s">
        <v>10</v>
      </c>
      <c r="K232" s="116" t="s">
        <v>156</v>
      </c>
      <c r="L232" s="29">
        <f t="shared" si="1"/>
        <v>3364900000</v>
      </c>
      <c r="M232" s="120">
        <f t="shared" si="2"/>
        <v>0.2498199609</v>
      </c>
      <c r="N232" s="29">
        <f t="shared" si="3"/>
        <v>2065900000</v>
      </c>
      <c r="O232" s="29">
        <f t="shared" si="4"/>
        <v>1299000000</v>
      </c>
      <c r="P232" s="120">
        <f t="shared" si="5"/>
        <v>0.09644153742</v>
      </c>
      <c r="Q232" s="16"/>
      <c r="R232" s="16"/>
      <c r="S232" s="16"/>
      <c r="T232" s="16"/>
      <c r="U232" s="16"/>
      <c r="V232" s="16"/>
      <c r="W232" s="16"/>
      <c r="X232" s="16"/>
      <c r="Y232" s="16"/>
      <c r="Z232" s="16"/>
      <c r="AA232" s="16"/>
    </row>
    <row r="233">
      <c r="A233" s="115">
        <v>255.0</v>
      </c>
      <c r="B233" s="116" t="s">
        <v>155</v>
      </c>
      <c r="C233" s="116" t="s">
        <v>26</v>
      </c>
      <c r="D233" s="118">
        <v>41784.0</v>
      </c>
      <c r="E233" s="117">
        <v>1.18382E10</v>
      </c>
      <c r="F233" s="117">
        <v>8.9108E9</v>
      </c>
      <c r="G233" s="117">
        <v>1.7789E9</v>
      </c>
      <c r="H233" s="121" t="s">
        <v>59</v>
      </c>
      <c r="I233" s="119" t="s">
        <v>59</v>
      </c>
      <c r="J233" s="116" t="s">
        <v>10</v>
      </c>
      <c r="K233" s="116" t="s">
        <v>156</v>
      </c>
      <c r="L233" s="29">
        <f t="shared" si="1"/>
        <v>2927400000</v>
      </c>
      <c r="M233" s="120">
        <f t="shared" si="2"/>
        <v>0.2472842155</v>
      </c>
      <c r="N233" s="29">
        <f t="shared" si="3"/>
        <v>1778900000</v>
      </c>
      <c r="O233" s="29">
        <f t="shared" si="4"/>
        <v>1148500000</v>
      </c>
      <c r="P233" s="120">
        <f t="shared" si="5"/>
        <v>0.09701643831</v>
      </c>
      <c r="Q233" s="16"/>
      <c r="R233" s="16"/>
      <c r="S233" s="16"/>
      <c r="T233" s="16"/>
      <c r="U233" s="16"/>
      <c r="V233" s="16"/>
      <c r="W233" s="16"/>
      <c r="X233" s="16"/>
      <c r="Y233" s="16"/>
      <c r="Z233" s="16"/>
      <c r="AA233" s="16"/>
    </row>
    <row r="234">
      <c r="A234" s="115">
        <v>256.0</v>
      </c>
      <c r="B234" s="116" t="s">
        <v>155</v>
      </c>
      <c r="C234" s="116" t="s">
        <v>27</v>
      </c>
      <c r="D234" s="118">
        <v>42155.0</v>
      </c>
      <c r="E234" s="117">
        <v>1.1937E10</v>
      </c>
      <c r="F234" s="117">
        <v>9.0614E9</v>
      </c>
      <c r="G234" s="117">
        <v>1.5453E9</v>
      </c>
      <c r="H234" s="121" t="s">
        <v>59</v>
      </c>
      <c r="I234" s="119" t="s">
        <v>59</v>
      </c>
      <c r="J234" s="116" t="s">
        <v>10</v>
      </c>
      <c r="K234" s="116" t="s">
        <v>156</v>
      </c>
      <c r="L234" s="29">
        <f t="shared" si="1"/>
        <v>2875600000</v>
      </c>
      <c r="M234" s="120">
        <f t="shared" si="2"/>
        <v>0.2408980481</v>
      </c>
      <c r="N234" s="29">
        <f t="shared" si="3"/>
        <v>1545300000</v>
      </c>
      <c r="O234" s="29">
        <f t="shared" si="4"/>
        <v>1330300000</v>
      </c>
      <c r="P234" s="120">
        <f t="shared" si="5"/>
        <v>0.1114434112</v>
      </c>
      <c r="Q234" s="16"/>
      <c r="R234" s="16"/>
      <c r="S234" s="16"/>
      <c r="T234" s="16"/>
      <c r="U234" s="16"/>
      <c r="V234" s="16"/>
      <c r="W234" s="16"/>
      <c r="X234" s="16"/>
      <c r="Y234" s="16"/>
      <c r="Z234" s="16"/>
      <c r="AA234" s="16"/>
    </row>
    <row r="235">
      <c r="A235" s="115">
        <v>257.0</v>
      </c>
      <c r="B235" s="116" t="s">
        <v>155</v>
      </c>
      <c r="C235" s="116" t="s">
        <v>28</v>
      </c>
      <c r="D235" s="118">
        <v>42519.0</v>
      </c>
      <c r="E235" s="117">
        <v>1.16429E10</v>
      </c>
      <c r="F235" s="117">
        <v>8.5521E9</v>
      </c>
      <c r="G235" s="117">
        <v>2.2094E9</v>
      </c>
      <c r="H235" s="119" t="s">
        <v>59</v>
      </c>
      <c r="I235" s="121" t="s">
        <v>59</v>
      </c>
      <c r="J235" s="116" t="s">
        <v>10</v>
      </c>
      <c r="K235" s="116" t="s">
        <v>156</v>
      </c>
      <c r="L235" s="29">
        <f t="shared" si="1"/>
        <v>3090800000</v>
      </c>
      <c r="M235" s="120">
        <f t="shared" si="2"/>
        <v>0.2654665075</v>
      </c>
      <c r="N235" s="29">
        <f t="shared" si="3"/>
        <v>2209400000</v>
      </c>
      <c r="O235" s="29">
        <f t="shared" si="4"/>
        <v>881400000</v>
      </c>
      <c r="P235" s="120">
        <f t="shared" si="5"/>
        <v>0.07570278882</v>
      </c>
      <c r="Q235" s="16"/>
      <c r="R235" s="16"/>
      <c r="S235" s="16"/>
      <c r="T235" s="16"/>
      <c r="U235" s="16"/>
      <c r="V235" s="16"/>
      <c r="W235" s="16"/>
      <c r="X235" s="16"/>
      <c r="Y235" s="16"/>
      <c r="Z235" s="16"/>
      <c r="AA235" s="16"/>
    </row>
    <row r="236">
      <c r="A236" s="115">
        <v>258.0</v>
      </c>
      <c r="B236" s="116" t="s">
        <v>157</v>
      </c>
      <c r="C236" s="116" t="s">
        <v>25</v>
      </c>
      <c r="D236" s="118">
        <v>41455.0</v>
      </c>
      <c r="E236" s="117">
        <v>1.01093E11</v>
      </c>
      <c r="F236" s="117">
        <v>9.6172E10</v>
      </c>
      <c r="G236" s="117">
        <v>2.875E9</v>
      </c>
      <c r="H236" s="119" t="s">
        <v>59</v>
      </c>
      <c r="I236" s="117">
        <v>1.58E8</v>
      </c>
      <c r="J236" s="116" t="s">
        <v>13</v>
      </c>
      <c r="K236" s="116" t="s">
        <v>68</v>
      </c>
      <c r="L236" s="29">
        <f t="shared" si="1"/>
        <v>4921000000</v>
      </c>
      <c r="M236" s="120">
        <f t="shared" si="2"/>
        <v>0.04867795001</v>
      </c>
      <c r="N236" s="29">
        <f t="shared" si="3"/>
        <v>3033000000</v>
      </c>
      <c r="O236" s="29">
        <f t="shared" si="4"/>
        <v>1888000000</v>
      </c>
      <c r="P236" s="120">
        <f t="shared" si="5"/>
        <v>0.01867587271</v>
      </c>
      <c r="Q236" s="16"/>
      <c r="R236" s="16"/>
      <c r="S236" s="16"/>
      <c r="T236" s="16"/>
      <c r="U236" s="16"/>
      <c r="V236" s="16"/>
      <c r="W236" s="16"/>
      <c r="X236" s="16"/>
      <c r="Y236" s="16"/>
      <c r="Z236" s="16"/>
      <c r="AA236" s="16"/>
    </row>
    <row r="237">
      <c r="A237" s="115">
        <v>259.0</v>
      </c>
      <c r="B237" s="116" t="s">
        <v>157</v>
      </c>
      <c r="C237" s="116" t="s">
        <v>26</v>
      </c>
      <c r="D237" s="118">
        <v>41820.0</v>
      </c>
      <c r="E237" s="117">
        <v>9.1084E10</v>
      </c>
      <c r="F237" s="117">
        <v>8.5923E10</v>
      </c>
      <c r="G237" s="117">
        <v>3.028E9</v>
      </c>
      <c r="H237" s="121" t="s">
        <v>59</v>
      </c>
      <c r="I237" s="117">
        <v>2.23E8</v>
      </c>
      <c r="J237" s="116" t="s">
        <v>13</v>
      </c>
      <c r="K237" s="116" t="s">
        <v>68</v>
      </c>
      <c r="L237" s="29">
        <f t="shared" si="1"/>
        <v>5161000000</v>
      </c>
      <c r="M237" s="120">
        <f t="shared" si="2"/>
        <v>0.05666198235</v>
      </c>
      <c r="N237" s="29">
        <f t="shared" si="3"/>
        <v>3251000000</v>
      </c>
      <c r="O237" s="29">
        <f t="shared" si="4"/>
        <v>1910000000</v>
      </c>
      <c r="P237" s="120">
        <f t="shared" si="5"/>
        <v>0.02096965438</v>
      </c>
      <c r="Q237" s="16"/>
      <c r="R237" s="16"/>
      <c r="S237" s="16"/>
      <c r="T237" s="16"/>
      <c r="U237" s="16"/>
      <c r="V237" s="16"/>
      <c r="W237" s="16"/>
      <c r="X237" s="16"/>
      <c r="Y237" s="16"/>
      <c r="Z237" s="16"/>
      <c r="AA237" s="16"/>
    </row>
    <row r="238">
      <c r="A238" s="115">
        <v>260.0</v>
      </c>
      <c r="B238" s="116" t="s">
        <v>157</v>
      </c>
      <c r="C238" s="116" t="s">
        <v>27</v>
      </c>
      <c r="D238" s="118">
        <v>42185.0</v>
      </c>
      <c r="E238" s="117">
        <v>1.02531E11</v>
      </c>
      <c r="F238" s="117">
        <v>9.6819E10</v>
      </c>
      <c r="G238" s="117">
        <v>3.24E9</v>
      </c>
      <c r="H238" s="121" t="s">
        <v>59</v>
      </c>
      <c r="I238" s="117">
        <v>2.81E8</v>
      </c>
      <c r="J238" s="116" t="s">
        <v>13</v>
      </c>
      <c r="K238" s="116" t="s">
        <v>68</v>
      </c>
      <c r="L238" s="29">
        <f t="shared" si="1"/>
        <v>5712000000</v>
      </c>
      <c r="M238" s="120">
        <f t="shared" si="2"/>
        <v>0.0557099804</v>
      </c>
      <c r="N238" s="29">
        <f t="shared" si="3"/>
        <v>3521000000</v>
      </c>
      <c r="O238" s="29">
        <f t="shared" si="4"/>
        <v>2191000000</v>
      </c>
      <c r="P238" s="120">
        <f t="shared" si="5"/>
        <v>0.02136914689</v>
      </c>
      <c r="Q238" s="16"/>
      <c r="R238" s="16"/>
      <c r="S238" s="16"/>
      <c r="T238" s="16"/>
      <c r="U238" s="16"/>
      <c r="V238" s="16"/>
      <c r="W238" s="16"/>
      <c r="X238" s="16"/>
      <c r="Y238" s="16"/>
      <c r="Z238" s="16"/>
      <c r="AA238" s="16"/>
    </row>
    <row r="239">
      <c r="A239" s="115">
        <v>261.0</v>
      </c>
      <c r="B239" s="116" t="s">
        <v>157</v>
      </c>
      <c r="C239" s="116" t="s">
        <v>28</v>
      </c>
      <c r="D239" s="118">
        <v>42551.0</v>
      </c>
      <c r="E239" s="117">
        <v>1.21546E11</v>
      </c>
      <c r="F239" s="117">
        <v>1.15003E11</v>
      </c>
      <c r="G239" s="117">
        <v>3.648E9</v>
      </c>
      <c r="H239" s="121" t="s">
        <v>59</v>
      </c>
      <c r="I239" s="117">
        <v>4.59E8</v>
      </c>
      <c r="J239" s="116" t="s">
        <v>13</v>
      </c>
      <c r="K239" s="116" t="s">
        <v>68</v>
      </c>
      <c r="L239" s="29">
        <f t="shared" si="1"/>
        <v>6543000000</v>
      </c>
      <c r="M239" s="120">
        <f t="shared" si="2"/>
        <v>0.05383147121</v>
      </c>
      <c r="N239" s="29">
        <f t="shared" si="3"/>
        <v>4107000000</v>
      </c>
      <c r="O239" s="29">
        <f t="shared" si="4"/>
        <v>2436000000</v>
      </c>
      <c r="P239" s="120">
        <f t="shared" si="5"/>
        <v>0.02004179488</v>
      </c>
      <c r="Q239" s="16"/>
      <c r="R239" s="16"/>
      <c r="S239" s="16"/>
      <c r="T239" s="16"/>
      <c r="U239" s="16"/>
      <c r="V239" s="16"/>
      <c r="W239" s="16"/>
      <c r="X239" s="16"/>
      <c r="Y239" s="16"/>
      <c r="Z239" s="16"/>
      <c r="AA239" s="16"/>
    </row>
    <row r="240">
      <c r="A240" s="115">
        <v>262.0</v>
      </c>
      <c r="B240" s="116" t="s">
        <v>158</v>
      </c>
      <c r="C240" s="116" t="s">
        <v>25</v>
      </c>
      <c r="D240" s="118">
        <v>41639.0</v>
      </c>
      <c r="E240" s="117">
        <v>5.5656E10</v>
      </c>
      <c r="F240" s="117">
        <v>4.1454E10</v>
      </c>
      <c r="G240" s="117">
        <v>6.528E9</v>
      </c>
      <c r="H240" s="117">
        <v>2.046E9</v>
      </c>
      <c r="I240" s="121" t="s">
        <v>59</v>
      </c>
      <c r="J240" s="116" t="s">
        <v>14</v>
      </c>
      <c r="K240" s="116" t="s">
        <v>159</v>
      </c>
      <c r="L240" s="29">
        <f t="shared" si="1"/>
        <v>14202000000</v>
      </c>
      <c r="M240" s="120">
        <f t="shared" si="2"/>
        <v>0.2551746442</v>
      </c>
      <c r="N240" s="29">
        <f t="shared" si="3"/>
        <v>8574000000</v>
      </c>
      <c r="O240" s="29">
        <f t="shared" si="4"/>
        <v>5628000000</v>
      </c>
      <c r="P240" s="120">
        <f t="shared" si="5"/>
        <v>0.1011211729</v>
      </c>
      <c r="Q240" s="16"/>
      <c r="R240" s="16"/>
      <c r="S240" s="16"/>
      <c r="T240" s="16"/>
      <c r="U240" s="16"/>
      <c r="V240" s="16"/>
      <c r="W240" s="16"/>
      <c r="X240" s="16"/>
      <c r="Y240" s="16"/>
      <c r="Z240" s="16"/>
      <c r="AA240" s="16"/>
    </row>
    <row r="241">
      <c r="A241" s="115">
        <v>263.0</v>
      </c>
      <c r="B241" s="116" t="s">
        <v>158</v>
      </c>
      <c r="C241" s="116" t="s">
        <v>26</v>
      </c>
      <c r="D241" s="118">
        <v>42004.0</v>
      </c>
      <c r="E241" s="117">
        <v>5.5184E10</v>
      </c>
      <c r="F241" s="117">
        <v>4.1342E10</v>
      </c>
      <c r="G241" s="117">
        <v>8.148E9</v>
      </c>
      <c r="H241" s="117">
        <v>2.38E9</v>
      </c>
      <c r="I241" s="119" t="s">
        <v>59</v>
      </c>
      <c r="J241" s="116" t="s">
        <v>14</v>
      </c>
      <c r="K241" s="116" t="s">
        <v>159</v>
      </c>
      <c r="L241" s="29">
        <f t="shared" si="1"/>
        <v>13842000000</v>
      </c>
      <c r="M241" s="120">
        <f t="shared" si="2"/>
        <v>0.2508335749</v>
      </c>
      <c r="N241" s="29">
        <f t="shared" si="3"/>
        <v>10528000000</v>
      </c>
      <c r="O241" s="29">
        <f t="shared" si="4"/>
        <v>3314000000</v>
      </c>
      <c r="P241" s="120">
        <f t="shared" si="5"/>
        <v>0.06005363874</v>
      </c>
      <c r="Q241" s="16"/>
      <c r="R241" s="16"/>
      <c r="S241" s="16"/>
      <c r="T241" s="16"/>
      <c r="U241" s="16"/>
      <c r="V241" s="16"/>
      <c r="W241" s="16"/>
      <c r="X241" s="16"/>
      <c r="Y241" s="16"/>
      <c r="Z241" s="16"/>
      <c r="AA241" s="16"/>
    </row>
    <row r="242">
      <c r="A242" s="115">
        <v>264.0</v>
      </c>
      <c r="B242" s="116" t="s">
        <v>158</v>
      </c>
      <c r="C242" s="116" t="s">
        <v>27</v>
      </c>
      <c r="D242" s="118">
        <v>42369.0</v>
      </c>
      <c r="E242" s="117">
        <v>4.7011E10</v>
      </c>
      <c r="F242" s="117">
        <v>3.4133E10</v>
      </c>
      <c r="G242" s="117">
        <v>6.974E9</v>
      </c>
      <c r="H242" s="117">
        <v>2.119E9</v>
      </c>
      <c r="I242" s="119" t="s">
        <v>59</v>
      </c>
      <c r="J242" s="116" t="s">
        <v>14</v>
      </c>
      <c r="K242" s="116" t="s">
        <v>159</v>
      </c>
      <c r="L242" s="29">
        <f t="shared" si="1"/>
        <v>12878000000</v>
      </c>
      <c r="M242" s="120">
        <f t="shared" si="2"/>
        <v>0.2739358873</v>
      </c>
      <c r="N242" s="29">
        <f t="shared" si="3"/>
        <v>9093000000</v>
      </c>
      <c r="O242" s="29">
        <f t="shared" si="4"/>
        <v>3785000000</v>
      </c>
      <c r="P242" s="120">
        <f t="shared" si="5"/>
        <v>0.08051307141</v>
      </c>
      <c r="Q242" s="16"/>
      <c r="R242" s="16"/>
      <c r="S242" s="16"/>
      <c r="T242" s="16"/>
      <c r="U242" s="16"/>
      <c r="V242" s="16"/>
      <c r="W242" s="16"/>
      <c r="X242" s="16"/>
      <c r="Y242" s="16"/>
      <c r="Z242" s="16"/>
      <c r="AA242" s="16"/>
    </row>
    <row r="243">
      <c r="A243" s="115">
        <v>265.0</v>
      </c>
      <c r="B243" s="116" t="s">
        <v>158</v>
      </c>
      <c r="C243" s="116" t="s">
        <v>28</v>
      </c>
      <c r="D243" s="118">
        <v>42735.0</v>
      </c>
      <c r="E243" s="117">
        <v>3.8537E10</v>
      </c>
      <c r="F243" s="117">
        <v>2.8905E10</v>
      </c>
      <c r="G243" s="117">
        <v>6.588E9</v>
      </c>
      <c r="H243" s="117">
        <v>1.951E9</v>
      </c>
      <c r="I243" s="119" t="s">
        <v>59</v>
      </c>
      <c r="J243" s="116" t="s">
        <v>14</v>
      </c>
      <c r="K243" s="116" t="s">
        <v>159</v>
      </c>
      <c r="L243" s="29">
        <f t="shared" si="1"/>
        <v>9632000000</v>
      </c>
      <c r="M243" s="120">
        <f t="shared" si="2"/>
        <v>0.2499416146</v>
      </c>
      <c r="N243" s="29">
        <f t="shared" si="3"/>
        <v>8539000000</v>
      </c>
      <c r="O243" s="29">
        <f t="shared" si="4"/>
        <v>1093000000</v>
      </c>
      <c r="P243" s="120">
        <f t="shared" si="5"/>
        <v>0.02836235306</v>
      </c>
      <c r="Q243" s="16"/>
      <c r="R243" s="16"/>
      <c r="S243" s="16"/>
      <c r="T243" s="16"/>
      <c r="U243" s="16"/>
      <c r="V243" s="16"/>
      <c r="W243" s="16"/>
      <c r="X243" s="16"/>
      <c r="Y243" s="16"/>
      <c r="Z243" s="16"/>
      <c r="AA243" s="16"/>
    </row>
    <row r="244">
      <c r="A244" s="115">
        <v>266.0</v>
      </c>
      <c r="B244" s="116" t="s">
        <v>160</v>
      </c>
      <c r="C244" s="116" t="s">
        <v>25</v>
      </c>
      <c r="D244" s="118">
        <v>41274.0</v>
      </c>
      <c r="E244" s="117">
        <v>1.7936E10</v>
      </c>
      <c r="F244" s="117">
        <v>1.262E10</v>
      </c>
      <c r="G244" s="117">
        <v>2.096E9</v>
      </c>
      <c r="H244" s="121" t="s">
        <v>59</v>
      </c>
      <c r="I244" s="117">
        <v>-6000000.0</v>
      </c>
      <c r="J244" s="116" t="s">
        <v>12</v>
      </c>
      <c r="K244" s="116" t="s">
        <v>86</v>
      </c>
      <c r="L244" s="29">
        <f t="shared" si="1"/>
        <v>5316000000</v>
      </c>
      <c r="M244" s="120">
        <f t="shared" si="2"/>
        <v>0.2963871543</v>
      </c>
      <c r="N244" s="29">
        <f t="shared" si="3"/>
        <v>2090000000</v>
      </c>
      <c r="O244" s="29">
        <f t="shared" si="4"/>
        <v>3226000000</v>
      </c>
      <c r="P244" s="120">
        <f t="shared" si="5"/>
        <v>0.1798617306</v>
      </c>
      <c r="Q244" s="16"/>
      <c r="R244" s="16"/>
      <c r="S244" s="16"/>
      <c r="T244" s="16"/>
      <c r="U244" s="16"/>
      <c r="V244" s="16"/>
      <c r="W244" s="16"/>
      <c r="X244" s="16"/>
      <c r="Y244" s="16"/>
      <c r="Z244" s="16"/>
      <c r="AA244" s="16"/>
    </row>
    <row r="245">
      <c r="A245" s="115">
        <v>267.0</v>
      </c>
      <c r="B245" s="116" t="s">
        <v>160</v>
      </c>
      <c r="C245" s="116" t="s">
        <v>26</v>
      </c>
      <c r="D245" s="118">
        <v>41639.0</v>
      </c>
      <c r="E245" s="117">
        <v>1.9261E10</v>
      </c>
      <c r="F245" s="117">
        <v>1.2522E10</v>
      </c>
      <c r="G245" s="117">
        <v>2.211E9</v>
      </c>
      <c r="H245" s="121" t="s">
        <v>59</v>
      </c>
      <c r="I245" s="117">
        <v>1.5E7</v>
      </c>
      <c r="J245" s="116" t="s">
        <v>12</v>
      </c>
      <c r="K245" s="116" t="s">
        <v>86</v>
      </c>
      <c r="L245" s="29">
        <f t="shared" si="1"/>
        <v>6739000000</v>
      </c>
      <c r="M245" s="120">
        <f t="shared" si="2"/>
        <v>0.3498779918</v>
      </c>
      <c r="N245" s="29">
        <f t="shared" si="3"/>
        <v>2226000000</v>
      </c>
      <c r="O245" s="29">
        <f t="shared" si="4"/>
        <v>4513000000</v>
      </c>
      <c r="P245" s="120">
        <f t="shared" si="5"/>
        <v>0.2343076683</v>
      </c>
      <c r="Q245" s="16"/>
      <c r="R245" s="16"/>
      <c r="S245" s="16"/>
      <c r="T245" s="16"/>
      <c r="U245" s="16"/>
      <c r="V245" s="16"/>
      <c r="W245" s="16"/>
      <c r="X245" s="16"/>
      <c r="Y245" s="16"/>
      <c r="Z245" s="16"/>
      <c r="AA245" s="16"/>
    </row>
    <row r="246">
      <c r="A246" s="115">
        <v>268.0</v>
      </c>
      <c r="B246" s="116" t="s">
        <v>160</v>
      </c>
      <c r="C246" s="116" t="s">
        <v>27</v>
      </c>
      <c r="D246" s="122">
        <v>42004.0</v>
      </c>
      <c r="E246" s="117">
        <v>1.9171E10</v>
      </c>
      <c r="F246" s="117">
        <v>1.3241E10</v>
      </c>
      <c r="G246" s="117">
        <v>2.245E9</v>
      </c>
      <c r="H246" s="121" t="s">
        <v>59</v>
      </c>
      <c r="I246" s="117">
        <v>-8.2E7</v>
      </c>
      <c r="J246" s="116" t="s">
        <v>12</v>
      </c>
      <c r="K246" s="116" t="s">
        <v>86</v>
      </c>
      <c r="L246" s="29">
        <f t="shared" si="1"/>
        <v>5930000000</v>
      </c>
      <c r="M246" s="120">
        <f t="shared" si="2"/>
        <v>0.3093213708</v>
      </c>
      <c r="N246" s="29">
        <f t="shared" si="3"/>
        <v>2163000000</v>
      </c>
      <c r="O246" s="29">
        <f t="shared" si="4"/>
        <v>3767000000</v>
      </c>
      <c r="P246" s="120">
        <f t="shared" si="5"/>
        <v>0.1964947055</v>
      </c>
      <c r="Q246" s="16"/>
      <c r="R246" s="16"/>
      <c r="S246" s="16"/>
      <c r="T246" s="16"/>
      <c r="U246" s="16"/>
      <c r="V246" s="16"/>
      <c r="W246" s="16"/>
      <c r="X246" s="16"/>
      <c r="Y246" s="16"/>
      <c r="Z246" s="16"/>
      <c r="AA246" s="16"/>
    </row>
    <row r="247">
      <c r="A247" s="115">
        <v>269.0</v>
      </c>
      <c r="B247" s="116" t="s">
        <v>160</v>
      </c>
      <c r="C247" s="116" t="s">
        <v>28</v>
      </c>
      <c r="D247" s="118">
        <v>42369.0</v>
      </c>
      <c r="E247" s="117">
        <v>1.8987E10</v>
      </c>
      <c r="F247" s="117">
        <v>1.2968E10</v>
      </c>
      <c r="G247" s="117">
        <v>2.27E9</v>
      </c>
      <c r="H247" s="121" t="s">
        <v>59</v>
      </c>
      <c r="I247" s="117">
        <v>1.2E8</v>
      </c>
      <c r="J247" s="116" t="s">
        <v>12</v>
      </c>
      <c r="K247" s="116" t="s">
        <v>86</v>
      </c>
      <c r="L247" s="29">
        <f t="shared" si="1"/>
        <v>6019000000</v>
      </c>
      <c r="M247" s="120">
        <f t="shared" si="2"/>
        <v>0.3170063728</v>
      </c>
      <c r="N247" s="29">
        <f t="shared" si="3"/>
        <v>2390000000</v>
      </c>
      <c r="O247" s="29">
        <f t="shared" si="4"/>
        <v>3629000000</v>
      </c>
      <c r="P247" s="120">
        <f t="shared" si="5"/>
        <v>0.1911307737</v>
      </c>
      <c r="Q247" s="16"/>
      <c r="R247" s="16"/>
      <c r="S247" s="16"/>
      <c r="T247" s="16"/>
      <c r="U247" s="16"/>
      <c r="V247" s="16"/>
      <c r="W247" s="16"/>
      <c r="X247" s="16"/>
      <c r="Y247" s="16"/>
      <c r="Z247" s="16"/>
      <c r="AA247" s="16"/>
    </row>
    <row r="248">
      <c r="A248" s="115">
        <v>270.0</v>
      </c>
      <c r="B248" s="116" t="s">
        <v>161</v>
      </c>
      <c r="C248" s="116" t="s">
        <v>25</v>
      </c>
      <c r="D248" s="122">
        <v>41274.0</v>
      </c>
      <c r="E248" s="117">
        <v>6.514099E9</v>
      </c>
      <c r="F248" s="117">
        <v>5.745428E9</v>
      </c>
      <c r="G248" s="119" t="s">
        <v>59</v>
      </c>
      <c r="H248" s="121" t="s">
        <v>59</v>
      </c>
      <c r="I248" s="117">
        <v>1.69645E8</v>
      </c>
      <c r="J248" s="116" t="s">
        <v>17</v>
      </c>
      <c r="K248" s="116" t="s">
        <v>162</v>
      </c>
      <c r="L248" s="29">
        <f t="shared" si="1"/>
        <v>768671000</v>
      </c>
      <c r="M248" s="120">
        <f t="shared" si="2"/>
        <v>0.1180011234</v>
      </c>
      <c r="N248" s="29">
        <f t="shared" si="3"/>
        <v>169645000</v>
      </c>
      <c r="O248" s="29">
        <f t="shared" si="4"/>
        <v>599026000</v>
      </c>
      <c r="P248" s="120">
        <f t="shared" si="5"/>
        <v>0.09195838135</v>
      </c>
      <c r="Q248" s="16"/>
      <c r="R248" s="16"/>
      <c r="S248" s="16"/>
      <c r="T248" s="16"/>
      <c r="U248" s="16"/>
      <c r="V248" s="16"/>
      <c r="W248" s="16"/>
      <c r="X248" s="16"/>
      <c r="Y248" s="16"/>
      <c r="Z248" s="16"/>
      <c r="AA248" s="16"/>
    </row>
    <row r="249">
      <c r="A249" s="115">
        <v>271.0</v>
      </c>
      <c r="B249" s="116" t="s">
        <v>161</v>
      </c>
      <c r="C249" s="116" t="s">
        <v>26</v>
      </c>
      <c r="D249" s="118">
        <v>41639.0</v>
      </c>
      <c r="E249" s="117">
        <v>7.184794E9</v>
      </c>
      <c r="F249" s="117">
        <v>6.293699E9</v>
      </c>
      <c r="G249" s="119" t="s">
        <v>59</v>
      </c>
      <c r="H249" s="121" t="s">
        <v>59</v>
      </c>
      <c r="I249" s="117">
        <v>1.9039E8</v>
      </c>
      <c r="J249" s="116" t="s">
        <v>17</v>
      </c>
      <c r="K249" s="116" t="s">
        <v>162</v>
      </c>
      <c r="L249" s="29">
        <f t="shared" si="1"/>
        <v>891095000</v>
      </c>
      <c r="M249" s="120">
        <f t="shared" si="2"/>
        <v>0.1240251286</v>
      </c>
      <c r="N249" s="29">
        <f t="shared" si="3"/>
        <v>190390000</v>
      </c>
      <c r="O249" s="29">
        <f t="shared" si="4"/>
        <v>700705000</v>
      </c>
      <c r="P249" s="120">
        <f t="shared" si="5"/>
        <v>0.09752610861</v>
      </c>
      <c r="Q249" s="16"/>
      <c r="R249" s="16"/>
      <c r="S249" s="16"/>
      <c r="T249" s="16"/>
      <c r="U249" s="16"/>
      <c r="V249" s="16"/>
      <c r="W249" s="16"/>
      <c r="X249" s="16"/>
      <c r="Y249" s="16"/>
      <c r="Z249" s="16"/>
      <c r="AA249" s="16"/>
    </row>
    <row r="250">
      <c r="A250" s="115">
        <v>272.0</v>
      </c>
      <c r="B250" s="116" t="s">
        <v>161</v>
      </c>
      <c r="C250" s="116" t="s">
        <v>27</v>
      </c>
      <c r="D250" s="118">
        <v>42004.0</v>
      </c>
      <c r="E250" s="117">
        <v>9.049918E9</v>
      </c>
      <c r="F250" s="117">
        <v>8.050222E9</v>
      </c>
      <c r="G250" s="119" t="s">
        <v>59</v>
      </c>
      <c r="H250" s="121" t="s">
        <v>59</v>
      </c>
      <c r="I250" s="117">
        <v>2.65101E8</v>
      </c>
      <c r="J250" s="116" t="s">
        <v>17</v>
      </c>
      <c r="K250" s="116" t="s">
        <v>162</v>
      </c>
      <c r="L250" s="29">
        <f t="shared" si="1"/>
        <v>999696000</v>
      </c>
      <c r="M250" s="120">
        <f t="shared" si="2"/>
        <v>0.1104646473</v>
      </c>
      <c r="N250" s="29">
        <f t="shared" si="3"/>
        <v>265101000</v>
      </c>
      <c r="O250" s="29">
        <f t="shared" si="4"/>
        <v>734595000</v>
      </c>
      <c r="P250" s="120">
        <f t="shared" si="5"/>
        <v>0.08117145371</v>
      </c>
      <c r="Q250" s="16"/>
      <c r="R250" s="16"/>
      <c r="S250" s="16"/>
      <c r="T250" s="16"/>
      <c r="U250" s="16"/>
      <c r="V250" s="16"/>
      <c r="W250" s="16"/>
      <c r="X250" s="16"/>
      <c r="Y250" s="16"/>
      <c r="Z250" s="16"/>
      <c r="AA250" s="16"/>
    </row>
    <row r="251">
      <c r="A251" s="115">
        <v>273.0</v>
      </c>
      <c r="B251" s="116" t="s">
        <v>161</v>
      </c>
      <c r="C251" s="116" t="s">
        <v>28</v>
      </c>
      <c r="D251" s="118">
        <v>42369.0</v>
      </c>
      <c r="E251" s="117">
        <v>1.085581E10</v>
      </c>
      <c r="F251" s="117">
        <v>9.716541E9</v>
      </c>
      <c r="G251" s="119" t="s">
        <v>59</v>
      </c>
      <c r="H251" s="121" t="s">
        <v>59</v>
      </c>
      <c r="I251" s="117">
        <v>3.14096E8</v>
      </c>
      <c r="J251" s="116" t="s">
        <v>17</v>
      </c>
      <c r="K251" s="116" t="s">
        <v>162</v>
      </c>
      <c r="L251" s="29">
        <f t="shared" si="1"/>
        <v>1139269000</v>
      </c>
      <c r="M251" s="120">
        <f t="shared" si="2"/>
        <v>0.1049455545</v>
      </c>
      <c r="N251" s="29">
        <f t="shared" si="3"/>
        <v>314096000</v>
      </c>
      <c r="O251" s="29">
        <f t="shared" si="4"/>
        <v>825173000</v>
      </c>
      <c r="P251" s="120">
        <f t="shared" si="5"/>
        <v>0.0760121078</v>
      </c>
      <c r="Q251" s="16"/>
      <c r="R251" s="16"/>
      <c r="S251" s="16"/>
      <c r="T251" s="16"/>
      <c r="U251" s="16"/>
      <c r="V251" s="16"/>
      <c r="W251" s="16"/>
      <c r="X251" s="16"/>
      <c r="Y251" s="16"/>
      <c r="Z251" s="16"/>
      <c r="AA251" s="16"/>
    </row>
    <row r="252">
      <c r="A252" s="115">
        <v>274.0</v>
      </c>
      <c r="B252" s="116" t="s">
        <v>163</v>
      </c>
      <c r="C252" s="116" t="s">
        <v>25</v>
      </c>
      <c r="D252" s="118">
        <v>41274.0</v>
      </c>
      <c r="E252" s="117">
        <v>2.43268E9</v>
      </c>
      <c r="F252" s="117">
        <v>7.28989E8</v>
      </c>
      <c r="G252" s="117">
        <v>2.12572E8</v>
      </c>
      <c r="H252" s="121" t="s">
        <v>59</v>
      </c>
      <c r="I252" s="117">
        <v>6.22592E8</v>
      </c>
      <c r="J252" s="116" t="s">
        <v>17</v>
      </c>
      <c r="K252" s="116" t="s">
        <v>88</v>
      </c>
      <c r="L252" s="29">
        <f t="shared" si="1"/>
        <v>1703691000</v>
      </c>
      <c r="M252" s="120">
        <f t="shared" si="2"/>
        <v>0.7003350215</v>
      </c>
      <c r="N252" s="29">
        <f t="shared" si="3"/>
        <v>835164000</v>
      </c>
      <c r="O252" s="29">
        <f t="shared" si="4"/>
        <v>868527000</v>
      </c>
      <c r="P252" s="120">
        <f t="shared" si="5"/>
        <v>0.3570247628</v>
      </c>
      <c r="Q252" s="16"/>
      <c r="R252" s="16"/>
      <c r="S252" s="16"/>
      <c r="T252" s="16"/>
      <c r="U252" s="16"/>
      <c r="V252" s="16"/>
      <c r="W252" s="16"/>
      <c r="X252" s="16"/>
      <c r="Y252" s="16"/>
      <c r="Z252" s="16"/>
      <c r="AA252" s="16"/>
    </row>
    <row r="253">
      <c r="A253" s="115">
        <v>275.0</v>
      </c>
      <c r="B253" s="116" t="s">
        <v>163</v>
      </c>
      <c r="C253" s="116" t="s">
        <v>26</v>
      </c>
      <c r="D253" s="118">
        <v>41639.0</v>
      </c>
      <c r="E253" s="117">
        <v>2.865751E9</v>
      </c>
      <c r="F253" s="117">
        <v>9.91017E8</v>
      </c>
      <c r="G253" s="117">
        <v>2.13519E8</v>
      </c>
      <c r="H253" s="121" t="s">
        <v>59</v>
      </c>
      <c r="I253" s="117">
        <v>7.41342E8</v>
      </c>
      <c r="J253" s="116" t="s">
        <v>17</v>
      </c>
      <c r="K253" s="116" t="s">
        <v>88</v>
      </c>
      <c r="L253" s="29">
        <f t="shared" si="1"/>
        <v>1874734000</v>
      </c>
      <c r="M253" s="120">
        <f t="shared" si="2"/>
        <v>0.6541859359</v>
      </c>
      <c r="N253" s="29">
        <f t="shared" si="3"/>
        <v>954861000</v>
      </c>
      <c r="O253" s="29">
        <f t="shared" si="4"/>
        <v>919873000</v>
      </c>
      <c r="P253" s="120">
        <f t="shared" si="5"/>
        <v>0.3209884599</v>
      </c>
      <c r="Q253" s="16"/>
      <c r="R253" s="16"/>
      <c r="S253" s="16"/>
      <c r="T253" s="16"/>
      <c r="U253" s="16"/>
      <c r="V253" s="16"/>
      <c r="W253" s="16"/>
      <c r="X253" s="16"/>
      <c r="Y253" s="16"/>
      <c r="Z253" s="16"/>
      <c r="AA253" s="16"/>
    </row>
    <row r="254">
      <c r="A254" s="115">
        <v>276.0</v>
      </c>
      <c r="B254" s="116" t="s">
        <v>163</v>
      </c>
      <c r="C254" s="116" t="s">
        <v>27</v>
      </c>
      <c r="D254" s="118">
        <v>42004.0</v>
      </c>
      <c r="E254" s="117">
        <v>3.538756E9</v>
      </c>
      <c r="F254" s="117">
        <v>1.306606E9</v>
      </c>
      <c r="G254" s="117">
        <v>2.57296E8</v>
      </c>
      <c r="H254" s="119" t="s">
        <v>59</v>
      </c>
      <c r="I254" s="117">
        <v>9.85781E8</v>
      </c>
      <c r="J254" s="116" t="s">
        <v>17</v>
      </c>
      <c r="K254" s="116" t="s">
        <v>88</v>
      </c>
      <c r="L254" s="29">
        <f t="shared" si="1"/>
        <v>2232150000</v>
      </c>
      <c r="M254" s="120">
        <f t="shared" si="2"/>
        <v>0.6307725088</v>
      </c>
      <c r="N254" s="29">
        <f t="shared" si="3"/>
        <v>1243077000</v>
      </c>
      <c r="O254" s="29">
        <f t="shared" si="4"/>
        <v>989073000</v>
      </c>
      <c r="P254" s="120">
        <f t="shared" si="5"/>
        <v>0.2794973714</v>
      </c>
      <c r="Q254" s="16"/>
      <c r="R254" s="16"/>
      <c r="S254" s="16"/>
      <c r="T254" s="16"/>
      <c r="U254" s="16"/>
      <c r="V254" s="16"/>
      <c r="W254" s="16"/>
      <c r="X254" s="16"/>
      <c r="Y254" s="16"/>
      <c r="Z254" s="16"/>
      <c r="AA254" s="16"/>
    </row>
    <row r="255">
      <c r="A255" s="115">
        <v>277.0</v>
      </c>
      <c r="B255" s="116" t="s">
        <v>163</v>
      </c>
      <c r="C255" s="116" t="s">
        <v>28</v>
      </c>
      <c r="D255" s="118">
        <v>42369.0</v>
      </c>
      <c r="E255" s="117">
        <v>3.663851E9</v>
      </c>
      <c r="F255" s="117">
        <v>1.321426E9</v>
      </c>
      <c r="G255" s="117">
        <v>3.10921E8</v>
      </c>
      <c r="H255" s="119" t="s">
        <v>59</v>
      </c>
      <c r="I255" s="117">
        <v>1.036178E9</v>
      </c>
      <c r="J255" s="116" t="s">
        <v>17</v>
      </c>
      <c r="K255" s="116" t="s">
        <v>88</v>
      </c>
      <c r="L255" s="29">
        <f t="shared" si="1"/>
        <v>2342425000</v>
      </c>
      <c r="M255" s="120">
        <f t="shared" si="2"/>
        <v>0.6393341323</v>
      </c>
      <c r="N255" s="29">
        <f t="shared" si="3"/>
        <v>1347099000</v>
      </c>
      <c r="O255" s="29">
        <f t="shared" si="4"/>
        <v>995326000</v>
      </c>
      <c r="P255" s="120">
        <f t="shared" si="5"/>
        <v>0.2716611565</v>
      </c>
      <c r="Q255" s="16"/>
      <c r="R255" s="16"/>
      <c r="S255" s="16"/>
      <c r="T255" s="16"/>
      <c r="U255" s="16"/>
      <c r="V255" s="16"/>
      <c r="W255" s="16"/>
      <c r="X255" s="16"/>
      <c r="Y255" s="16"/>
      <c r="Z255" s="16"/>
      <c r="AA255" s="16"/>
    </row>
    <row r="256">
      <c r="A256" s="115">
        <v>278.0</v>
      </c>
      <c r="B256" s="116" t="s">
        <v>164</v>
      </c>
      <c r="C256" s="116" t="s">
        <v>25</v>
      </c>
      <c r="D256" s="118">
        <v>41608.0</v>
      </c>
      <c r="E256" s="117">
        <v>1.5456E10</v>
      </c>
      <c r="F256" s="117">
        <v>1.0645E10</v>
      </c>
      <c r="G256" s="117">
        <v>1.879E9</v>
      </c>
      <c r="H256" s="121" t="s">
        <v>59</v>
      </c>
      <c r="I256" s="117">
        <v>1.59E9</v>
      </c>
      <c r="J256" s="116" t="s">
        <v>9</v>
      </c>
      <c r="K256" s="116" t="s">
        <v>165</v>
      </c>
      <c r="L256" s="29">
        <f t="shared" si="1"/>
        <v>4811000000</v>
      </c>
      <c r="M256" s="120">
        <f t="shared" si="2"/>
        <v>0.3112707039</v>
      </c>
      <c r="N256" s="29">
        <f t="shared" si="3"/>
        <v>3469000000</v>
      </c>
      <c r="O256" s="29">
        <f t="shared" si="4"/>
        <v>1342000000</v>
      </c>
      <c r="P256" s="120">
        <f t="shared" si="5"/>
        <v>0.08682712215</v>
      </c>
      <c r="Q256" s="16"/>
      <c r="R256" s="16"/>
      <c r="S256" s="16"/>
      <c r="T256" s="16"/>
      <c r="U256" s="16"/>
      <c r="V256" s="16"/>
      <c r="W256" s="16"/>
      <c r="X256" s="16"/>
      <c r="Y256" s="16"/>
      <c r="Z256" s="16"/>
      <c r="AA256" s="16"/>
    </row>
    <row r="257">
      <c r="A257" s="115">
        <v>279.0</v>
      </c>
      <c r="B257" s="116" t="s">
        <v>164</v>
      </c>
      <c r="C257" s="116" t="s">
        <v>26</v>
      </c>
      <c r="D257" s="118">
        <v>41973.0</v>
      </c>
      <c r="E257" s="117">
        <v>1.5884E10</v>
      </c>
      <c r="F257" s="117">
        <v>1.0421E10</v>
      </c>
      <c r="G257" s="117">
        <v>2.054E9</v>
      </c>
      <c r="H257" s="119" t="s">
        <v>59</v>
      </c>
      <c r="I257" s="117">
        <v>1.637E9</v>
      </c>
      <c r="J257" s="116" t="s">
        <v>9</v>
      </c>
      <c r="K257" s="116" t="s">
        <v>165</v>
      </c>
      <c r="L257" s="29">
        <f t="shared" si="1"/>
        <v>5463000000</v>
      </c>
      <c r="M257" s="120">
        <f t="shared" si="2"/>
        <v>0.3439309997</v>
      </c>
      <c r="N257" s="29">
        <f t="shared" si="3"/>
        <v>3691000000</v>
      </c>
      <c r="O257" s="29">
        <f t="shared" si="4"/>
        <v>1772000000</v>
      </c>
      <c r="P257" s="120">
        <f t="shared" si="5"/>
        <v>0.1115588013</v>
      </c>
      <c r="Q257" s="16"/>
      <c r="R257" s="16"/>
      <c r="S257" s="16"/>
      <c r="T257" s="16"/>
      <c r="U257" s="16"/>
      <c r="V257" s="16"/>
      <c r="W257" s="16"/>
      <c r="X257" s="16"/>
      <c r="Y257" s="16"/>
      <c r="Z257" s="16"/>
      <c r="AA257" s="16"/>
    </row>
    <row r="258">
      <c r="A258" s="115">
        <v>280.0</v>
      </c>
      <c r="B258" s="116" t="s">
        <v>164</v>
      </c>
      <c r="C258" s="116" t="s">
        <v>27</v>
      </c>
      <c r="D258" s="118">
        <v>42338.0</v>
      </c>
      <c r="E258" s="117">
        <v>1.5714E10</v>
      </c>
      <c r="F258" s="117">
        <v>9.447E9</v>
      </c>
      <c r="G258" s="117">
        <v>2.067E9</v>
      </c>
      <c r="H258" s="121" t="s">
        <v>59</v>
      </c>
      <c r="I258" s="117">
        <v>1.626E9</v>
      </c>
      <c r="J258" s="116" t="s">
        <v>9</v>
      </c>
      <c r="K258" s="116" t="s">
        <v>165</v>
      </c>
      <c r="L258" s="29">
        <f t="shared" si="1"/>
        <v>6267000000</v>
      </c>
      <c r="M258" s="120">
        <f t="shared" si="2"/>
        <v>0.3988163421</v>
      </c>
      <c r="N258" s="29">
        <f t="shared" si="3"/>
        <v>3693000000</v>
      </c>
      <c r="O258" s="29">
        <f t="shared" si="4"/>
        <v>2574000000</v>
      </c>
      <c r="P258" s="120">
        <f t="shared" si="5"/>
        <v>0.1638029782</v>
      </c>
      <c r="Q258" s="16"/>
      <c r="R258" s="16"/>
      <c r="S258" s="16"/>
      <c r="T258" s="16"/>
      <c r="U258" s="16"/>
      <c r="V258" s="16"/>
      <c r="W258" s="16"/>
      <c r="X258" s="16"/>
      <c r="Y258" s="16"/>
      <c r="Z258" s="16"/>
      <c r="AA258" s="16"/>
    </row>
    <row r="259">
      <c r="A259" s="115">
        <v>281.0</v>
      </c>
      <c r="B259" s="116" t="s">
        <v>164</v>
      </c>
      <c r="C259" s="116" t="s">
        <v>28</v>
      </c>
      <c r="D259" s="118">
        <v>42704.0</v>
      </c>
      <c r="E259" s="117">
        <v>1.6389E10</v>
      </c>
      <c r="F259" s="117">
        <v>9.383E9</v>
      </c>
      <c r="G259" s="117">
        <v>2.197E9</v>
      </c>
      <c r="H259" s="121" t="s">
        <v>59</v>
      </c>
      <c r="I259" s="117">
        <v>1.738E9</v>
      </c>
      <c r="J259" s="116" t="s">
        <v>9</v>
      </c>
      <c r="K259" s="116" t="s">
        <v>165</v>
      </c>
      <c r="L259" s="29">
        <f t="shared" si="1"/>
        <v>7006000000</v>
      </c>
      <c r="M259" s="120">
        <f t="shared" si="2"/>
        <v>0.4274818476</v>
      </c>
      <c r="N259" s="29">
        <f t="shared" si="3"/>
        <v>3935000000</v>
      </c>
      <c r="O259" s="29">
        <f t="shared" si="4"/>
        <v>3071000000</v>
      </c>
      <c r="P259" s="120">
        <f t="shared" si="5"/>
        <v>0.1873817805</v>
      </c>
      <c r="Q259" s="16"/>
      <c r="R259" s="16"/>
      <c r="S259" s="16"/>
      <c r="T259" s="16"/>
      <c r="U259" s="16"/>
      <c r="V259" s="16"/>
      <c r="W259" s="16"/>
      <c r="X259" s="16"/>
      <c r="Y259" s="16"/>
      <c r="Z259" s="16"/>
      <c r="AA259" s="16"/>
    </row>
    <row r="260">
      <c r="A260" s="115">
        <v>282.0</v>
      </c>
      <c r="B260" s="116" t="s">
        <v>166</v>
      </c>
      <c r="C260" s="116" t="s">
        <v>25</v>
      </c>
      <c r="D260" s="118">
        <v>41639.0</v>
      </c>
      <c r="E260" s="117">
        <v>6.4939E9</v>
      </c>
      <c r="F260" s="117">
        <v>3.404E8</v>
      </c>
      <c r="G260" s="117">
        <v>1.6845E9</v>
      </c>
      <c r="H260" s="117">
        <v>2.2262E9</v>
      </c>
      <c r="I260" s="117">
        <v>2.628E8</v>
      </c>
      <c r="J260" s="116" t="s">
        <v>13</v>
      </c>
      <c r="K260" s="116" t="s">
        <v>100</v>
      </c>
      <c r="L260" s="29">
        <f t="shared" si="1"/>
        <v>6153500000</v>
      </c>
      <c r="M260" s="120">
        <f t="shared" si="2"/>
        <v>0.9475815766</v>
      </c>
      <c r="N260" s="29">
        <f t="shared" si="3"/>
        <v>4173500000</v>
      </c>
      <c r="O260" s="29">
        <f t="shared" si="4"/>
        <v>1980000000</v>
      </c>
      <c r="P260" s="120">
        <f t="shared" si="5"/>
        <v>0.304901523</v>
      </c>
      <c r="Q260" s="16"/>
      <c r="R260" s="16"/>
      <c r="S260" s="16"/>
      <c r="T260" s="16"/>
      <c r="U260" s="16"/>
      <c r="V260" s="16"/>
      <c r="W260" s="16"/>
      <c r="X260" s="16"/>
      <c r="Y260" s="16"/>
      <c r="Z260" s="16"/>
      <c r="AA260" s="16"/>
    </row>
    <row r="261">
      <c r="A261" s="115">
        <v>283.0</v>
      </c>
      <c r="B261" s="116" t="s">
        <v>166</v>
      </c>
      <c r="C261" s="116" t="s">
        <v>26</v>
      </c>
      <c r="D261" s="122">
        <v>42004.0</v>
      </c>
      <c r="E261" s="117">
        <v>7.6704E9</v>
      </c>
      <c r="F261" s="117">
        <v>3.859E8</v>
      </c>
      <c r="G261" s="117">
        <v>2.0279E9</v>
      </c>
      <c r="H261" s="117">
        <v>2.4306E9</v>
      </c>
      <c r="I261" s="117">
        <v>2.583E8</v>
      </c>
      <c r="J261" s="116" t="s">
        <v>13</v>
      </c>
      <c r="K261" s="116" t="s">
        <v>100</v>
      </c>
      <c r="L261" s="29">
        <f t="shared" si="1"/>
        <v>7284500000</v>
      </c>
      <c r="M261" s="120">
        <f t="shared" si="2"/>
        <v>0.9496897163</v>
      </c>
      <c r="N261" s="29">
        <f t="shared" si="3"/>
        <v>4716800000</v>
      </c>
      <c r="O261" s="29">
        <f t="shared" si="4"/>
        <v>2567700000</v>
      </c>
      <c r="P261" s="120">
        <f t="shared" si="5"/>
        <v>0.3347543805</v>
      </c>
      <c r="Q261" s="16"/>
      <c r="R261" s="16"/>
      <c r="S261" s="16"/>
      <c r="T261" s="16"/>
      <c r="U261" s="16"/>
      <c r="V261" s="16"/>
      <c r="W261" s="16"/>
      <c r="X261" s="16"/>
      <c r="Y261" s="16"/>
      <c r="Z261" s="16"/>
      <c r="AA261" s="16"/>
    </row>
    <row r="262">
      <c r="A262" s="115">
        <v>284.0</v>
      </c>
      <c r="B262" s="116" t="s">
        <v>166</v>
      </c>
      <c r="C262" s="116" t="s">
        <v>27</v>
      </c>
      <c r="D262" s="118">
        <v>42369.0</v>
      </c>
      <c r="E262" s="117">
        <v>9.256E9</v>
      </c>
      <c r="F262" s="117">
        <v>4.201E8</v>
      </c>
      <c r="G262" s="117">
        <v>2.3054E9</v>
      </c>
      <c r="H262" s="117">
        <v>3.6973E9</v>
      </c>
      <c r="I262" s="117">
        <v>2.79E8</v>
      </c>
      <c r="J262" s="116" t="s">
        <v>13</v>
      </c>
      <c r="K262" s="116" t="s">
        <v>100</v>
      </c>
      <c r="L262" s="29">
        <f t="shared" si="1"/>
        <v>8835900000</v>
      </c>
      <c r="M262" s="120">
        <f t="shared" si="2"/>
        <v>0.9546132239</v>
      </c>
      <c r="N262" s="29">
        <f t="shared" si="3"/>
        <v>6281700000</v>
      </c>
      <c r="O262" s="29">
        <f t="shared" si="4"/>
        <v>2554200000</v>
      </c>
      <c r="P262" s="120">
        <f t="shared" si="5"/>
        <v>0.2759507347</v>
      </c>
      <c r="Q262" s="16"/>
      <c r="R262" s="16"/>
      <c r="S262" s="16"/>
      <c r="T262" s="16"/>
      <c r="U262" s="16"/>
      <c r="V262" s="16"/>
      <c r="W262" s="16"/>
      <c r="X262" s="16"/>
      <c r="Y262" s="16"/>
      <c r="Z262" s="16"/>
      <c r="AA262" s="16"/>
    </row>
    <row r="263">
      <c r="A263" s="115">
        <v>285.0</v>
      </c>
      <c r="B263" s="116" t="s">
        <v>166</v>
      </c>
      <c r="C263" s="116" t="s">
        <v>28</v>
      </c>
      <c r="D263" s="118">
        <v>42735.0</v>
      </c>
      <c r="E263" s="117">
        <v>1.12292E10</v>
      </c>
      <c r="F263" s="117">
        <v>4.38E8</v>
      </c>
      <c r="G263" s="117">
        <v>2.6577E9</v>
      </c>
      <c r="H263" s="117">
        <v>4.4701E9</v>
      </c>
      <c r="I263" s="117">
        <v>4.59E8</v>
      </c>
      <c r="J263" s="116" t="s">
        <v>13</v>
      </c>
      <c r="K263" s="116" t="s">
        <v>100</v>
      </c>
      <c r="L263" s="29">
        <f t="shared" si="1"/>
        <v>10791200000</v>
      </c>
      <c r="M263" s="120">
        <f t="shared" si="2"/>
        <v>0.9609945499</v>
      </c>
      <c r="N263" s="29">
        <f t="shared" si="3"/>
        <v>7586800000</v>
      </c>
      <c r="O263" s="29">
        <f t="shared" si="4"/>
        <v>3204400000</v>
      </c>
      <c r="P263" s="120">
        <f t="shared" si="5"/>
        <v>0.2853631603</v>
      </c>
      <c r="Q263" s="16"/>
      <c r="R263" s="16"/>
      <c r="S263" s="16"/>
      <c r="T263" s="16"/>
      <c r="U263" s="16"/>
      <c r="V263" s="16"/>
      <c r="W263" s="16"/>
      <c r="X263" s="16"/>
      <c r="Y263" s="16"/>
      <c r="Z263" s="16"/>
      <c r="AA263" s="16"/>
    </row>
    <row r="264">
      <c r="A264" s="115">
        <v>286.0</v>
      </c>
      <c r="B264" s="116" t="s">
        <v>167</v>
      </c>
      <c r="C264" s="116" t="s">
        <v>25</v>
      </c>
      <c r="D264" s="118">
        <v>41636.0</v>
      </c>
      <c r="E264" s="117">
        <v>2.910748E9</v>
      </c>
      <c r="F264" s="117">
        <v>5.14722E8</v>
      </c>
      <c r="G264" s="117">
        <v>1.468434E9</v>
      </c>
      <c r="H264" s="117">
        <v>3.38786E8</v>
      </c>
      <c r="I264" s="117">
        <v>1.2794E7</v>
      </c>
      <c r="J264" s="116" t="s">
        <v>13</v>
      </c>
      <c r="K264" s="116" t="s">
        <v>168</v>
      </c>
      <c r="L264" s="29">
        <f t="shared" si="1"/>
        <v>2396026000</v>
      </c>
      <c r="M264" s="120">
        <f t="shared" si="2"/>
        <v>0.8231650421</v>
      </c>
      <c r="N264" s="29">
        <f t="shared" si="3"/>
        <v>1820014000</v>
      </c>
      <c r="O264" s="29">
        <f t="shared" si="4"/>
        <v>576012000</v>
      </c>
      <c r="P264" s="120">
        <f t="shared" si="5"/>
        <v>0.1978914011</v>
      </c>
      <c r="Q264" s="16"/>
      <c r="R264" s="16"/>
      <c r="S264" s="16"/>
      <c r="T264" s="16"/>
      <c r="U264" s="16"/>
      <c r="V264" s="16"/>
      <c r="W264" s="16"/>
      <c r="X264" s="16"/>
      <c r="Y264" s="16"/>
      <c r="Z264" s="16"/>
      <c r="AA264" s="16"/>
    </row>
    <row r="265">
      <c r="A265" s="115">
        <v>287.0</v>
      </c>
      <c r="B265" s="116" t="s">
        <v>167</v>
      </c>
      <c r="C265" s="116" t="s">
        <v>26</v>
      </c>
      <c r="D265" s="122">
        <v>42007.0</v>
      </c>
      <c r="E265" s="117">
        <v>3.402703E9</v>
      </c>
      <c r="F265" s="117">
        <v>6.04377E8</v>
      </c>
      <c r="G265" s="117">
        <v>1.628961E9</v>
      </c>
      <c r="H265" s="117">
        <v>3.92805E8</v>
      </c>
      <c r="I265" s="117">
        <v>1.3476E7</v>
      </c>
      <c r="J265" s="116" t="s">
        <v>13</v>
      </c>
      <c r="K265" s="116" t="s">
        <v>168</v>
      </c>
      <c r="L265" s="29">
        <f t="shared" si="1"/>
        <v>2798326000</v>
      </c>
      <c r="M265" s="120">
        <f t="shared" si="2"/>
        <v>0.8223832641</v>
      </c>
      <c r="N265" s="29">
        <f t="shared" si="3"/>
        <v>2035242000</v>
      </c>
      <c r="O265" s="29">
        <f t="shared" si="4"/>
        <v>763084000</v>
      </c>
      <c r="P265" s="120">
        <f t="shared" si="5"/>
        <v>0.2242581853</v>
      </c>
      <c r="Q265" s="16"/>
      <c r="R265" s="16"/>
      <c r="S265" s="16"/>
      <c r="T265" s="16"/>
      <c r="U265" s="16"/>
      <c r="V265" s="16"/>
      <c r="W265" s="16"/>
      <c r="X265" s="16"/>
      <c r="Y265" s="16"/>
      <c r="Z265" s="16"/>
      <c r="AA265" s="16"/>
    </row>
    <row r="266">
      <c r="A266" s="115">
        <v>288.0</v>
      </c>
      <c r="B266" s="116" t="s">
        <v>167</v>
      </c>
      <c r="C266" s="116" t="s">
        <v>27</v>
      </c>
      <c r="D266" s="118">
        <v>42371.0</v>
      </c>
      <c r="E266" s="117">
        <v>4.425267E9</v>
      </c>
      <c r="F266" s="117">
        <v>7.50781E8</v>
      </c>
      <c r="G266" s="117">
        <v>2.262024E9</v>
      </c>
      <c r="H266" s="117">
        <v>5.39799E8</v>
      </c>
      <c r="I266" s="117">
        <v>9.1527E7</v>
      </c>
      <c r="J266" s="116" t="s">
        <v>13</v>
      </c>
      <c r="K266" s="116" t="s">
        <v>168</v>
      </c>
      <c r="L266" s="29">
        <f t="shared" si="1"/>
        <v>3674486000</v>
      </c>
      <c r="M266" s="120">
        <f t="shared" si="2"/>
        <v>0.8303422144</v>
      </c>
      <c r="N266" s="29">
        <f t="shared" si="3"/>
        <v>2893350000</v>
      </c>
      <c r="O266" s="29">
        <f t="shared" si="4"/>
        <v>781136000</v>
      </c>
      <c r="P266" s="120">
        <f t="shared" si="5"/>
        <v>0.1765172587</v>
      </c>
      <c r="Q266" s="16"/>
      <c r="R266" s="16"/>
      <c r="S266" s="16"/>
      <c r="T266" s="16"/>
      <c r="U266" s="16"/>
      <c r="V266" s="16"/>
      <c r="W266" s="16"/>
      <c r="X266" s="16"/>
      <c r="Y266" s="16"/>
      <c r="Z266" s="16"/>
      <c r="AA266" s="16"/>
    </row>
    <row r="267">
      <c r="A267" s="115">
        <v>289.0</v>
      </c>
      <c r="B267" s="116" t="s">
        <v>167</v>
      </c>
      <c r="C267" s="116" t="s">
        <v>28</v>
      </c>
      <c r="D267" s="122">
        <v>42735.0</v>
      </c>
      <c r="E267" s="117">
        <v>4.796473E9</v>
      </c>
      <c r="F267" s="117">
        <v>7.79116E8</v>
      </c>
      <c r="G267" s="117">
        <v>2.46438E9</v>
      </c>
      <c r="H267" s="117">
        <v>5.51418E8</v>
      </c>
      <c r="I267" s="117">
        <v>9.0546E7</v>
      </c>
      <c r="J267" s="116" t="s">
        <v>13</v>
      </c>
      <c r="K267" s="116" t="s">
        <v>168</v>
      </c>
      <c r="L267" s="29">
        <f t="shared" si="1"/>
        <v>4017357000</v>
      </c>
      <c r="M267" s="120">
        <f t="shared" si="2"/>
        <v>0.8375648106</v>
      </c>
      <c r="N267" s="29">
        <f t="shared" si="3"/>
        <v>3106344000</v>
      </c>
      <c r="O267" s="29">
        <f t="shared" si="4"/>
        <v>911013000</v>
      </c>
      <c r="P267" s="120">
        <f t="shared" si="5"/>
        <v>0.1899339369</v>
      </c>
      <c r="Q267" s="16"/>
      <c r="R267" s="16"/>
      <c r="S267" s="16"/>
      <c r="T267" s="16"/>
      <c r="U267" s="16"/>
      <c r="V267" s="16"/>
      <c r="W267" s="16"/>
      <c r="X267" s="16"/>
      <c r="Y267" s="16"/>
      <c r="Z267" s="16"/>
      <c r="AA267" s="16"/>
    </row>
    <row r="268">
      <c r="A268" s="115">
        <v>290.0</v>
      </c>
      <c r="B268" s="116" t="s">
        <v>169</v>
      </c>
      <c r="C268" s="116" t="s">
        <v>25</v>
      </c>
      <c r="D268" s="118">
        <v>41274.0</v>
      </c>
      <c r="E268" s="117">
        <v>6.104E9</v>
      </c>
      <c r="F268" s="117">
        <v>2.9907E9</v>
      </c>
      <c r="G268" s="117">
        <v>2.009E8</v>
      </c>
      <c r="H268" s="121" t="s">
        <v>59</v>
      </c>
      <c r="I268" s="119" t="s">
        <v>59</v>
      </c>
      <c r="J268" s="116" t="s">
        <v>16</v>
      </c>
      <c r="K268" s="116" t="s">
        <v>170</v>
      </c>
      <c r="L268" s="29">
        <f t="shared" si="1"/>
        <v>3113300000</v>
      </c>
      <c r="M268" s="120">
        <f t="shared" si="2"/>
        <v>0.510042595</v>
      </c>
      <c r="N268" s="29">
        <f t="shared" si="3"/>
        <v>200900000</v>
      </c>
      <c r="O268" s="29">
        <f t="shared" si="4"/>
        <v>2912400000</v>
      </c>
      <c r="P268" s="120">
        <f t="shared" si="5"/>
        <v>0.477129751</v>
      </c>
      <c r="Q268" s="16"/>
      <c r="R268" s="16"/>
      <c r="S268" s="16"/>
      <c r="T268" s="16"/>
      <c r="U268" s="16"/>
      <c r="V268" s="16"/>
      <c r="W268" s="16"/>
      <c r="X268" s="16"/>
      <c r="Y268" s="16"/>
      <c r="Z268" s="16"/>
      <c r="AA268" s="16"/>
    </row>
    <row r="269">
      <c r="A269" s="115">
        <v>291.0</v>
      </c>
      <c r="B269" s="116" t="s">
        <v>169</v>
      </c>
      <c r="C269" s="116" t="s">
        <v>26</v>
      </c>
      <c r="D269" s="118">
        <v>41639.0</v>
      </c>
      <c r="E269" s="117">
        <v>5.4747E9</v>
      </c>
      <c r="F269" s="117">
        <v>2.9545E9</v>
      </c>
      <c r="G269" s="117">
        <v>1.502E8</v>
      </c>
      <c r="H269" s="121" t="s">
        <v>59</v>
      </c>
      <c r="I269" s="119" t="s">
        <v>59</v>
      </c>
      <c r="J269" s="116" t="s">
        <v>16</v>
      </c>
      <c r="K269" s="116" t="s">
        <v>170</v>
      </c>
      <c r="L269" s="29">
        <f t="shared" si="1"/>
        <v>2520200000</v>
      </c>
      <c r="M269" s="120">
        <f t="shared" si="2"/>
        <v>0.4603357262</v>
      </c>
      <c r="N269" s="29">
        <f t="shared" si="3"/>
        <v>150200000</v>
      </c>
      <c r="O269" s="29">
        <f t="shared" si="4"/>
        <v>2370000000</v>
      </c>
      <c r="P269" s="120">
        <f t="shared" si="5"/>
        <v>0.4329004329</v>
      </c>
      <c r="Q269" s="16"/>
      <c r="R269" s="16"/>
      <c r="S269" s="16"/>
      <c r="T269" s="16"/>
      <c r="U269" s="16"/>
      <c r="V269" s="16"/>
      <c r="W269" s="16"/>
      <c r="X269" s="16"/>
      <c r="Y269" s="16"/>
      <c r="Z269" s="16"/>
      <c r="AA269" s="16"/>
    </row>
    <row r="270">
      <c r="A270" s="115">
        <v>292.0</v>
      </c>
      <c r="B270" s="116" t="s">
        <v>169</v>
      </c>
      <c r="C270" s="116" t="s">
        <v>27</v>
      </c>
      <c r="D270" s="118">
        <v>42004.0</v>
      </c>
      <c r="E270" s="117">
        <v>4.7432E9</v>
      </c>
      <c r="F270" s="117">
        <v>2.9647E9</v>
      </c>
      <c r="G270" s="117">
        <v>2.052E8</v>
      </c>
      <c r="H270" s="119" t="s">
        <v>59</v>
      </c>
      <c r="I270" s="121" t="s">
        <v>59</v>
      </c>
      <c r="J270" s="116" t="s">
        <v>16</v>
      </c>
      <c r="K270" s="116" t="s">
        <v>170</v>
      </c>
      <c r="L270" s="29">
        <f t="shared" si="1"/>
        <v>1778500000</v>
      </c>
      <c r="M270" s="120">
        <f t="shared" si="2"/>
        <v>0.3749578344</v>
      </c>
      <c r="N270" s="29">
        <f t="shared" si="3"/>
        <v>205200000</v>
      </c>
      <c r="O270" s="29">
        <f t="shared" si="4"/>
        <v>1573300000</v>
      </c>
      <c r="P270" s="120">
        <f t="shared" si="5"/>
        <v>0.3316959015</v>
      </c>
      <c r="Q270" s="16"/>
      <c r="R270" s="16"/>
      <c r="S270" s="16"/>
      <c r="T270" s="16"/>
      <c r="U270" s="16"/>
      <c r="V270" s="16"/>
      <c r="W270" s="16"/>
      <c r="X270" s="16"/>
      <c r="Y270" s="16"/>
      <c r="Z270" s="16"/>
      <c r="AA270" s="16"/>
    </row>
    <row r="271">
      <c r="A271" s="115">
        <v>293.0</v>
      </c>
      <c r="B271" s="116" t="s">
        <v>169</v>
      </c>
      <c r="C271" s="116" t="s">
        <v>28</v>
      </c>
      <c r="D271" s="118">
        <v>42369.0</v>
      </c>
      <c r="E271" s="117">
        <v>4.3083E9</v>
      </c>
      <c r="F271" s="117">
        <v>2.7612E9</v>
      </c>
      <c r="G271" s="117">
        <v>3.19E8</v>
      </c>
      <c r="H271" s="121" t="s">
        <v>59</v>
      </c>
      <c r="I271" s="119" t="s">
        <v>59</v>
      </c>
      <c r="J271" s="116" t="s">
        <v>16</v>
      </c>
      <c r="K271" s="116" t="s">
        <v>170</v>
      </c>
      <c r="L271" s="29">
        <f t="shared" si="1"/>
        <v>1547100000</v>
      </c>
      <c r="M271" s="120">
        <f t="shared" si="2"/>
        <v>0.3590975559</v>
      </c>
      <c r="N271" s="29">
        <f t="shared" si="3"/>
        <v>319000000</v>
      </c>
      <c r="O271" s="29">
        <f t="shared" si="4"/>
        <v>1228100000</v>
      </c>
      <c r="P271" s="120">
        <f t="shared" si="5"/>
        <v>0.2850544298</v>
      </c>
      <c r="Q271" s="16"/>
      <c r="R271" s="16"/>
      <c r="S271" s="16"/>
      <c r="T271" s="16"/>
      <c r="U271" s="16"/>
      <c r="V271" s="16"/>
      <c r="W271" s="16"/>
      <c r="X271" s="16"/>
      <c r="Y271" s="16"/>
      <c r="Z271" s="16"/>
      <c r="AA271" s="16"/>
    </row>
    <row r="272">
      <c r="A272" s="115">
        <v>294.0</v>
      </c>
      <c r="B272" s="116" t="s">
        <v>171</v>
      </c>
      <c r="C272" s="116" t="s">
        <v>25</v>
      </c>
      <c r="D272" s="118">
        <v>41274.0</v>
      </c>
      <c r="E272" s="117">
        <v>5.513E9</v>
      </c>
      <c r="F272" s="117">
        <v>3.75E8</v>
      </c>
      <c r="G272" s="117">
        <v>3.38E9</v>
      </c>
      <c r="H272" s="119" t="s">
        <v>59</v>
      </c>
      <c r="I272" s="117">
        <v>4.9E8</v>
      </c>
      <c r="J272" s="116" t="s">
        <v>12</v>
      </c>
      <c r="K272" s="116" t="s">
        <v>172</v>
      </c>
      <c r="L272" s="29">
        <f t="shared" si="1"/>
        <v>5138000000</v>
      </c>
      <c r="M272" s="120">
        <f t="shared" si="2"/>
        <v>0.9319789588</v>
      </c>
      <c r="N272" s="29">
        <f t="shared" si="3"/>
        <v>3870000000</v>
      </c>
      <c r="O272" s="29">
        <f t="shared" si="4"/>
        <v>1268000000</v>
      </c>
      <c r="P272" s="120">
        <f t="shared" si="5"/>
        <v>0.2300018139</v>
      </c>
      <c r="Q272" s="16"/>
      <c r="R272" s="16"/>
      <c r="S272" s="16"/>
      <c r="T272" s="16"/>
      <c r="U272" s="16"/>
      <c r="V272" s="16"/>
      <c r="W272" s="16"/>
      <c r="X272" s="16"/>
      <c r="Y272" s="16"/>
      <c r="Z272" s="16"/>
      <c r="AA272" s="16"/>
    </row>
    <row r="273">
      <c r="A273" s="115">
        <v>295.0</v>
      </c>
      <c r="B273" s="116" t="s">
        <v>171</v>
      </c>
      <c r="C273" s="116" t="s">
        <v>26</v>
      </c>
      <c r="D273" s="118">
        <v>41639.0</v>
      </c>
      <c r="E273" s="117">
        <v>5.133E9</v>
      </c>
      <c r="F273" s="117">
        <v>2.16E8</v>
      </c>
      <c r="G273" s="117">
        <v>3.142E9</v>
      </c>
      <c r="H273" s="121" t="s">
        <v>59</v>
      </c>
      <c r="I273" s="117">
        <v>5.81E8</v>
      </c>
      <c r="J273" s="116" t="s">
        <v>12</v>
      </c>
      <c r="K273" s="116" t="s">
        <v>172</v>
      </c>
      <c r="L273" s="29">
        <f t="shared" si="1"/>
        <v>4917000000</v>
      </c>
      <c r="M273" s="120">
        <f t="shared" si="2"/>
        <v>0.9579193454</v>
      </c>
      <c r="N273" s="29">
        <f t="shared" si="3"/>
        <v>3723000000</v>
      </c>
      <c r="O273" s="29">
        <f t="shared" si="4"/>
        <v>1194000000</v>
      </c>
      <c r="P273" s="120">
        <f t="shared" si="5"/>
        <v>0.2326125073</v>
      </c>
      <c r="Q273" s="16"/>
      <c r="R273" s="16"/>
      <c r="S273" s="16"/>
      <c r="T273" s="16"/>
      <c r="U273" s="16"/>
      <c r="V273" s="16"/>
      <c r="W273" s="16"/>
      <c r="X273" s="16"/>
      <c r="Y273" s="16"/>
      <c r="Z273" s="16"/>
      <c r="AA273" s="16"/>
    </row>
    <row r="274">
      <c r="A274" s="115">
        <v>296.0</v>
      </c>
      <c r="B274" s="116" t="s">
        <v>171</v>
      </c>
      <c r="C274" s="116" t="s">
        <v>27</v>
      </c>
      <c r="D274" s="118">
        <v>42004.0</v>
      </c>
      <c r="E274" s="117">
        <v>5.342E9</v>
      </c>
      <c r="F274" s="117">
        <v>1.6E8</v>
      </c>
      <c r="G274" s="117">
        <v>3.247E9</v>
      </c>
      <c r="H274" s="121" t="s">
        <v>59</v>
      </c>
      <c r="I274" s="117">
        <v>4.64E8</v>
      </c>
      <c r="J274" s="116" t="s">
        <v>12</v>
      </c>
      <c r="K274" s="116" t="s">
        <v>172</v>
      </c>
      <c r="L274" s="29">
        <f t="shared" si="1"/>
        <v>5182000000</v>
      </c>
      <c r="M274" s="120">
        <f t="shared" si="2"/>
        <v>0.9700486709</v>
      </c>
      <c r="N274" s="29">
        <f t="shared" si="3"/>
        <v>3711000000</v>
      </c>
      <c r="O274" s="29">
        <f t="shared" si="4"/>
        <v>1471000000</v>
      </c>
      <c r="P274" s="120">
        <f t="shared" si="5"/>
        <v>0.2753650318</v>
      </c>
      <c r="Q274" s="16"/>
      <c r="R274" s="16"/>
      <c r="S274" s="16"/>
      <c r="T274" s="16"/>
      <c r="U274" s="16"/>
      <c r="V274" s="16"/>
      <c r="W274" s="16"/>
      <c r="X274" s="16"/>
      <c r="Y274" s="16"/>
      <c r="Z274" s="16"/>
      <c r="AA274" s="16"/>
    </row>
    <row r="275">
      <c r="A275" s="115">
        <v>297.0</v>
      </c>
      <c r="B275" s="116" t="s">
        <v>171</v>
      </c>
      <c r="C275" s="116" t="s">
        <v>28</v>
      </c>
      <c r="D275" s="118">
        <v>42369.0</v>
      </c>
      <c r="E275" s="117">
        <v>5.276E9</v>
      </c>
      <c r="F275" s="117">
        <v>2.37E8</v>
      </c>
      <c r="G275" s="117">
        <v>3.113E9</v>
      </c>
      <c r="H275" s="119" t="s">
        <v>59</v>
      </c>
      <c r="I275" s="117">
        <v>4.48E8</v>
      </c>
      <c r="J275" s="116" t="s">
        <v>12</v>
      </c>
      <c r="K275" s="116" t="s">
        <v>172</v>
      </c>
      <c r="L275" s="29">
        <f t="shared" si="1"/>
        <v>5039000000</v>
      </c>
      <c r="M275" s="120">
        <f t="shared" si="2"/>
        <v>0.9550796058</v>
      </c>
      <c r="N275" s="29">
        <f t="shared" si="3"/>
        <v>3561000000</v>
      </c>
      <c r="O275" s="29">
        <f t="shared" si="4"/>
        <v>1478000000</v>
      </c>
      <c r="P275" s="120">
        <f t="shared" si="5"/>
        <v>0.280136467</v>
      </c>
      <c r="Q275" s="16"/>
      <c r="R275" s="16"/>
      <c r="S275" s="16"/>
      <c r="T275" s="16"/>
      <c r="U275" s="16"/>
      <c r="V275" s="16"/>
      <c r="W275" s="16"/>
      <c r="X275" s="16"/>
      <c r="Y275" s="16"/>
      <c r="Z275" s="16"/>
      <c r="AA275" s="16"/>
    </row>
    <row r="276">
      <c r="A276" s="115">
        <v>298.0</v>
      </c>
      <c r="B276" s="116" t="s">
        <v>173</v>
      </c>
      <c r="C276" s="116" t="s">
        <v>25</v>
      </c>
      <c r="D276" s="122">
        <v>41274.0</v>
      </c>
      <c r="E276" s="117">
        <v>2.9219E9</v>
      </c>
      <c r="F276" s="117">
        <v>1.6305E9</v>
      </c>
      <c r="G276" s="117">
        <v>7.463E8</v>
      </c>
      <c r="H276" s="121" t="s">
        <v>59</v>
      </c>
      <c r="I276" s="121" t="s">
        <v>59</v>
      </c>
      <c r="J276" s="116" t="s">
        <v>10</v>
      </c>
      <c r="K276" s="116" t="s">
        <v>174</v>
      </c>
      <c r="L276" s="29">
        <f t="shared" si="1"/>
        <v>1291400000</v>
      </c>
      <c r="M276" s="120">
        <f t="shared" si="2"/>
        <v>0.441972689</v>
      </c>
      <c r="N276" s="29">
        <f t="shared" si="3"/>
        <v>746300000</v>
      </c>
      <c r="O276" s="29">
        <f t="shared" si="4"/>
        <v>545100000</v>
      </c>
      <c r="P276" s="120">
        <f t="shared" si="5"/>
        <v>0.1865566926</v>
      </c>
      <c r="Q276" s="16"/>
      <c r="R276" s="16"/>
      <c r="S276" s="16"/>
      <c r="T276" s="16"/>
      <c r="U276" s="16"/>
      <c r="V276" s="16"/>
      <c r="W276" s="16"/>
      <c r="X276" s="16"/>
      <c r="Y276" s="16"/>
      <c r="Z276" s="16"/>
      <c r="AA276" s="16"/>
    </row>
    <row r="277">
      <c r="A277" s="115">
        <v>299.0</v>
      </c>
      <c r="B277" s="116" t="s">
        <v>173</v>
      </c>
      <c r="C277" s="116" t="s">
        <v>26</v>
      </c>
      <c r="D277" s="118">
        <v>41639.0</v>
      </c>
      <c r="E277" s="117">
        <v>3.1943E9</v>
      </c>
      <c r="F277" s="117">
        <v>1.7563E9</v>
      </c>
      <c r="G277" s="117">
        <v>8.158E8</v>
      </c>
      <c r="H277" s="121" t="s">
        <v>59</v>
      </c>
      <c r="I277" s="119" t="s">
        <v>59</v>
      </c>
      <c r="J277" s="116" t="s">
        <v>10</v>
      </c>
      <c r="K277" s="116" t="s">
        <v>174</v>
      </c>
      <c r="L277" s="29">
        <f t="shared" si="1"/>
        <v>1438000000</v>
      </c>
      <c r="M277" s="120">
        <f t="shared" si="2"/>
        <v>0.4501768776</v>
      </c>
      <c r="N277" s="29">
        <f t="shared" si="3"/>
        <v>815800000</v>
      </c>
      <c r="O277" s="29">
        <f t="shared" si="4"/>
        <v>622200000</v>
      </c>
      <c r="P277" s="120">
        <f t="shared" si="5"/>
        <v>0.1947844598</v>
      </c>
      <c r="Q277" s="16"/>
      <c r="R277" s="16"/>
      <c r="S277" s="16"/>
      <c r="T277" s="16"/>
      <c r="U277" s="16"/>
      <c r="V277" s="16"/>
      <c r="W277" s="16"/>
      <c r="X277" s="16"/>
      <c r="Y277" s="16"/>
      <c r="Z277" s="16"/>
      <c r="AA277" s="16"/>
    </row>
    <row r="278">
      <c r="A278" s="115">
        <v>300.0</v>
      </c>
      <c r="B278" s="116" t="s">
        <v>173</v>
      </c>
      <c r="C278" s="116" t="s">
        <v>27</v>
      </c>
      <c r="D278" s="118">
        <v>42004.0</v>
      </c>
      <c r="E278" s="117">
        <v>3.2976E9</v>
      </c>
      <c r="F278" s="117">
        <v>1.8447E9</v>
      </c>
      <c r="G278" s="117">
        <v>8.117E8</v>
      </c>
      <c r="H278" s="121" t="s">
        <v>59</v>
      </c>
      <c r="I278" s="121" t="s">
        <v>59</v>
      </c>
      <c r="J278" s="116" t="s">
        <v>10</v>
      </c>
      <c r="K278" s="116" t="s">
        <v>174</v>
      </c>
      <c r="L278" s="29">
        <f t="shared" si="1"/>
        <v>1452900000</v>
      </c>
      <c r="M278" s="120">
        <f t="shared" si="2"/>
        <v>0.4405931587</v>
      </c>
      <c r="N278" s="29">
        <f t="shared" si="3"/>
        <v>811700000</v>
      </c>
      <c r="O278" s="29">
        <f t="shared" si="4"/>
        <v>641200000</v>
      </c>
      <c r="P278" s="120">
        <f t="shared" si="5"/>
        <v>0.1944444444</v>
      </c>
      <c r="Q278" s="16"/>
      <c r="R278" s="16"/>
      <c r="S278" s="16"/>
      <c r="T278" s="16"/>
      <c r="U278" s="16"/>
      <c r="V278" s="16"/>
      <c r="W278" s="16"/>
      <c r="X278" s="16"/>
      <c r="Y278" s="16"/>
      <c r="Z278" s="16"/>
      <c r="AA278" s="16"/>
    </row>
    <row r="279">
      <c r="A279" s="115">
        <v>301.0</v>
      </c>
      <c r="B279" s="116" t="s">
        <v>173</v>
      </c>
      <c r="C279" s="116" t="s">
        <v>28</v>
      </c>
      <c r="D279" s="118">
        <v>42369.0</v>
      </c>
      <c r="E279" s="117">
        <v>3.3948E9</v>
      </c>
      <c r="F279" s="117">
        <v>1.883E9</v>
      </c>
      <c r="G279" s="117">
        <v>8.376E8</v>
      </c>
      <c r="H279" s="121" t="s">
        <v>59</v>
      </c>
      <c r="I279" s="119" t="s">
        <v>59</v>
      </c>
      <c r="J279" s="116" t="s">
        <v>10</v>
      </c>
      <c r="K279" s="116" t="s">
        <v>174</v>
      </c>
      <c r="L279" s="29">
        <f t="shared" si="1"/>
        <v>1511800000</v>
      </c>
      <c r="M279" s="120">
        <f t="shared" si="2"/>
        <v>0.4453281489</v>
      </c>
      <c r="N279" s="29">
        <f t="shared" si="3"/>
        <v>837600000</v>
      </c>
      <c r="O279" s="29">
        <f t="shared" si="4"/>
        <v>674200000</v>
      </c>
      <c r="P279" s="120">
        <f t="shared" si="5"/>
        <v>0.1985978555</v>
      </c>
      <c r="Q279" s="16"/>
      <c r="R279" s="16"/>
      <c r="S279" s="16"/>
      <c r="T279" s="16"/>
      <c r="U279" s="16"/>
      <c r="V279" s="16"/>
      <c r="W279" s="16"/>
      <c r="X279" s="16"/>
      <c r="Y279" s="16"/>
      <c r="Z279" s="16"/>
      <c r="AA279" s="16"/>
    </row>
    <row r="280">
      <c r="A280" s="115">
        <v>302.0</v>
      </c>
      <c r="B280" s="116" t="s">
        <v>175</v>
      </c>
      <c r="C280" s="116" t="s">
        <v>25</v>
      </c>
      <c r="D280" s="118">
        <v>41274.0</v>
      </c>
      <c r="E280" s="117">
        <v>1.2316E10</v>
      </c>
      <c r="F280" s="117">
        <v>7.081E9</v>
      </c>
      <c r="G280" s="117">
        <v>7.23E8</v>
      </c>
      <c r="H280" s="121" t="s">
        <v>59</v>
      </c>
      <c r="I280" s="117">
        <v>2.811E9</v>
      </c>
      <c r="J280" s="116" t="s">
        <v>11</v>
      </c>
      <c r="K280" s="116" t="s">
        <v>176</v>
      </c>
      <c r="L280" s="29">
        <f t="shared" si="1"/>
        <v>5235000000</v>
      </c>
      <c r="M280" s="120">
        <f t="shared" si="2"/>
        <v>0.4250568366</v>
      </c>
      <c r="N280" s="29">
        <f t="shared" si="3"/>
        <v>3534000000</v>
      </c>
      <c r="O280" s="29">
        <f t="shared" si="4"/>
        <v>1701000000</v>
      </c>
      <c r="P280" s="120">
        <f t="shared" si="5"/>
        <v>0.1381130237</v>
      </c>
      <c r="Q280" s="16"/>
      <c r="R280" s="16"/>
      <c r="S280" s="16"/>
      <c r="T280" s="16"/>
      <c r="U280" s="16"/>
      <c r="V280" s="16"/>
      <c r="W280" s="16"/>
      <c r="X280" s="16"/>
      <c r="Y280" s="16"/>
      <c r="Z280" s="16"/>
      <c r="AA280" s="16"/>
    </row>
    <row r="281">
      <c r="A281" s="115">
        <v>303.0</v>
      </c>
      <c r="B281" s="116" t="s">
        <v>175</v>
      </c>
      <c r="C281" s="116" t="s">
        <v>26</v>
      </c>
      <c r="D281" s="118">
        <v>41639.0</v>
      </c>
      <c r="E281" s="117">
        <v>1.908E10</v>
      </c>
      <c r="F281" s="117">
        <v>1.293E10</v>
      </c>
      <c r="G281" s="117">
        <v>6.86E8</v>
      </c>
      <c r="H281" s="121" t="s">
        <v>59</v>
      </c>
      <c r="I281" s="117">
        <v>2.903E9</v>
      </c>
      <c r="J281" s="116" t="s">
        <v>11</v>
      </c>
      <c r="K281" s="116" t="s">
        <v>176</v>
      </c>
      <c r="L281" s="29">
        <f t="shared" si="1"/>
        <v>6150000000</v>
      </c>
      <c r="M281" s="120">
        <f t="shared" si="2"/>
        <v>0.322327044</v>
      </c>
      <c r="N281" s="29">
        <f t="shared" si="3"/>
        <v>3589000000</v>
      </c>
      <c r="O281" s="29">
        <f t="shared" si="4"/>
        <v>2561000000</v>
      </c>
      <c r="P281" s="120">
        <f t="shared" si="5"/>
        <v>0.1342243187</v>
      </c>
      <c r="Q281" s="16"/>
      <c r="R281" s="16"/>
      <c r="S281" s="16"/>
      <c r="T281" s="16"/>
      <c r="U281" s="16"/>
      <c r="V281" s="16"/>
      <c r="W281" s="16"/>
      <c r="X281" s="16"/>
      <c r="Y281" s="16"/>
      <c r="Z281" s="16"/>
      <c r="AA281" s="16"/>
    </row>
    <row r="282">
      <c r="A282" s="115">
        <v>304.0</v>
      </c>
      <c r="B282" s="116" t="s">
        <v>175</v>
      </c>
      <c r="C282" s="116" t="s">
        <v>27</v>
      </c>
      <c r="D282" s="118">
        <v>42004.0</v>
      </c>
      <c r="E282" s="117">
        <v>2.3125E10</v>
      </c>
      <c r="F282" s="117">
        <v>1.6049E10</v>
      </c>
      <c r="G282" s="117">
        <v>5.54E8</v>
      </c>
      <c r="H282" s="121" t="s">
        <v>59</v>
      </c>
      <c r="I282" s="117">
        <v>2.915E9</v>
      </c>
      <c r="J282" s="116" t="s">
        <v>11</v>
      </c>
      <c r="K282" s="116" t="s">
        <v>176</v>
      </c>
      <c r="L282" s="29">
        <f t="shared" si="1"/>
        <v>7076000000</v>
      </c>
      <c r="M282" s="120">
        <f t="shared" si="2"/>
        <v>0.3059891892</v>
      </c>
      <c r="N282" s="29">
        <f t="shared" si="3"/>
        <v>3469000000</v>
      </c>
      <c r="O282" s="29">
        <f t="shared" si="4"/>
        <v>3607000000</v>
      </c>
      <c r="P282" s="120">
        <f t="shared" si="5"/>
        <v>0.1559783784</v>
      </c>
      <c r="Q282" s="16"/>
      <c r="R282" s="16"/>
      <c r="S282" s="16"/>
      <c r="T282" s="16"/>
      <c r="U282" s="16"/>
      <c r="V282" s="16"/>
      <c r="W282" s="16"/>
      <c r="X282" s="16"/>
      <c r="Y282" s="16"/>
      <c r="Z282" s="16"/>
      <c r="AA282" s="16"/>
    </row>
    <row r="283">
      <c r="A283" s="115">
        <v>305.0</v>
      </c>
      <c r="B283" s="116" t="s">
        <v>175</v>
      </c>
      <c r="C283" s="116" t="s">
        <v>28</v>
      </c>
      <c r="D283" s="118">
        <v>42369.0</v>
      </c>
      <c r="E283" s="117">
        <v>1.2764E10</v>
      </c>
      <c r="F283" s="117">
        <v>1.0295E10</v>
      </c>
      <c r="G283" s="117">
        <v>3.34E8</v>
      </c>
      <c r="H283" s="121" t="s">
        <v>59</v>
      </c>
      <c r="I283" s="117">
        <v>2.229E9</v>
      </c>
      <c r="J283" s="116" t="s">
        <v>11</v>
      </c>
      <c r="K283" s="116" t="s">
        <v>176</v>
      </c>
      <c r="L283" s="29">
        <f t="shared" si="1"/>
        <v>2469000000</v>
      </c>
      <c r="M283" s="120">
        <f t="shared" si="2"/>
        <v>0.19343466</v>
      </c>
      <c r="N283" s="29">
        <f t="shared" si="3"/>
        <v>2563000000</v>
      </c>
      <c r="O283" s="29">
        <f t="shared" si="4"/>
        <v>-94000000</v>
      </c>
      <c r="P283" s="120">
        <f t="shared" si="5"/>
        <v>-0.007364462551</v>
      </c>
      <c r="Q283" s="16"/>
      <c r="R283" s="16"/>
      <c r="S283" s="16"/>
      <c r="T283" s="16"/>
      <c r="U283" s="16"/>
      <c r="V283" s="16"/>
      <c r="W283" s="16"/>
      <c r="X283" s="16"/>
      <c r="Y283" s="16"/>
      <c r="Z283" s="16"/>
      <c r="AA283" s="16"/>
    </row>
    <row r="284">
      <c r="A284" s="115">
        <v>306.0</v>
      </c>
      <c r="B284" s="116" t="s">
        <v>177</v>
      </c>
      <c r="C284" s="116" t="s">
        <v>25</v>
      </c>
      <c r="D284" s="118">
        <v>41274.0</v>
      </c>
      <c r="E284" s="117">
        <v>1.1359113E10</v>
      </c>
      <c r="F284" s="117">
        <v>9.641542E9</v>
      </c>
      <c r="G284" s="117">
        <v>1.042251E9</v>
      </c>
      <c r="H284" s="121" t="s">
        <v>59</v>
      </c>
      <c r="I284" s="121" t="s">
        <v>59</v>
      </c>
      <c r="J284" s="116" t="s">
        <v>14</v>
      </c>
      <c r="K284" s="116" t="s">
        <v>178</v>
      </c>
      <c r="L284" s="29">
        <f t="shared" si="1"/>
        <v>1717571000</v>
      </c>
      <c r="M284" s="120">
        <f t="shared" si="2"/>
        <v>0.1512064366</v>
      </c>
      <c r="N284" s="29">
        <f t="shared" si="3"/>
        <v>1042251000</v>
      </c>
      <c r="O284" s="29">
        <f t="shared" si="4"/>
        <v>675320000</v>
      </c>
      <c r="P284" s="120">
        <f t="shared" si="5"/>
        <v>0.05945182516</v>
      </c>
      <c r="Q284" s="16"/>
      <c r="R284" s="16"/>
      <c r="S284" s="16"/>
      <c r="T284" s="16"/>
      <c r="U284" s="16"/>
      <c r="V284" s="16"/>
      <c r="W284" s="16"/>
      <c r="X284" s="16"/>
      <c r="Y284" s="16"/>
      <c r="Z284" s="16"/>
      <c r="AA284" s="16"/>
    </row>
    <row r="285">
      <c r="A285" s="115">
        <v>307.0</v>
      </c>
      <c r="B285" s="116" t="s">
        <v>177</v>
      </c>
      <c r="C285" s="116" t="s">
        <v>26</v>
      </c>
      <c r="D285" s="118">
        <v>41639.0</v>
      </c>
      <c r="E285" s="117">
        <v>1.2752076E10</v>
      </c>
      <c r="F285" s="117">
        <v>1.0915981E10</v>
      </c>
      <c r="G285" s="117">
        <v>1.153445E9</v>
      </c>
      <c r="H285" s="121" t="s">
        <v>59</v>
      </c>
      <c r="I285" s="119" t="s">
        <v>59</v>
      </c>
      <c r="J285" s="116" t="s">
        <v>14</v>
      </c>
      <c r="K285" s="116" t="s">
        <v>178</v>
      </c>
      <c r="L285" s="29">
        <f t="shared" si="1"/>
        <v>1836095000</v>
      </c>
      <c r="M285" s="120">
        <f t="shared" si="2"/>
        <v>0.143984007</v>
      </c>
      <c r="N285" s="29">
        <f t="shared" si="3"/>
        <v>1153445000</v>
      </c>
      <c r="O285" s="29">
        <f t="shared" si="4"/>
        <v>682650000</v>
      </c>
      <c r="P285" s="120">
        <f t="shared" si="5"/>
        <v>0.05353246013</v>
      </c>
      <c r="Q285" s="16"/>
      <c r="R285" s="16"/>
      <c r="S285" s="16"/>
      <c r="T285" s="16"/>
      <c r="U285" s="16"/>
      <c r="V285" s="16"/>
      <c r="W285" s="16"/>
      <c r="X285" s="16"/>
      <c r="Y285" s="16"/>
      <c r="Z285" s="16"/>
      <c r="AA285" s="16"/>
    </row>
    <row r="286">
      <c r="A286" s="115">
        <v>308.0</v>
      </c>
      <c r="B286" s="116" t="s">
        <v>177</v>
      </c>
      <c r="C286" s="116" t="s">
        <v>27</v>
      </c>
      <c r="D286" s="118">
        <v>42004.0</v>
      </c>
      <c r="E286" s="117">
        <v>1.3470067E10</v>
      </c>
      <c r="F286" s="117">
        <v>1.1462415E10</v>
      </c>
      <c r="G286" s="117">
        <v>1.259234E9</v>
      </c>
      <c r="H286" s="121" t="s">
        <v>59</v>
      </c>
      <c r="I286" s="121" t="s">
        <v>59</v>
      </c>
      <c r="J286" s="116" t="s">
        <v>14</v>
      </c>
      <c r="K286" s="116" t="s">
        <v>178</v>
      </c>
      <c r="L286" s="29">
        <f t="shared" si="1"/>
        <v>2007652000</v>
      </c>
      <c r="M286" s="120">
        <f t="shared" si="2"/>
        <v>0.1490454353</v>
      </c>
      <c r="N286" s="29">
        <f t="shared" si="3"/>
        <v>1259234000</v>
      </c>
      <c r="O286" s="29">
        <f t="shared" si="4"/>
        <v>748418000</v>
      </c>
      <c r="P286" s="120">
        <f t="shared" si="5"/>
        <v>0.05556156476</v>
      </c>
      <c r="Q286" s="16"/>
      <c r="R286" s="16"/>
      <c r="S286" s="16"/>
      <c r="T286" s="16"/>
      <c r="U286" s="16"/>
      <c r="V286" s="16"/>
      <c r="W286" s="16"/>
      <c r="X286" s="16"/>
      <c r="Y286" s="16"/>
      <c r="Z286" s="16"/>
      <c r="AA286" s="16"/>
    </row>
    <row r="287">
      <c r="A287" s="115">
        <v>309.0</v>
      </c>
      <c r="B287" s="116" t="s">
        <v>177</v>
      </c>
      <c r="C287" s="116" t="s">
        <v>28</v>
      </c>
      <c r="D287" s="118">
        <v>42369.0</v>
      </c>
      <c r="E287" s="117">
        <v>1.3476084E10</v>
      </c>
      <c r="F287" s="117">
        <v>1.1207604E10</v>
      </c>
      <c r="G287" s="117">
        <v>1.41017E9</v>
      </c>
      <c r="H287" s="121" t="s">
        <v>59</v>
      </c>
      <c r="I287" s="119" t="s">
        <v>59</v>
      </c>
      <c r="J287" s="116" t="s">
        <v>14</v>
      </c>
      <c r="K287" s="116" t="s">
        <v>178</v>
      </c>
      <c r="L287" s="29">
        <f t="shared" si="1"/>
        <v>2268480000</v>
      </c>
      <c r="M287" s="120">
        <f t="shared" si="2"/>
        <v>0.1683337682</v>
      </c>
      <c r="N287" s="29">
        <f t="shared" si="3"/>
        <v>1410170000</v>
      </c>
      <c r="O287" s="29">
        <f t="shared" si="4"/>
        <v>858310000</v>
      </c>
      <c r="P287" s="120">
        <f t="shared" si="5"/>
        <v>0.06369135129</v>
      </c>
      <c r="Q287" s="16"/>
      <c r="R287" s="16"/>
      <c r="S287" s="16"/>
      <c r="T287" s="16"/>
      <c r="U287" s="16"/>
      <c r="V287" s="16"/>
      <c r="W287" s="16"/>
      <c r="X287" s="16"/>
      <c r="Y287" s="16"/>
      <c r="Z287" s="16"/>
      <c r="AA287" s="16"/>
    </row>
    <row r="288">
      <c r="A288" s="115">
        <v>310.0</v>
      </c>
      <c r="B288" s="116" t="s">
        <v>179</v>
      </c>
      <c r="C288" s="116" t="s">
        <v>25</v>
      </c>
      <c r="D288" s="118">
        <v>41639.0</v>
      </c>
      <c r="E288" s="117">
        <v>8.155E9</v>
      </c>
      <c r="F288" s="117">
        <v>5.345E9</v>
      </c>
      <c r="G288" s="117">
        <v>4.7E7</v>
      </c>
      <c r="H288" s="121" t="s">
        <v>59</v>
      </c>
      <c r="I288" s="117">
        <v>1.854E9</v>
      </c>
      <c r="J288" s="116" t="s">
        <v>9</v>
      </c>
      <c r="K288" s="116" t="s">
        <v>180</v>
      </c>
      <c r="L288" s="29">
        <f t="shared" si="1"/>
        <v>2810000000</v>
      </c>
      <c r="M288" s="120">
        <f t="shared" si="2"/>
        <v>0.3445738811</v>
      </c>
      <c r="N288" s="29">
        <f t="shared" si="3"/>
        <v>1901000000</v>
      </c>
      <c r="O288" s="29">
        <f t="shared" si="4"/>
        <v>909000000</v>
      </c>
      <c r="P288" s="120">
        <f t="shared" si="5"/>
        <v>0.1114653587</v>
      </c>
      <c r="Q288" s="16"/>
      <c r="R288" s="16"/>
      <c r="S288" s="16"/>
      <c r="T288" s="16"/>
      <c r="U288" s="16"/>
      <c r="V288" s="16"/>
      <c r="W288" s="16"/>
      <c r="X288" s="16"/>
      <c r="Y288" s="16"/>
      <c r="Z288" s="16"/>
      <c r="AA288" s="16"/>
    </row>
    <row r="289">
      <c r="A289" s="115">
        <v>311.0</v>
      </c>
      <c r="B289" s="116" t="s">
        <v>179</v>
      </c>
      <c r="C289" s="116" t="s">
        <v>26</v>
      </c>
      <c r="D289" s="118">
        <v>42004.0</v>
      </c>
      <c r="E289" s="117">
        <v>9.108E9</v>
      </c>
      <c r="F289" s="117">
        <v>5.973E9</v>
      </c>
      <c r="G289" s="117">
        <v>6.2E7</v>
      </c>
      <c r="H289" s="121" t="s">
        <v>59</v>
      </c>
      <c r="I289" s="117">
        <v>2.102E9</v>
      </c>
      <c r="J289" s="116" t="s">
        <v>9</v>
      </c>
      <c r="K289" s="116" t="s">
        <v>180</v>
      </c>
      <c r="L289" s="29">
        <f t="shared" si="1"/>
        <v>3135000000</v>
      </c>
      <c r="M289" s="120">
        <f t="shared" si="2"/>
        <v>0.3442028986</v>
      </c>
      <c r="N289" s="29">
        <f t="shared" si="3"/>
        <v>2164000000</v>
      </c>
      <c r="O289" s="29">
        <f t="shared" si="4"/>
        <v>971000000</v>
      </c>
      <c r="P289" s="120">
        <f t="shared" si="5"/>
        <v>0.106609574</v>
      </c>
      <c r="Q289" s="16"/>
      <c r="R289" s="16"/>
      <c r="S289" s="16"/>
      <c r="T289" s="16"/>
      <c r="U289" s="16"/>
      <c r="V289" s="16"/>
      <c r="W289" s="16"/>
      <c r="X289" s="16"/>
      <c r="Y289" s="16"/>
      <c r="Z289" s="16"/>
      <c r="AA289" s="16"/>
    </row>
    <row r="290">
      <c r="A290" s="115">
        <v>312.0</v>
      </c>
      <c r="B290" s="116" t="s">
        <v>179</v>
      </c>
      <c r="C290" s="116" t="s">
        <v>27</v>
      </c>
      <c r="D290" s="118">
        <v>42369.0</v>
      </c>
      <c r="E290" s="117">
        <v>9.754E9</v>
      </c>
      <c r="F290" s="117">
        <v>6.426E9</v>
      </c>
      <c r="G290" s="117">
        <v>8.9E7</v>
      </c>
      <c r="H290" s="119" t="s">
        <v>59</v>
      </c>
      <c r="I290" s="117">
        <v>2.125E9</v>
      </c>
      <c r="J290" s="116" t="s">
        <v>9</v>
      </c>
      <c r="K290" s="116" t="s">
        <v>180</v>
      </c>
      <c r="L290" s="29">
        <f t="shared" si="1"/>
        <v>3328000000</v>
      </c>
      <c r="M290" s="120">
        <f t="shared" si="2"/>
        <v>0.3411933566</v>
      </c>
      <c r="N290" s="29">
        <f t="shared" si="3"/>
        <v>2214000000</v>
      </c>
      <c r="O290" s="29">
        <f t="shared" si="4"/>
        <v>1114000000</v>
      </c>
      <c r="P290" s="120">
        <f t="shared" si="5"/>
        <v>0.1142095551</v>
      </c>
      <c r="Q290" s="16"/>
      <c r="R290" s="16"/>
      <c r="S290" s="16"/>
      <c r="T290" s="16"/>
      <c r="U290" s="16"/>
      <c r="V290" s="16"/>
      <c r="W290" s="16"/>
      <c r="X290" s="16"/>
      <c r="Y290" s="16"/>
      <c r="Z290" s="16"/>
      <c r="AA290" s="16"/>
    </row>
    <row r="291">
      <c r="A291" s="115">
        <v>313.0</v>
      </c>
      <c r="B291" s="116" t="s">
        <v>179</v>
      </c>
      <c r="C291" s="116" t="s">
        <v>28</v>
      </c>
      <c r="D291" s="118">
        <v>42735.0</v>
      </c>
      <c r="E291" s="117">
        <v>2.9003E10</v>
      </c>
      <c r="F291" s="117">
        <v>1.8655E10</v>
      </c>
      <c r="G291" s="117">
        <v>8.6E7</v>
      </c>
      <c r="H291" s="121" t="s">
        <v>59</v>
      </c>
      <c r="I291" s="117">
        <v>6.907E9</v>
      </c>
      <c r="J291" s="116" t="s">
        <v>9</v>
      </c>
      <c r="K291" s="116" t="s">
        <v>180</v>
      </c>
      <c r="L291" s="29">
        <f t="shared" si="1"/>
        <v>10348000000</v>
      </c>
      <c r="M291" s="120">
        <f t="shared" si="2"/>
        <v>0.3567906768</v>
      </c>
      <c r="N291" s="29">
        <f t="shared" si="3"/>
        <v>6993000000</v>
      </c>
      <c r="O291" s="29">
        <f t="shared" si="4"/>
        <v>3355000000</v>
      </c>
      <c r="P291" s="120">
        <f t="shared" si="5"/>
        <v>0.1156776885</v>
      </c>
      <c r="Q291" s="16"/>
      <c r="R291" s="16"/>
      <c r="S291" s="16"/>
      <c r="T291" s="16"/>
      <c r="U291" s="16"/>
      <c r="V291" s="16"/>
      <c r="W291" s="16"/>
      <c r="X291" s="16"/>
      <c r="Y291" s="16"/>
      <c r="Z291" s="16"/>
      <c r="AA291" s="16"/>
    </row>
    <row r="292">
      <c r="A292" s="115">
        <v>314.0</v>
      </c>
      <c r="B292" s="116" t="s">
        <v>181</v>
      </c>
      <c r="C292" s="116" t="s">
        <v>25</v>
      </c>
      <c r="D292" s="118">
        <v>41274.0</v>
      </c>
      <c r="E292" s="117">
        <v>2.9119E10</v>
      </c>
      <c r="F292" s="117">
        <v>1.79E10</v>
      </c>
      <c r="G292" s="119" t="s">
        <v>59</v>
      </c>
      <c r="H292" s="121" t="s">
        <v>59</v>
      </c>
      <c r="I292" s="117">
        <v>8.742E9</v>
      </c>
      <c r="J292" s="116" t="s">
        <v>13</v>
      </c>
      <c r="K292" s="116" t="s">
        <v>114</v>
      </c>
      <c r="L292" s="29">
        <f t="shared" si="1"/>
        <v>11219000000</v>
      </c>
      <c r="M292" s="120">
        <f t="shared" si="2"/>
        <v>0.3852810879</v>
      </c>
      <c r="N292" s="29">
        <f t="shared" si="3"/>
        <v>8742000000</v>
      </c>
      <c r="O292" s="29">
        <f t="shared" si="4"/>
        <v>2477000000</v>
      </c>
      <c r="P292" s="120">
        <f t="shared" si="5"/>
        <v>0.08506473437</v>
      </c>
      <c r="Q292" s="16"/>
      <c r="R292" s="16"/>
      <c r="S292" s="16"/>
      <c r="T292" s="16"/>
      <c r="U292" s="16"/>
      <c r="V292" s="16"/>
      <c r="W292" s="16"/>
      <c r="X292" s="16"/>
      <c r="Y292" s="16"/>
      <c r="Z292" s="16"/>
      <c r="AA292" s="16"/>
    </row>
    <row r="293">
      <c r="A293" s="115">
        <v>315.0</v>
      </c>
      <c r="B293" s="116" t="s">
        <v>181</v>
      </c>
      <c r="C293" s="116" t="s">
        <v>26</v>
      </c>
      <c r="D293" s="118">
        <v>41639.0</v>
      </c>
      <c r="E293" s="117">
        <v>3.238E10</v>
      </c>
      <c r="F293" s="117">
        <v>2.0865E10</v>
      </c>
      <c r="G293" s="119" t="s">
        <v>59</v>
      </c>
      <c r="H293" s="121" t="s">
        <v>59</v>
      </c>
      <c r="I293" s="117">
        <v>9.339E9</v>
      </c>
      <c r="J293" s="116" t="s">
        <v>13</v>
      </c>
      <c r="K293" s="116" t="s">
        <v>114</v>
      </c>
      <c r="L293" s="29">
        <f t="shared" si="1"/>
        <v>11515000000</v>
      </c>
      <c r="M293" s="120">
        <f t="shared" si="2"/>
        <v>0.3556207536</v>
      </c>
      <c r="N293" s="29">
        <f t="shared" si="3"/>
        <v>9339000000</v>
      </c>
      <c r="O293" s="29">
        <f t="shared" si="4"/>
        <v>2176000000</v>
      </c>
      <c r="P293" s="120">
        <f t="shared" si="5"/>
        <v>0.06720197653</v>
      </c>
      <c r="Q293" s="16"/>
      <c r="R293" s="16"/>
      <c r="S293" s="16"/>
      <c r="T293" s="16"/>
      <c r="U293" s="16"/>
      <c r="V293" s="16"/>
      <c r="W293" s="16"/>
      <c r="X293" s="16"/>
      <c r="Y293" s="16"/>
      <c r="Z293" s="16"/>
      <c r="AA293" s="16"/>
    </row>
    <row r="294">
      <c r="A294" s="115">
        <v>316.0</v>
      </c>
      <c r="B294" s="116" t="s">
        <v>181</v>
      </c>
      <c r="C294" s="116" t="s">
        <v>27</v>
      </c>
      <c r="D294" s="118">
        <v>42004.0</v>
      </c>
      <c r="E294" s="117">
        <v>3.4914E10</v>
      </c>
      <c r="F294" s="117">
        <v>2.1334E10</v>
      </c>
      <c r="G294" s="119" t="s">
        <v>59</v>
      </c>
      <c r="H294" s="121" t="s">
        <v>59</v>
      </c>
      <c r="I294" s="117">
        <v>1.0276E10</v>
      </c>
      <c r="J294" s="116" t="s">
        <v>13</v>
      </c>
      <c r="K294" s="116" t="s">
        <v>114</v>
      </c>
      <c r="L294" s="29">
        <f t="shared" si="1"/>
        <v>13580000000</v>
      </c>
      <c r="M294" s="120">
        <f t="shared" si="2"/>
        <v>0.3889557198</v>
      </c>
      <c r="N294" s="29">
        <f t="shared" si="3"/>
        <v>10276000000</v>
      </c>
      <c r="O294" s="29">
        <f t="shared" si="4"/>
        <v>3304000000</v>
      </c>
      <c r="P294" s="120">
        <f t="shared" si="5"/>
        <v>0.09463252563</v>
      </c>
      <c r="Q294" s="16"/>
      <c r="R294" s="16"/>
      <c r="S294" s="16"/>
      <c r="T294" s="16"/>
      <c r="U294" s="16"/>
      <c r="V294" s="16"/>
      <c r="W294" s="16"/>
      <c r="X294" s="16"/>
      <c r="Y294" s="16"/>
      <c r="Z294" s="16"/>
      <c r="AA294" s="16"/>
    </row>
    <row r="295">
      <c r="A295" s="115">
        <v>317.0</v>
      </c>
      <c r="B295" s="116" t="s">
        <v>181</v>
      </c>
      <c r="C295" s="116" t="s">
        <v>28</v>
      </c>
      <c r="D295" s="118">
        <v>42369.0</v>
      </c>
      <c r="E295" s="117">
        <v>3.7876E10</v>
      </c>
      <c r="F295" s="117">
        <v>2.329E10</v>
      </c>
      <c r="G295" s="119" t="s">
        <v>59</v>
      </c>
      <c r="H295" s="121" t="s">
        <v>59</v>
      </c>
      <c r="I295" s="117">
        <v>1.1259E10</v>
      </c>
      <c r="J295" s="116" t="s">
        <v>13</v>
      </c>
      <c r="K295" s="116" t="s">
        <v>114</v>
      </c>
      <c r="L295" s="29">
        <f t="shared" si="1"/>
        <v>14586000000</v>
      </c>
      <c r="M295" s="120">
        <f t="shared" si="2"/>
        <v>0.3850987433</v>
      </c>
      <c r="N295" s="29">
        <f t="shared" si="3"/>
        <v>11259000000</v>
      </c>
      <c r="O295" s="29">
        <f t="shared" si="4"/>
        <v>3327000000</v>
      </c>
      <c r="P295" s="120">
        <f t="shared" si="5"/>
        <v>0.08783926497</v>
      </c>
      <c r="Q295" s="16"/>
      <c r="R295" s="16"/>
      <c r="S295" s="16"/>
      <c r="T295" s="16"/>
      <c r="U295" s="16"/>
      <c r="V295" s="16"/>
      <c r="W295" s="16"/>
      <c r="X295" s="16"/>
      <c r="Y295" s="16"/>
      <c r="Z295" s="16"/>
      <c r="AA295" s="16"/>
    </row>
    <row r="296">
      <c r="A296" s="115">
        <v>318.0</v>
      </c>
      <c r="B296" s="116" t="s">
        <v>182</v>
      </c>
      <c r="C296" s="116" t="s">
        <v>25</v>
      </c>
      <c r="D296" s="118">
        <v>41274.0</v>
      </c>
      <c r="E296" s="117">
        <v>4.111E9</v>
      </c>
      <c r="F296" s="117">
        <v>3.477E9</v>
      </c>
      <c r="G296" s="119" t="s">
        <v>59</v>
      </c>
      <c r="H296" s="121" t="s">
        <v>59</v>
      </c>
      <c r="I296" s="117">
        <v>1.4E7</v>
      </c>
      <c r="J296" s="116" t="s">
        <v>12</v>
      </c>
      <c r="K296" s="116" t="s">
        <v>86</v>
      </c>
      <c r="L296" s="29">
        <f t="shared" si="1"/>
        <v>634000000</v>
      </c>
      <c r="M296" s="120">
        <f t="shared" si="2"/>
        <v>0.1542203843</v>
      </c>
      <c r="N296" s="29">
        <f t="shared" si="3"/>
        <v>14000000</v>
      </c>
      <c r="O296" s="29">
        <f t="shared" si="4"/>
        <v>620000000</v>
      </c>
      <c r="P296" s="120">
        <f t="shared" si="5"/>
        <v>0.1508148869</v>
      </c>
      <c r="Q296" s="16"/>
      <c r="R296" s="16"/>
      <c r="S296" s="16"/>
      <c r="T296" s="16"/>
      <c r="U296" s="16"/>
      <c r="V296" s="16"/>
      <c r="W296" s="16"/>
      <c r="X296" s="16"/>
      <c r="Y296" s="16"/>
      <c r="Z296" s="16"/>
      <c r="AA296" s="16"/>
    </row>
    <row r="297">
      <c r="A297" s="115">
        <v>319.0</v>
      </c>
      <c r="B297" s="116" t="s">
        <v>182</v>
      </c>
      <c r="C297" s="116" t="s">
        <v>26</v>
      </c>
      <c r="D297" s="122">
        <v>41639.0</v>
      </c>
      <c r="E297" s="117">
        <v>4.531E9</v>
      </c>
      <c r="F297" s="117">
        <v>3.748E9</v>
      </c>
      <c r="G297" s="119" t="s">
        <v>59</v>
      </c>
      <c r="H297" s="119" t="s">
        <v>59</v>
      </c>
      <c r="I297" s="117">
        <v>1.5E7</v>
      </c>
      <c r="J297" s="116" t="s">
        <v>12</v>
      </c>
      <c r="K297" s="116" t="s">
        <v>86</v>
      </c>
      <c r="L297" s="29">
        <f t="shared" si="1"/>
        <v>783000000</v>
      </c>
      <c r="M297" s="120">
        <f t="shared" si="2"/>
        <v>0.1728095343</v>
      </c>
      <c r="N297" s="29">
        <f t="shared" si="3"/>
        <v>15000000</v>
      </c>
      <c r="O297" s="29">
        <f t="shared" si="4"/>
        <v>768000000</v>
      </c>
      <c r="P297" s="120">
        <f t="shared" si="5"/>
        <v>0.1694990068</v>
      </c>
      <c r="Q297" s="16"/>
      <c r="R297" s="16"/>
      <c r="S297" s="16"/>
      <c r="T297" s="16"/>
      <c r="U297" s="16"/>
      <c r="V297" s="16"/>
      <c r="W297" s="16"/>
      <c r="X297" s="16"/>
      <c r="Y297" s="16"/>
      <c r="Z297" s="16"/>
      <c r="AA297" s="16"/>
    </row>
    <row r="298">
      <c r="A298" s="115">
        <v>320.0</v>
      </c>
      <c r="B298" s="116" t="s">
        <v>182</v>
      </c>
      <c r="C298" s="116" t="s">
        <v>27</v>
      </c>
      <c r="D298" s="118">
        <v>42004.0</v>
      </c>
      <c r="E298" s="117">
        <v>4.945E9</v>
      </c>
      <c r="F298" s="117">
        <v>4.157E9</v>
      </c>
      <c r="G298" s="119" t="s">
        <v>59</v>
      </c>
      <c r="H298" s="121" t="s">
        <v>59</v>
      </c>
      <c r="I298" s="117">
        <v>1.4E7</v>
      </c>
      <c r="J298" s="116" t="s">
        <v>12</v>
      </c>
      <c r="K298" s="116" t="s">
        <v>86</v>
      </c>
      <c r="L298" s="29">
        <f t="shared" si="1"/>
        <v>788000000</v>
      </c>
      <c r="M298" s="120">
        <f t="shared" si="2"/>
        <v>0.1593528817</v>
      </c>
      <c r="N298" s="29">
        <f t="shared" si="3"/>
        <v>14000000</v>
      </c>
      <c r="O298" s="29">
        <f t="shared" si="4"/>
        <v>774000000</v>
      </c>
      <c r="P298" s="120">
        <f t="shared" si="5"/>
        <v>0.1565217391</v>
      </c>
      <c r="Q298" s="16"/>
      <c r="R298" s="16"/>
      <c r="S298" s="16"/>
      <c r="T298" s="16"/>
      <c r="U298" s="16"/>
      <c r="V298" s="16"/>
      <c r="W298" s="16"/>
      <c r="X298" s="16"/>
      <c r="Y298" s="16"/>
      <c r="Z298" s="16"/>
      <c r="AA298" s="16"/>
    </row>
    <row r="299">
      <c r="A299" s="115">
        <v>321.0</v>
      </c>
      <c r="B299" s="116" t="s">
        <v>182</v>
      </c>
      <c r="C299" s="116" t="s">
        <v>28</v>
      </c>
      <c r="D299" s="118">
        <v>42369.0</v>
      </c>
      <c r="E299" s="117">
        <v>5.142E9</v>
      </c>
      <c r="F299" s="117">
        <v>4.195E9</v>
      </c>
      <c r="G299" s="119" t="s">
        <v>59</v>
      </c>
      <c r="H299" s="121" t="s">
        <v>59</v>
      </c>
      <c r="I299" s="117">
        <v>1.3E7</v>
      </c>
      <c r="J299" s="116" t="s">
        <v>12</v>
      </c>
      <c r="K299" s="116" t="s">
        <v>86</v>
      </c>
      <c r="L299" s="29">
        <f t="shared" si="1"/>
        <v>947000000</v>
      </c>
      <c r="M299" s="120">
        <f t="shared" si="2"/>
        <v>0.1841695838</v>
      </c>
      <c r="N299" s="29">
        <f t="shared" si="3"/>
        <v>13000000</v>
      </c>
      <c r="O299" s="29">
        <f t="shared" si="4"/>
        <v>934000000</v>
      </c>
      <c r="P299" s="120">
        <f t="shared" si="5"/>
        <v>0.1816413847</v>
      </c>
      <c r="Q299" s="16"/>
      <c r="R299" s="16"/>
      <c r="S299" s="16"/>
      <c r="T299" s="16"/>
      <c r="U299" s="16"/>
      <c r="V299" s="16"/>
      <c r="W299" s="16"/>
      <c r="X299" s="16"/>
      <c r="Y299" s="16"/>
      <c r="Z299" s="16"/>
      <c r="AA299" s="16"/>
    </row>
    <row r="300">
      <c r="A300" s="115">
        <v>322.0</v>
      </c>
      <c r="B300" s="116" t="s">
        <v>183</v>
      </c>
      <c r="C300" s="116" t="s">
        <v>25</v>
      </c>
      <c r="D300" s="118">
        <v>41274.0</v>
      </c>
      <c r="E300" s="117">
        <v>1.7085E10</v>
      </c>
      <c r="F300" s="117">
        <v>7.153E9</v>
      </c>
      <c r="G300" s="117">
        <v>6.043E9</v>
      </c>
      <c r="H300" s="119" t="s">
        <v>59</v>
      </c>
      <c r="I300" s="121" t="s">
        <v>59</v>
      </c>
      <c r="J300" s="116" t="s">
        <v>10</v>
      </c>
      <c r="K300" s="116" t="s">
        <v>174</v>
      </c>
      <c r="L300" s="29">
        <f t="shared" si="1"/>
        <v>9932000000</v>
      </c>
      <c r="M300" s="120">
        <f t="shared" si="2"/>
        <v>0.5813286509</v>
      </c>
      <c r="N300" s="29">
        <f t="shared" si="3"/>
        <v>6043000000</v>
      </c>
      <c r="O300" s="29">
        <f t="shared" si="4"/>
        <v>3889000000</v>
      </c>
      <c r="P300" s="120">
        <f t="shared" si="5"/>
        <v>0.227626573</v>
      </c>
      <c r="Q300" s="16"/>
      <c r="R300" s="16"/>
      <c r="S300" s="16"/>
      <c r="T300" s="16"/>
      <c r="U300" s="16"/>
      <c r="V300" s="16"/>
      <c r="W300" s="16"/>
      <c r="X300" s="16"/>
      <c r="Y300" s="16"/>
      <c r="Z300" s="16"/>
      <c r="AA300" s="16"/>
    </row>
    <row r="301">
      <c r="A301" s="115">
        <v>323.0</v>
      </c>
      <c r="B301" s="116" t="s">
        <v>183</v>
      </c>
      <c r="C301" s="116" t="s">
        <v>26</v>
      </c>
      <c r="D301" s="118">
        <v>41639.0</v>
      </c>
      <c r="E301" s="117">
        <v>1.742E10</v>
      </c>
      <c r="F301" s="117">
        <v>7.219E9</v>
      </c>
      <c r="G301" s="117">
        <v>6.645E9</v>
      </c>
      <c r="H301" s="121" t="s">
        <v>59</v>
      </c>
      <c r="I301" s="119" t="s">
        <v>59</v>
      </c>
      <c r="J301" s="116" t="s">
        <v>10</v>
      </c>
      <c r="K301" s="116" t="s">
        <v>174</v>
      </c>
      <c r="L301" s="29">
        <f t="shared" si="1"/>
        <v>10201000000</v>
      </c>
      <c r="M301" s="120">
        <f t="shared" si="2"/>
        <v>0.5855912744</v>
      </c>
      <c r="N301" s="29">
        <f t="shared" si="3"/>
        <v>6645000000</v>
      </c>
      <c r="O301" s="29">
        <f t="shared" si="4"/>
        <v>3556000000</v>
      </c>
      <c r="P301" s="120">
        <f t="shared" si="5"/>
        <v>0.2041331803</v>
      </c>
      <c r="Q301" s="16"/>
      <c r="R301" s="16"/>
      <c r="S301" s="16"/>
      <c r="T301" s="16"/>
      <c r="U301" s="16"/>
      <c r="V301" s="16"/>
      <c r="W301" s="16"/>
      <c r="X301" s="16"/>
      <c r="Y301" s="16"/>
      <c r="Z301" s="16"/>
      <c r="AA301" s="16"/>
    </row>
    <row r="302">
      <c r="A302" s="115">
        <v>324.0</v>
      </c>
      <c r="B302" s="116" t="s">
        <v>183</v>
      </c>
      <c r="C302" s="116" t="s">
        <v>27</v>
      </c>
      <c r="D302" s="118">
        <v>42004.0</v>
      </c>
      <c r="E302" s="117">
        <v>1.7277E10</v>
      </c>
      <c r="F302" s="117">
        <v>7.168E9</v>
      </c>
      <c r="G302" s="117">
        <v>6.552E9</v>
      </c>
      <c r="H302" s="121" t="s">
        <v>59</v>
      </c>
      <c r="I302" s="121" t="s">
        <v>59</v>
      </c>
      <c r="J302" s="116" t="s">
        <v>10</v>
      </c>
      <c r="K302" s="116" t="s">
        <v>174</v>
      </c>
      <c r="L302" s="29">
        <f t="shared" si="1"/>
        <v>10109000000</v>
      </c>
      <c r="M302" s="120">
        <f t="shared" si="2"/>
        <v>0.5851131562</v>
      </c>
      <c r="N302" s="29">
        <f t="shared" si="3"/>
        <v>6552000000</v>
      </c>
      <c r="O302" s="29">
        <f t="shared" si="4"/>
        <v>3557000000</v>
      </c>
      <c r="P302" s="120">
        <f t="shared" si="5"/>
        <v>0.2058806506</v>
      </c>
      <c r="Q302" s="16"/>
      <c r="R302" s="16"/>
      <c r="S302" s="16"/>
      <c r="T302" s="16"/>
      <c r="U302" s="16"/>
      <c r="V302" s="16"/>
      <c r="W302" s="16"/>
      <c r="X302" s="16"/>
      <c r="Y302" s="16"/>
      <c r="Z302" s="16"/>
      <c r="AA302" s="16"/>
    </row>
    <row r="303">
      <c r="A303" s="115">
        <v>325.0</v>
      </c>
      <c r="B303" s="116" t="s">
        <v>183</v>
      </c>
      <c r="C303" s="116" t="s">
        <v>28</v>
      </c>
      <c r="D303" s="118">
        <v>42369.0</v>
      </c>
      <c r="E303" s="117">
        <v>1.6034E10</v>
      </c>
      <c r="F303" s="117">
        <v>6.635E9</v>
      </c>
      <c r="G303" s="117">
        <v>6.61E9</v>
      </c>
      <c r="H303" s="121" t="s">
        <v>59</v>
      </c>
      <c r="I303" s="119" t="s">
        <v>59</v>
      </c>
      <c r="J303" s="116" t="s">
        <v>10</v>
      </c>
      <c r="K303" s="116" t="s">
        <v>174</v>
      </c>
      <c r="L303" s="29">
        <f t="shared" si="1"/>
        <v>9399000000</v>
      </c>
      <c r="M303" s="120">
        <f t="shared" si="2"/>
        <v>0.5861918423</v>
      </c>
      <c r="N303" s="29">
        <f t="shared" si="3"/>
        <v>6610000000</v>
      </c>
      <c r="O303" s="29">
        <f t="shared" si="4"/>
        <v>2789000000</v>
      </c>
      <c r="P303" s="120">
        <f t="shared" si="5"/>
        <v>0.1739428714</v>
      </c>
      <c r="Q303" s="16"/>
      <c r="R303" s="16"/>
      <c r="S303" s="16"/>
      <c r="T303" s="16"/>
      <c r="U303" s="16"/>
      <c r="V303" s="16"/>
      <c r="W303" s="16"/>
      <c r="X303" s="16"/>
      <c r="Y303" s="16"/>
      <c r="Z303" s="16"/>
      <c r="AA303" s="16"/>
    </row>
    <row r="304">
      <c r="A304" s="115">
        <v>326.0</v>
      </c>
      <c r="B304" s="116" t="s">
        <v>184</v>
      </c>
      <c r="C304" s="116" t="s">
        <v>25</v>
      </c>
      <c r="D304" s="118">
        <v>41455.0</v>
      </c>
      <c r="E304" s="117">
        <v>5.533E9</v>
      </c>
      <c r="F304" s="117">
        <v>3.142E9</v>
      </c>
      <c r="G304" s="117">
        <v>1.291E9</v>
      </c>
      <c r="H304" s="117">
        <v>1.3E8</v>
      </c>
      <c r="I304" s="119" t="s">
        <v>59</v>
      </c>
      <c r="J304" s="116" t="s">
        <v>10</v>
      </c>
      <c r="K304" s="116" t="s">
        <v>174</v>
      </c>
      <c r="L304" s="29">
        <f t="shared" si="1"/>
        <v>2391000000</v>
      </c>
      <c r="M304" s="120">
        <f t="shared" si="2"/>
        <v>0.4321344659</v>
      </c>
      <c r="N304" s="29">
        <f t="shared" si="3"/>
        <v>1421000000</v>
      </c>
      <c r="O304" s="29">
        <f t="shared" si="4"/>
        <v>970000000</v>
      </c>
      <c r="P304" s="120">
        <f t="shared" si="5"/>
        <v>0.1753117658</v>
      </c>
      <c r="Q304" s="16"/>
      <c r="R304" s="16"/>
      <c r="S304" s="16"/>
      <c r="T304" s="16"/>
      <c r="U304" s="16"/>
      <c r="V304" s="16"/>
      <c r="W304" s="16"/>
      <c r="X304" s="16"/>
      <c r="Y304" s="16"/>
      <c r="Z304" s="16"/>
      <c r="AA304" s="16"/>
    </row>
    <row r="305">
      <c r="A305" s="115">
        <v>327.0</v>
      </c>
      <c r="B305" s="116" t="s">
        <v>184</v>
      </c>
      <c r="C305" s="116" t="s">
        <v>26</v>
      </c>
      <c r="D305" s="118">
        <v>41820.0</v>
      </c>
      <c r="E305" s="117">
        <v>5.514E9</v>
      </c>
      <c r="F305" s="117">
        <v>3.158E9</v>
      </c>
      <c r="G305" s="117">
        <v>1.254E9</v>
      </c>
      <c r="H305" s="117">
        <v>1.25E8</v>
      </c>
      <c r="I305" s="119" t="s">
        <v>59</v>
      </c>
      <c r="J305" s="116" t="s">
        <v>10</v>
      </c>
      <c r="K305" s="116" t="s">
        <v>174</v>
      </c>
      <c r="L305" s="29">
        <f t="shared" si="1"/>
        <v>2356000000</v>
      </c>
      <c r="M305" s="120">
        <f t="shared" si="2"/>
        <v>0.4272760247</v>
      </c>
      <c r="N305" s="29">
        <f t="shared" si="3"/>
        <v>1379000000</v>
      </c>
      <c r="O305" s="29">
        <f t="shared" si="4"/>
        <v>977000000</v>
      </c>
      <c r="P305" s="120">
        <f t="shared" si="5"/>
        <v>0.1771853464</v>
      </c>
      <c r="Q305" s="16"/>
      <c r="R305" s="16"/>
      <c r="S305" s="16"/>
      <c r="T305" s="16"/>
      <c r="U305" s="16"/>
      <c r="V305" s="16"/>
      <c r="W305" s="16"/>
      <c r="X305" s="16"/>
      <c r="Y305" s="16"/>
      <c r="Z305" s="16"/>
      <c r="AA305" s="16"/>
    </row>
    <row r="306">
      <c r="A306" s="115">
        <v>328.0</v>
      </c>
      <c r="B306" s="116" t="s">
        <v>184</v>
      </c>
      <c r="C306" s="116" t="s">
        <v>27</v>
      </c>
      <c r="D306" s="118">
        <v>42185.0</v>
      </c>
      <c r="E306" s="117">
        <v>5.655E9</v>
      </c>
      <c r="F306" s="117">
        <v>3.19E9</v>
      </c>
      <c r="G306" s="117">
        <v>1.321E9</v>
      </c>
      <c r="H306" s="117">
        <v>1.36E8</v>
      </c>
      <c r="I306" s="119" t="s">
        <v>59</v>
      </c>
      <c r="J306" s="116" t="s">
        <v>10</v>
      </c>
      <c r="K306" s="116" t="s">
        <v>174</v>
      </c>
      <c r="L306" s="29">
        <f t="shared" si="1"/>
        <v>2465000000</v>
      </c>
      <c r="M306" s="120">
        <f t="shared" si="2"/>
        <v>0.4358974359</v>
      </c>
      <c r="N306" s="29">
        <f t="shared" si="3"/>
        <v>1457000000</v>
      </c>
      <c r="O306" s="29">
        <f t="shared" si="4"/>
        <v>1008000000</v>
      </c>
      <c r="P306" s="120">
        <f t="shared" si="5"/>
        <v>0.1782493369</v>
      </c>
      <c r="Q306" s="16"/>
      <c r="R306" s="16"/>
      <c r="S306" s="16"/>
      <c r="T306" s="16"/>
      <c r="U306" s="16"/>
      <c r="V306" s="16"/>
      <c r="W306" s="16"/>
      <c r="X306" s="16"/>
      <c r="Y306" s="16"/>
      <c r="Z306" s="16"/>
      <c r="AA306" s="16"/>
    </row>
    <row r="307">
      <c r="A307" s="115">
        <v>329.0</v>
      </c>
      <c r="B307" s="116" t="s">
        <v>184</v>
      </c>
      <c r="C307" s="116" t="s">
        <v>28</v>
      </c>
      <c r="D307" s="118">
        <v>42551.0</v>
      </c>
      <c r="E307" s="117">
        <v>5.761E9</v>
      </c>
      <c r="F307" s="117">
        <v>3.163E9</v>
      </c>
      <c r="G307" s="117">
        <v>1.393E9</v>
      </c>
      <c r="H307" s="117">
        <v>1.41E8</v>
      </c>
      <c r="I307" s="121" t="s">
        <v>59</v>
      </c>
      <c r="J307" s="116" t="s">
        <v>10</v>
      </c>
      <c r="K307" s="116" t="s">
        <v>174</v>
      </c>
      <c r="L307" s="29">
        <f t="shared" si="1"/>
        <v>2598000000</v>
      </c>
      <c r="M307" s="120">
        <f t="shared" si="2"/>
        <v>0.4509633744</v>
      </c>
      <c r="N307" s="29">
        <f t="shared" si="3"/>
        <v>1534000000</v>
      </c>
      <c r="O307" s="29">
        <f t="shared" si="4"/>
        <v>1064000000</v>
      </c>
      <c r="P307" s="120">
        <f t="shared" si="5"/>
        <v>0.184690158</v>
      </c>
      <c r="Q307" s="16"/>
      <c r="R307" s="16"/>
      <c r="S307" s="16"/>
      <c r="T307" s="16"/>
      <c r="U307" s="16"/>
      <c r="V307" s="16"/>
      <c r="W307" s="16"/>
      <c r="X307" s="16"/>
      <c r="Y307" s="16"/>
      <c r="Z307" s="16"/>
      <c r="AA307" s="16"/>
    </row>
    <row r="308">
      <c r="A308" s="115">
        <v>330.0</v>
      </c>
      <c r="B308" s="116" t="s">
        <v>185</v>
      </c>
      <c r="C308" s="116" t="s">
        <v>25</v>
      </c>
      <c r="D308" s="118">
        <v>41639.0</v>
      </c>
      <c r="E308" s="117">
        <v>2.666E9</v>
      </c>
      <c r="F308" s="117">
        <v>5.5E7</v>
      </c>
      <c r="G308" s="117">
        <v>1.67E9</v>
      </c>
      <c r="H308" s="121" t="s">
        <v>59</v>
      </c>
      <c r="I308" s="117">
        <v>4.6E7</v>
      </c>
      <c r="J308" s="116" t="s">
        <v>12</v>
      </c>
      <c r="K308" s="116" t="s">
        <v>172</v>
      </c>
      <c r="L308" s="29">
        <f t="shared" si="1"/>
        <v>2611000000</v>
      </c>
      <c r="M308" s="120">
        <f t="shared" si="2"/>
        <v>0.9793698425</v>
      </c>
      <c r="N308" s="29">
        <f t="shared" si="3"/>
        <v>1716000000</v>
      </c>
      <c r="O308" s="29">
        <f t="shared" si="4"/>
        <v>895000000</v>
      </c>
      <c r="P308" s="120">
        <f t="shared" si="5"/>
        <v>0.3357089272</v>
      </c>
      <c r="Q308" s="16"/>
      <c r="R308" s="16"/>
      <c r="S308" s="16"/>
      <c r="T308" s="16"/>
      <c r="U308" s="16"/>
      <c r="V308" s="16"/>
      <c r="W308" s="16"/>
      <c r="X308" s="16"/>
      <c r="Y308" s="16"/>
      <c r="Z308" s="16"/>
      <c r="AA308" s="16"/>
    </row>
    <row r="309">
      <c r="A309" s="115">
        <v>331.0</v>
      </c>
      <c r="B309" s="116" t="s">
        <v>185</v>
      </c>
      <c r="C309" s="116" t="s">
        <v>26</v>
      </c>
      <c r="D309" s="118">
        <v>42004.0</v>
      </c>
      <c r="E309" s="117">
        <v>2.607E9</v>
      </c>
      <c r="F309" s="117">
        <v>4.5E7</v>
      </c>
      <c r="G309" s="117">
        <v>1.611E9</v>
      </c>
      <c r="H309" s="121" t="s">
        <v>59</v>
      </c>
      <c r="I309" s="117">
        <v>2.7E7</v>
      </c>
      <c r="J309" s="116" t="s">
        <v>12</v>
      </c>
      <c r="K309" s="116" t="s">
        <v>172</v>
      </c>
      <c r="L309" s="29">
        <f t="shared" si="1"/>
        <v>2562000000</v>
      </c>
      <c r="M309" s="120">
        <f t="shared" si="2"/>
        <v>0.9827387802</v>
      </c>
      <c r="N309" s="29">
        <f t="shared" si="3"/>
        <v>1638000000</v>
      </c>
      <c r="O309" s="29">
        <f t="shared" si="4"/>
        <v>924000000</v>
      </c>
      <c r="P309" s="120">
        <f t="shared" si="5"/>
        <v>0.3544303797</v>
      </c>
      <c r="Q309" s="16"/>
      <c r="R309" s="16"/>
      <c r="S309" s="16"/>
      <c r="T309" s="16"/>
      <c r="U309" s="16"/>
      <c r="V309" s="16"/>
      <c r="W309" s="16"/>
      <c r="X309" s="16"/>
      <c r="Y309" s="16"/>
      <c r="Z309" s="16"/>
      <c r="AA309" s="16"/>
    </row>
    <row r="310">
      <c r="A310" s="115">
        <v>332.0</v>
      </c>
      <c r="B310" s="116" t="s">
        <v>185</v>
      </c>
      <c r="C310" s="116" t="s">
        <v>27</v>
      </c>
      <c r="D310" s="118">
        <v>42369.0</v>
      </c>
      <c r="E310" s="117">
        <v>2.819E9</v>
      </c>
      <c r="F310" s="117">
        <v>4.3E7</v>
      </c>
      <c r="G310" s="117">
        <v>1.859E9</v>
      </c>
      <c r="H310" s="119" t="s">
        <v>59</v>
      </c>
      <c r="I310" s="117">
        <v>1.47E8</v>
      </c>
      <c r="J310" s="116" t="s">
        <v>12</v>
      </c>
      <c r="K310" s="116" t="s">
        <v>172</v>
      </c>
      <c r="L310" s="29">
        <f t="shared" si="1"/>
        <v>2776000000</v>
      </c>
      <c r="M310" s="120">
        <f t="shared" si="2"/>
        <v>0.984746364</v>
      </c>
      <c r="N310" s="29">
        <f t="shared" si="3"/>
        <v>2006000000</v>
      </c>
      <c r="O310" s="29">
        <f t="shared" si="4"/>
        <v>770000000</v>
      </c>
      <c r="P310" s="120">
        <f t="shared" si="5"/>
        <v>0.2731465059</v>
      </c>
      <c r="Q310" s="16"/>
      <c r="R310" s="16"/>
      <c r="S310" s="16"/>
      <c r="T310" s="16"/>
      <c r="U310" s="16"/>
      <c r="V310" s="16"/>
      <c r="W310" s="16"/>
      <c r="X310" s="16"/>
      <c r="Y310" s="16"/>
      <c r="Z310" s="16"/>
      <c r="AA310" s="16"/>
    </row>
    <row r="311">
      <c r="A311" s="115">
        <v>333.0</v>
      </c>
      <c r="B311" s="116" t="s">
        <v>185</v>
      </c>
      <c r="C311" s="116" t="s">
        <v>28</v>
      </c>
      <c r="D311" s="118">
        <v>42735.0</v>
      </c>
      <c r="E311" s="117">
        <v>2.96E9</v>
      </c>
      <c r="F311" s="117">
        <v>4.0E7</v>
      </c>
      <c r="G311" s="117">
        <v>1.836E9</v>
      </c>
      <c r="H311" s="121" t="s">
        <v>59</v>
      </c>
      <c r="I311" s="117">
        <v>2.48E8</v>
      </c>
      <c r="J311" s="116" t="s">
        <v>12</v>
      </c>
      <c r="K311" s="116" t="s">
        <v>172</v>
      </c>
      <c r="L311" s="29">
        <f t="shared" si="1"/>
        <v>2920000000</v>
      </c>
      <c r="M311" s="120">
        <f t="shared" si="2"/>
        <v>0.9864864865</v>
      </c>
      <c r="N311" s="29">
        <f t="shared" si="3"/>
        <v>2084000000</v>
      </c>
      <c r="O311" s="29">
        <f t="shared" si="4"/>
        <v>836000000</v>
      </c>
      <c r="P311" s="120">
        <f t="shared" si="5"/>
        <v>0.2824324324</v>
      </c>
      <c r="Q311" s="16"/>
      <c r="R311" s="16"/>
      <c r="S311" s="16"/>
      <c r="T311" s="16"/>
      <c r="U311" s="16"/>
      <c r="V311" s="16"/>
      <c r="W311" s="16"/>
      <c r="X311" s="16"/>
      <c r="Y311" s="16"/>
      <c r="Z311" s="16"/>
      <c r="AA311" s="16"/>
    </row>
    <row r="312">
      <c r="A312" s="115">
        <v>338.0</v>
      </c>
      <c r="B312" s="116" t="s">
        <v>186</v>
      </c>
      <c r="C312" s="116" t="s">
        <v>25</v>
      </c>
      <c r="D312" s="118">
        <v>41639.0</v>
      </c>
      <c r="E312" s="117">
        <v>3.214591E9</v>
      </c>
      <c r="F312" s="117">
        <v>2.359822E9</v>
      </c>
      <c r="G312" s="117">
        <v>2.03733E8</v>
      </c>
      <c r="H312" s="121" t="s">
        <v>59</v>
      </c>
      <c r="I312" s="117">
        <v>9.6054E7</v>
      </c>
      <c r="J312" s="116" t="s">
        <v>9</v>
      </c>
      <c r="K312" s="116" t="s">
        <v>187</v>
      </c>
      <c r="L312" s="29">
        <f t="shared" si="1"/>
        <v>854769000</v>
      </c>
      <c r="M312" s="120">
        <f t="shared" si="2"/>
        <v>0.2659028785</v>
      </c>
      <c r="N312" s="29">
        <f t="shared" si="3"/>
        <v>299787000</v>
      </c>
      <c r="O312" s="29">
        <f t="shared" si="4"/>
        <v>554982000</v>
      </c>
      <c r="P312" s="120">
        <f t="shared" si="5"/>
        <v>0.1726446693</v>
      </c>
      <c r="Q312" s="16"/>
      <c r="R312" s="16"/>
      <c r="S312" s="16"/>
      <c r="T312" s="16"/>
      <c r="U312" s="16"/>
      <c r="V312" s="16"/>
      <c r="W312" s="16"/>
      <c r="X312" s="16"/>
      <c r="Y312" s="16"/>
      <c r="Z312" s="16"/>
      <c r="AA312" s="16"/>
    </row>
    <row r="313">
      <c r="A313" s="115">
        <v>339.0</v>
      </c>
      <c r="B313" s="116" t="s">
        <v>186</v>
      </c>
      <c r="C313" s="116" t="s">
        <v>26</v>
      </c>
      <c r="D313" s="118">
        <v>42004.0</v>
      </c>
      <c r="E313" s="117">
        <v>4.108269E9</v>
      </c>
      <c r="F313" s="117">
        <v>2.990513E9</v>
      </c>
      <c r="G313" s="117">
        <v>2.73897E8</v>
      </c>
      <c r="H313" s="119" t="s">
        <v>59</v>
      </c>
      <c r="I313" s="117">
        <v>1.10474E8</v>
      </c>
      <c r="J313" s="116" t="s">
        <v>9</v>
      </c>
      <c r="K313" s="116" t="s">
        <v>187</v>
      </c>
      <c r="L313" s="29">
        <f t="shared" si="1"/>
        <v>1117756000</v>
      </c>
      <c r="M313" s="120">
        <f t="shared" si="2"/>
        <v>0.2720746864</v>
      </c>
      <c r="N313" s="29">
        <f t="shared" si="3"/>
        <v>384371000</v>
      </c>
      <c r="O313" s="29">
        <f t="shared" si="4"/>
        <v>733385000</v>
      </c>
      <c r="P313" s="120">
        <f t="shared" si="5"/>
        <v>0.1785143573</v>
      </c>
      <c r="Q313" s="16"/>
      <c r="R313" s="16"/>
      <c r="S313" s="16"/>
      <c r="T313" s="16"/>
      <c r="U313" s="16"/>
      <c r="V313" s="16"/>
      <c r="W313" s="16"/>
      <c r="X313" s="16"/>
      <c r="Y313" s="16"/>
      <c r="Z313" s="16"/>
      <c r="AA313" s="16"/>
    </row>
    <row r="314">
      <c r="A314" s="115">
        <v>340.0</v>
      </c>
      <c r="B314" s="116" t="s">
        <v>186</v>
      </c>
      <c r="C314" s="116" t="s">
        <v>27</v>
      </c>
      <c r="D314" s="118">
        <v>42369.0</v>
      </c>
      <c r="E314" s="117">
        <v>4.501223E9</v>
      </c>
      <c r="F314" s="117">
        <v>3.326936E9</v>
      </c>
      <c r="G314" s="117">
        <v>2.50214E8</v>
      </c>
      <c r="H314" s="121" t="s">
        <v>59</v>
      </c>
      <c r="I314" s="117">
        <v>1.30368E8</v>
      </c>
      <c r="J314" s="116" t="s">
        <v>9</v>
      </c>
      <c r="K314" s="116" t="s">
        <v>187</v>
      </c>
      <c r="L314" s="29">
        <f t="shared" si="1"/>
        <v>1174287000</v>
      </c>
      <c r="M314" s="120">
        <f t="shared" si="2"/>
        <v>0.2608817648</v>
      </c>
      <c r="N314" s="29">
        <f t="shared" si="3"/>
        <v>380582000</v>
      </c>
      <c r="O314" s="29">
        <f t="shared" si="4"/>
        <v>793705000</v>
      </c>
      <c r="P314" s="120">
        <f t="shared" si="5"/>
        <v>0.1763309661</v>
      </c>
      <c r="Q314" s="16"/>
      <c r="R314" s="16"/>
      <c r="S314" s="16"/>
      <c r="T314" s="16"/>
      <c r="U314" s="16"/>
      <c r="V314" s="16"/>
      <c r="W314" s="16"/>
      <c r="X314" s="16"/>
      <c r="Y314" s="16"/>
      <c r="Z314" s="16"/>
      <c r="AA314" s="16"/>
    </row>
    <row r="315">
      <c r="A315" s="115">
        <v>341.0</v>
      </c>
      <c r="B315" s="116" t="s">
        <v>186</v>
      </c>
      <c r="C315" s="116" t="s">
        <v>28</v>
      </c>
      <c r="D315" s="118">
        <v>42735.0</v>
      </c>
      <c r="E315" s="117">
        <v>3.904384E9</v>
      </c>
      <c r="F315" s="117">
        <v>3.40617E9</v>
      </c>
      <c r="G315" s="117">
        <v>2.7624E8</v>
      </c>
      <c r="H315" s="121" t="s">
        <v>59</v>
      </c>
      <c r="I315" s="117">
        <v>1.46368E8</v>
      </c>
      <c r="J315" s="116" t="s">
        <v>9</v>
      </c>
      <c r="K315" s="116" t="s">
        <v>187</v>
      </c>
      <c r="L315" s="29">
        <f t="shared" si="1"/>
        <v>498214000</v>
      </c>
      <c r="M315" s="120">
        <f t="shared" si="2"/>
        <v>0.1276037398</v>
      </c>
      <c r="N315" s="29">
        <f t="shared" si="3"/>
        <v>422608000</v>
      </c>
      <c r="O315" s="29">
        <f t="shared" si="4"/>
        <v>75606000</v>
      </c>
      <c r="P315" s="120">
        <f t="shared" si="5"/>
        <v>0.01936438629</v>
      </c>
      <c r="Q315" s="16"/>
      <c r="R315" s="16"/>
      <c r="S315" s="16"/>
      <c r="T315" s="16"/>
      <c r="U315" s="16"/>
      <c r="V315" s="16"/>
      <c r="W315" s="16"/>
      <c r="X315" s="16"/>
      <c r="Y315" s="16"/>
      <c r="Z315" s="16"/>
      <c r="AA315" s="16"/>
    </row>
    <row r="316">
      <c r="A316" s="115">
        <v>342.0</v>
      </c>
      <c r="B316" s="116" t="s">
        <v>188</v>
      </c>
      <c r="C316" s="116" t="s">
        <v>25</v>
      </c>
      <c r="D316" s="118">
        <v>41639.0</v>
      </c>
      <c r="E316" s="117">
        <v>1.7301E10</v>
      </c>
      <c r="F316" s="117">
        <v>1.3021E10</v>
      </c>
      <c r="G316" s="117">
        <v>1.827E9</v>
      </c>
      <c r="H316" s="117">
        <v>7.13E8</v>
      </c>
      <c r="I316" s="119" t="s">
        <v>59</v>
      </c>
      <c r="J316" s="116" t="s">
        <v>14</v>
      </c>
      <c r="K316" s="116" t="s">
        <v>189</v>
      </c>
      <c r="L316" s="29">
        <f t="shared" si="1"/>
        <v>4280000000</v>
      </c>
      <c r="M316" s="120">
        <f t="shared" si="2"/>
        <v>0.2473845442</v>
      </c>
      <c r="N316" s="29">
        <f t="shared" si="3"/>
        <v>2540000000</v>
      </c>
      <c r="O316" s="29">
        <f t="shared" si="4"/>
        <v>1740000000</v>
      </c>
      <c r="P316" s="120">
        <f t="shared" si="5"/>
        <v>0.1005722213</v>
      </c>
      <c r="Q316" s="16"/>
      <c r="R316" s="16"/>
      <c r="S316" s="16"/>
      <c r="T316" s="16"/>
      <c r="U316" s="16"/>
      <c r="V316" s="16"/>
      <c r="W316" s="16"/>
      <c r="X316" s="16"/>
      <c r="Y316" s="16"/>
      <c r="Z316" s="16"/>
      <c r="AA316" s="16"/>
    </row>
    <row r="317">
      <c r="A317" s="115">
        <v>343.0</v>
      </c>
      <c r="B317" s="116" t="s">
        <v>188</v>
      </c>
      <c r="C317" s="116" t="s">
        <v>26</v>
      </c>
      <c r="D317" s="118">
        <v>42004.0</v>
      </c>
      <c r="E317" s="117">
        <v>1.9221E10</v>
      </c>
      <c r="F317" s="117">
        <v>1.436E10</v>
      </c>
      <c r="G317" s="117">
        <v>2.112E9</v>
      </c>
      <c r="H317" s="117">
        <v>7.54E8</v>
      </c>
      <c r="I317" s="119" t="s">
        <v>59</v>
      </c>
      <c r="J317" s="116" t="s">
        <v>14</v>
      </c>
      <c r="K317" s="116" t="s">
        <v>189</v>
      </c>
      <c r="L317" s="29">
        <f t="shared" si="1"/>
        <v>4861000000</v>
      </c>
      <c r="M317" s="120">
        <f t="shared" si="2"/>
        <v>0.2529004734</v>
      </c>
      <c r="N317" s="29">
        <f t="shared" si="3"/>
        <v>2866000000</v>
      </c>
      <c r="O317" s="29">
        <f t="shared" si="4"/>
        <v>1995000000</v>
      </c>
      <c r="P317" s="120">
        <f t="shared" si="5"/>
        <v>0.1037927267</v>
      </c>
      <c r="Q317" s="16"/>
      <c r="R317" s="16"/>
      <c r="S317" s="16"/>
      <c r="T317" s="16"/>
      <c r="U317" s="16"/>
      <c r="V317" s="16"/>
      <c r="W317" s="16"/>
      <c r="X317" s="16"/>
      <c r="Y317" s="16"/>
      <c r="Z317" s="16"/>
      <c r="AA317" s="16"/>
    </row>
    <row r="318">
      <c r="A318" s="115">
        <v>344.0</v>
      </c>
      <c r="B318" s="116" t="s">
        <v>188</v>
      </c>
      <c r="C318" s="116" t="s">
        <v>27</v>
      </c>
      <c r="D318" s="118">
        <v>42369.0</v>
      </c>
      <c r="E318" s="117">
        <v>1.911E10</v>
      </c>
      <c r="F318" s="117">
        <v>1.4163E10</v>
      </c>
      <c r="G318" s="117">
        <v>2.169E9</v>
      </c>
      <c r="H318" s="117">
        <v>7.35E8</v>
      </c>
      <c r="I318" s="121" t="s">
        <v>59</v>
      </c>
      <c r="J318" s="116" t="s">
        <v>14</v>
      </c>
      <c r="K318" s="116" t="s">
        <v>189</v>
      </c>
      <c r="L318" s="29">
        <f t="shared" si="1"/>
        <v>4947000000</v>
      </c>
      <c r="M318" s="120">
        <f t="shared" si="2"/>
        <v>0.2588697017</v>
      </c>
      <c r="N318" s="29">
        <f t="shared" si="3"/>
        <v>2904000000</v>
      </c>
      <c r="O318" s="29">
        <f t="shared" si="4"/>
        <v>2043000000</v>
      </c>
      <c r="P318" s="120">
        <f t="shared" si="5"/>
        <v>0.1069073783</v>
      </c>
      <c r="Q318" s="16"/>
      <c r="R318" s="16"/>
      <c r="S318" s="16"/>
      <c r="T318" s="16"/>
      <c r="U318" s="16"/>
      <c r="V318" s="16"/>
      <c r="W318" s="16"/>
      <c r="X318" s="16"/>
      <c r="Y318" s="16"/>
      <c r="Z318" s="16"/>
      <c r="AA318" s="16"/>
    </row>
    <row r="319">
      <c r="A319" s="115">
        <v>345.0</v>
      </c>
      <c r="B319" s="116" t="s">
        <v>188</v>
      </c>
      <c r="C319" s="116" t="s">
        <v>28</v>
      </c>
      <c r="D319" s="118">
        <v>42735.0</v>
      </c>
      <c r="E319" s="117">
        <v>1.7509E10</v>
      </c>
      <c r="F319" s="117">
        <v>1.3057E10</v>
      </c>
      <c r="G319" s="117">
        <v>2.189E9</v>
      </c>
      <c r="H319" s="117">
        <v>6.36E8</v>
      </c>
      <c r="I319" s="119" t="s">
        <v>59</v>
      </c>
      <c r="J319" s="116" t="s">
        <v>14</v>
      </c>
      <c r="K319" s="116" t="s">
        <v>189</v>
      </c>
      <c r="L319" s="29">
        <f t="shared" si="1"/>
        <v>4452000000</v>
      </c>
      <c r="M319" s="120">
        <f t="shared" si="2"/>
        <v>0.254269233</v>
      </c>
      <c r="N319" s="29">
        <f t="shared" si="3"/>
        <v>2825000000</v>
      </c>
      <c r="O319" s="29">
        <f t="shared" si="4"/>
        <v>1627000000</v>
      </c>
      <c r="P319" s="120">
        <f t="shared" si="5"/>
        <v>0.09292363927</v>
      </c>
      <c r="Q319" s="16"/>
      <c r="R319" s="16"/>
      <c r="S319" s="16"/>
      <c r="T319" s="16"/>
      <c r="U319" s="16"/>
      <c r="V319" s="16"/>
      <c r="W319" s="16"/>
      <c r="X319" s="16"/>
      <c r="Y319" s="16"/>
      <c r="Z319" s="16"/>
      <c r="AA319" s="16"/>
    </row>
    <row r="320">
      <c r="A320" s="115">
        <v>346.0</v>
      </c>
      <c r="B320" s="116" t="s">
        <v>190</v>
      </c>
      <c r="C320" s="116" t="s">
        <v>25</v>
      </c>
      <c r="D320" s="118">
        <v>41639.0</v>
      </c>
      <c r="E320" s="117">
        <v>6.566E9</v>
      </c>
      <c r="F320" s="117">
        <v>4.562E9</v>
      </c>
      <c r="G320" s="117">
        <v>2.34E8</v>
      </c>
      <c r="H320" s="121" t="s">
        <v>59</v>
      </c>
      <c r="I320" s="117">
        <v>6.28E8</v>
      </c>
      <c r="J320" s="116" t="s">
        <v>19</v>
      </c>
      <c r="K320" s="116" t="s">
        <v>80</v>
      </c>
      <c r="L320" s="29">
        <f t="shared" si="1"/>
        <v>2004000000</v>
      </c>
      <c r="M320" s="120">
        <f t="shared" si="2"/>
        <v>0.3052086506</v>
      </c>
      <c r="N320" s="29">
        <f t="shared" si="3"/>
        <v>862000000</v>
      </c>
      <c r="O320" s="29">
        <f t="shared" si="4"/>
        <v>1142000000</v>
      </c>
      <c r="P320" s="120">
        <f t="shared" si="5"/>
        <v>0.1739262869</v>
      </c>
      <c r="Q320" s="16"/>
      <c r="R320" s="16"/>
      <c r="S320" s="16"/>
      <c r="T320" s="16"/>
      <c r="U320" s="16"/>
      <c r="V320" s="16"/>
      <c r="W320" s="16"/>
      <c r="X320" s="16"/>
      <c r="Y320" s="16"/>
      <c r="Z320" s="16"/>
      <c r="AA320" s="16"/>
    </row>
    <row r="321">
      <c r="A321" s="115">
        <v>347.0</v>
      </c>
      <c r="B321" s="116" t="s">
        <v>190</v>
      </c>
      <c r="C321" s="116" t="s">
        <v>26</v>
      </c>
      <c r="D321" s="118">
        <v>42004.0</v>
      </c>
      <c r="E321" s="117">
        <v>7.179E9</v>
      </c>
      <c r="F321" s="117">
        <v>5.09E9</v>
      </c>
      <c r="G321" s="117">
        <v>2.52E8</v>
      </c>
      <c r="H321" s="121" t="s">
        <v>59</v>
      </c>
      <c r="I321" s="117">
        <v>6.85E8</v>
      </c>
      <c r="J321" s="116" t="s">
        <v>19</v>
      </c>
      <c r="K321" s="116" t="s">
        <v>80</v>
      </c>
      <c r="L321" s="29">
        <f t="shared" si="1"/>
        <v>2089000000</v>
      </c>
      <c r="M321" s="120">
        <f t="shared" si="2"/>
        <v>0.2909876027</v>
      </c>
      <c r="N321" s="29">
        <f t="shared" si="3"/>
        <v>937000000</v>
      </c>
      <c r="O321" s="29">
        <f t="shared" si="4"/>
        <v>1152000000</v>
      </c>
      <c r="P321" s="120">
        <f t="shared" si="5"/>
        <v>0.1604680318</v>
      </c>
      <c r="Q321" s="16"/>
      <c r="R321" s="16"/>
      <c r="S321" s="16"/>
      <c r="T321" s="16"/>
      <c r="U321" s="16"/>
      <c r="V321" s="16"/>
      <c r="W321" s="16"/>
      <c r="X321" s="16"/>
      <c r="Y321" s="16"/>
      <c r="Z321" s="16"/>
      <c r="AA321" s="16"/>
    </row>
    <row r="322">
      <c r="A322" s="115">
        <v>348.0</v>
      </c>
      <c r="B322" s="116" t="s">
        <v>190</v>
      </c>
      <c r="C322" s="116" t="s">
        <v>27</v>
      </c>
      <c r="D322" s="118">
        <v>42369.0</v>
      </c>
      <c r="E322" s="117">
        <v>6.456E9</v>
      </c>
      <c r="F322" s="117">
        <v>4.281E9</v>
      </c>
      <c r="G322" s="117">
        <v>2.62E8</v>
      </c>
      <c r="H322" s="121" t="s">
        <v>59</v>
      </c>
      <c r="I322" s="117">
        <v>7.5E8</v>
      </c>
      <c r="J322" s="116" t="s">
        <v>19</v>
      </c>
      <c r="K322" s="116" t="s">
        <v>80</v>
      </c>
      <c r="L322" s="29">
        <f t="shared" si="1"/>
        <v>2175000000</v>
      </c>
      <c r="M322" s="120">
        <f t="shared" si="2"/>
        <v>0.3368959108</v>
      </c>
      <c r="N322" s="29">
        <f t="shared" si="3"/>
        <v>1012000000</v>
      </c>
      <c r="O322" s="29">
        <f t="shared" si="4"/>
        <v>1163000000</v>
      </c>
      <c r="P322" s="120">
        <f t="shared" si="5"/>
        <v>0.1801425031</v>
      </c>
      <c r="Q322" s="16"/>
      <c r="R322" s="16"/>
      <c r="S322" s="16"/>
      <c r="T322" s="16"/>
      <c r="U322" s="16"/>
      <c r="V322" s="16"/>
      <c r="W322" s="16"/>
      <c r="X322" s="16"/>
      <c r="Y322" s="16"/>
      <c r="Z322" s="16"/>
      <c r="AA322" s="16"/>
    </row>
    <row r="323">
      <c r="A323" s="115">
        <v>349.0</v>
      </c>
      <c r="B323" s="116" t="s">
        <v>190</v>
      </c>
      <c r="C323" s="116" t="s">
        <v>28</v>
      </c>
      <c r="D323" s="118">
        <v>42735.0</v>
      </c>
      <c r="E323" s="117">
        <v>6.399E9</v>
      </c>
      <c r="F323" s="117">
        <v>4.01E9</v>
      </c>
      <c r="G323" s="117">
        <v>2.81E8</v>
      </c>
      <c r="H323" s="121" t="s">
        <v>59</v>
      </c>
      <c r="I323" s="117">
        <v>8.11E8</v>
      </c>
      <c r="J323" s="116" t="s">
        <v>19</v>
      </c>
      <c r="K323" s="116" t="s">
        <v>80</v>
      </c>
      <c r="L323" s="29">
        <f t="shared" si="1"/>
        <v>2389000000</v>
      </c>
      <c r="M323" s="120">
        <f t="shared" si="2"/>
        <v>0.3733395843</v>
      </c>
      <c r="N323" s="29">
        <f t="shared" si="3"/>
        <v>1092000000</v>
      </c>
      <c r="O323" s="29">
        <f t="shared" si="4"/>
        <v>1297000000</v>
      </c>
      <c r="P323" s="120">
        <f t="shared" si="5"/>
        <v>0.20268792</v>
      </c>
      <c r="Q323" s="16"/>
      <c r="R323" s="16"/>
      <c r="S323" s="16"/>
      <c r="T323" s="16"/>
      <c r="U323" s="16"/>
      <c r="V323" s="16"/>
      <c r="W323" s="16"/>
      <c r="X323" s="16"/>
      <c r="Y323" s="16"/>
      <c r="Z323" s="16"/>
      <c r="AA323" s="16"/>
    </row>
    <row r="324">
      <c r="A324" s="115">
        <v>350.0</v>
      </c>
      <c r="B324" s="116" t="s">
        <v>191</v>
      </c>
      <c r="C324" s="116" t="s">
        <v>25</v>
      </c>
      <c r="D324" s="118">
        <v>41274.0</v>
      </c>
      <c r="E324" s="117">
        <v>8.11E9</v>
      </c>
      <c r="F324" s="117">
        <v>6.781E9</v>
      </c>
      <c r="G324" s="117">
        <v>1.105E9</v>
      </c>
      <c r="H324" s="121" t="s">
        <v>59</v>
      </c>
      <c r="I324" s="117">
        <v>8.8E7</v>
      </c>
      <c r="J324" s="116" t="s">
        <v>13</v>
      </c>
      <c r="K324" s="116" t="s">
        <v>114</v>
      </c>
      <c r="L324" s="29">
        <f t="shared" si="1"/>
        <v>1329000000</v>
      </c>
      <c r="M324" s="120">
        <f t="shared" si="2"/>
        <v>0.1638717633</v>
      </c>
      <c r="N324" s="29">
        <f t="shared" si="3"/>
        <v>1193000000</v>
      </c>
      <c r="O324" s="29">
        <f t="shared" si="4"/>
        <v>136000000</v>
      </c>
      <c r="P324" s="120">
        <f t="shared" si="5"/>
        <v>0.01676942047</v>
      </c>
      <c r="Q324" s="16"/>
      <c r="R324" s="16"/>
      <c r="S324" s="16"/>
      <c r="T324" s="16"/>
      <c r="U324" s="16"/>
      <c r="V324" s="16"/>
      <c r="W324" s="16"/>
      <c r="X324" s="16"/>
      <c r="Y324" s="16"/>
      <c r="Z324" s="16"/>
      <c r="AA324" s="16"/>
    </row>
    <row r="325">
      <c r="A325" s="115">
        <v>351.0</v>
      </c>
      <c r="B325" s="116" t="s">
        <v>191</v>
      </c>
      <c r="C325" s="116" t="s">
        <v>26</v>
      </c>
      <c r="D325" s="122">
        <v>41639.0</v>
      </c>
      <c r="E325" s="117">
        <v>1.0863E10</v>
      </c>
      <c r="F325" s="117">
        <v>8.995E9</v>
      </c>
      <c r="G325" s="117">
        <v>1.264E9</v>
      </c>
      <c r="H325" s="121" t="s">
        <v>59</v>
      </c>
      <c r="I325" s="117">
        <v>3.27E8</v>
      </c>
      <c r="J325" s="116" t="s">
        <v>13</v>
      </c>
      <c r="K325" s="116" t="s">
        <v>114</v>
      </c>
      <c r="L325" s="29">
        <f t="shared" si="1"/>
        <v>1868000000</v>
      </c>
      <c r="M325" s="120">
        <f t="shared" si="2"/>
        <v>0.1719598638</v>
      </c>
      <c r="N325" s="29">
        <f t="shared" si="3"/>
        <v>1591000000</v>
      </c>
      <c r="O325" s="29">
        <f t="shared" si="4"/>
        <v>277000000</v>
      </c>
      <c r="P325" s="120">
        <f t="shared" si="5"/>
        <v>0.02549940164</v>
      </c>
      <c r="Q325" s="16"/>
      <c r="R325" s="16"/>
      <c r="S325" s="16"/>
      <c r="T325" s="16"/>
      <c r="U325" s="16"/>
      <c r="V325" s="16"/>
      <c r="W325" s="16"/>
      <c r="X325" s="16"/>
      <c r="Y325" s="16"/>
      <c r="Z325" s="16"/>
      <c r="AA325" s="16"/>
    </row>
    <row r="326">
      <c r="A326" s="115">
        <v>352.0</v>
      </c>
      <c r="B326" s="116" t="s">
        <v>191</v>
      </c>
      <c r="C326" s="116" t="s">
        <v>27</v>
      </c>
      <c r="D326" s="118">
        <v>42004.0</v>
      </c>
      <c r="E326" s="117">
        <v>1.656E10</v>
      </c>
      <c r="F326" s="117">
        <v>1.2678E10</v>
      </c>
      <c r="G326" s="117">
        <v>2.012E9</v>
      </c>
      <c r="H326" s="121" t="s">
        <v>59</v>
      </c>
      <c r="I326" s="117">
        <v>1.406E9</v>
      </c>
      <c r="J326" s="116" t="s">
        <v>13</v>
      </c>
      <c r="K326" s="116" t="s">
        <v>114</v>
      </c>
      <c r="L326" s="29">
        <f t="shared" si="1"/>
        <v>3882000000</v>
      </c>
      <c r="M326" s="120">
        <f t="shared" si="2"/>
        <v>0.2344202899</v>
      </c>
      <c r="N326" s="29">
        <f t="shared" si="3"/>
        <v>3418000000</v>
      </c>
      <c r="O326" s="29">
        <f t="shared" si="4"/>
        <v>464000000</v>
      </c>
      <c r="P326" s="120">
        <f t="shared" si="5"/>
        <v>0.02801932367</v>
      </c>
      <c r="Q326" s="16"/>
      <c r="R326" s="16"/>
      <c r="S326" s="16"/>
      <c r="T326" s="16"/>
      <c r="U326" s="16"/>
      <c r="V326" s="16"/>
      <c r="W326" s="16"/>
      <c r="X326" s="16"/>
      <c r="Y326" s="16"/>
      <c r="Z326" s="16"/>
      <c r="AA326" s="16"/>
    </row>
    <row r="327">
      <c r="A327" s="115">
        <v>353.0</v>
      </c>
      <c r="B327" s="116" t="s">
        <v>191</v>
      </c>
      <c r="C327" s="116" t="s">
        <v>28</v>
      </c>
      <c r="D327" s="118">
        <v>42369.0</v>
      </c>
      <c r="E327" s="117">
        <v>2.276E10</v>
      </c>
      <c r="F327" s="117">
        <v>1.7242E10</v>
      </c>
      <c r="G327" s="117">
        <v>2.977E9</v>
      </c>
      <c r="H327" s="121" t="s">
        <v>59</v>
      </c>
      <c r="I327" s="117">
        <v>1.836E9</v>
      </c>
      <c r="J327" s="116" t="s">
        <v>13</v>
      </c>
      <c r="K327" s="116" t="s">
        <v>114</v>
      </c>
      <c r="L327" s="29">
        <f t="shared" si="1"/>
        <v>5518000000</v>
      </c>
      <c r="M327" s="120">
        <f t="shared" si="2"/>
        <v>0.2424428822</v>
      </c>
      <c r="N327" s="29">
        <f t="shared" si="3"/>
        <v>4813000000</v>
      </c>
      <c r="O327" s="29">
        <f t="shared" si="4"/>
        <v>705000000</v>
      </c>
      <c r="P327" s="120">
        <f t="shared" si="5"/>
        <v>0.03097539543</v>
      </c>
      <c r="Q327" s="16"/>
      <c r="R327" s="16"/>
      <c r="S327" s="16"/>
      <c r="T327" s="16"/>
      <c r="U327" s="16"/>
      <c r="V327" s="16"/>
      <c r="W327" s="16"/>
      <c r="X327" s="16"/>
      <c r="Y327" s="16"/>
      <c r="Z327" s="16"/>
      <c r="AA327" s="16"/>
    </row>
    <row r="328">
      <c r="A328" s="115">
        <v>354.0</v>
      </c>
      <c r="B328" s="116" t="s">
        <v>192</v>
      </c>
      <c r="C328" s="116" t="s">
        <v>25</v>
      </c>
      <c r="D328" s="118">
        <v>41274.0</v>
      </c>
      <c r="E328" s="117">
        <v>7.452E9</v>
      </c>
      <c r="F328" s="117">
        <v>4.747E9</v>
      </c>
      <c r="G328" s="117">
        <v>3.65E8</v>
      </c>
      <c r="H328" s="121" t="s">
        <v>59</v>
      </c>
      <c r="I328" s="117">
        <v>1.05E9</v>
      </c>
      <c r="J328" s="116" t="s">
        <v>19</v>
      </c>
      <c r="K328" s="116" t="s">
        <v>80</v>
      </c>
      <c r="L328" s="29">
        <f t="shared" si="1"/>
        <v>2705000000</v>
      </c>
      <c r="M328" s="120">
        <f t="shared" si="2"/>
        <v>0.3629898014</v>
      </c>
      <c r="N328" s="29">
        <f t="shared" si="3"/>
        <v>1415000000</v>
      </c>
      <c r="O328" s="29">
        <f t="shared" si="4"/>
        <v>1290000000</v>
      </c>
      <c r="P328" s="120">
        <f t="shared" si="5"/>
        <v>0.1731078905</v>
      </c>
      <c r="Q328" s="16"/>
      <c r="R328" s="16"/>
      <c r="S328" s="16"/>
      <c r="T328" s="16"/>
      <c r="U328" s="16"/>
      <c r="V328" s="16"/>
      <c r="W328" s="16"/>
      <c r="X328" s="16"/>
      <c r="Y328" s="16"/>
      <c r="Z328" s="16"/>
      <c r="AA328" s="16"/>
    </row>
    <row r="329">
      <c r="A329" s="115">
        <v>355.0</v>
      </c>
      <c r="B329" s="116" t="s">
        <v>192</v>
      </c>
      <c r="C329" s="116" t="s">
        <v>26</v>
      </c>
      <c r="D329" s="118">
        <v>41639.0</v>
      </c>
      <c r="E329" s="117">
        <v>8.106E9</v>
      </c>
      <c r="F329" s="117">
        <v>5.755E9</v>
      </c>
      <c r="G329" s="117">
        <v>3.87E8</v>
      </c>
      <c r="H329" s="119" t="s">
        <v>59</v>
      </c>
      <c r="I329" s="117">
        <v>9.54E8</v>
      </c>
      <c r="J329" s="116" t="s">
        <v>19</v>
      </c>
      <c r="K329" s="116" t="s">
        <v>80</v>
      </c>
      <c r="L329" s="29">
        <f t="shared" si="1"/>
        <v>2351000000</v>
      </c>
      <c r="M329" s="120">
        <f t="shared" si="2"/>
        <v>0.290032075</v>
      </c>
      <c r="N329" s="29">
        <f t="shared" si="3"/>
        <v>1341000000</v>
      </c>
      <c r="O329" s="29">
        <f t="shared" si="4"/>
        <v>1010000000</v>
      </c>
      <c r="P329" s="120">
        <f t="shared" si="5"/>
        <v>0.1245990624</v>
      </c>
      <c r="Q329" s="16"/>
      <c r="R329" s="16"/>
      <c r="S329" s="16"/>
      <c r="T329" s="16"/>
      <c r="U329" s="16"/>
      <c r="V329" s="16"/>
      <c r="W329" s="16"/>
      <c r="X329" s="16"/>
      <c r="Y329" s="16"/>
      <c r="Z329" s="16"/>
      <c r="AA329" s="16"/>
    </row>
    <row r="330">
      <c r="A330" s="115">
        <v>356.0</v>
      </c>
      <c r="B330" s="116" t="s">
        <v>192</v>
      </c>
      <c r="C330" s="116" t="s">
        <v>27</v>
      </c>
      <c r="D330" s="118">
        <v>42004.0</v>
      </c>
      <c r="E330" s="117">
        <v>9.226E9</v>
      </c>
      <c r="F330" s="117">
        <v>6.89E9</v>
      </c>
      <c r="G330" s="117">
        <v>3.88E8</v>
      </c>
      <c r="H330" s="121" t="s">
        <v>59</v>
      </c>
      <c r="I330" s="117">
        <v>1.013E9</v>
      </c>
      <c r="J330" s="116" t="s">
        <v>19</v>
      </c>
      <c r="K330" s="116" t="s">
        <v>80</v>
      </c>
      <c r="L330" s="29">
        <f t="shared" si="1"/>
        <v>2336000000</v>
      </c>
      <c r="M330" s="120">
        <f t="shared" si="2"/>
        <v>0.2531974854</v>
      </c>
      <c r="N330" s="29">
        <f t="shared" si="3"/>
        <v>1401000000</v>
      </c>
      <c r="O330" s="29">
        <f t="shared" si="4"/>
        <v>935000000</v>
      </c>
      <c r="P330" s="120">
        <f t="shared" si="5"/>
        <v>0.1013440277</v>
      </c>
      <c r="Q330" s="16"/>
      <c r="R330" s="16"/>
      <c r="S330" s="16"/>
      <c r="T330" s="16"/>
      <c r="U330" s="16"/>
      <c r="V330" s="16"/>
      <c r="W330" s="16"/>
      <c r="X330" s="16"/>
      <c r="Y330" s="16"/>
      <c r="Z330" s="16"/>
      <c r="AA330" s="16"/>
    </row>
    <row r="331">
      <c r="A331" s="115">
        <v>357.0</v>
      </c>
      <c r="B331" s="116" t="s">
        <v>192</v>
      </c>
      <c r="C331" s="116" t="s">
        <v>28</v>
      </c>
      <c r="D331" s="122">
        <v>42369.0</v>
      </c>
      <c r="E331" s="117">
        <v>7.386E9</v>
      </c>
      <c r="F331" s="117">
        <v>5.109E9</v>
      </c>
      <c r="G331" s="117">
        <v>3.74E8</v>
      </c>
      <c r="H331" s="121" t="s">
        <v>59</v>
      </c>
      <c r="I331" s="117">
        <v>9.7E8</v>
      </c>
      <c r="J331" s="116" t="s">
        <v>19</v>
      </c>
      <c r="K331" s="116" t="s">
        <v>80</v>
      </c>
      <c r="L331" s="29">
        <f t="shared" si="1"/>
        <v>2277000000</v>
      </c>
      <c r="M331" s="120">
        <f t="shared" si="2"/>
        <v>0.3082859464</v>
      </c>
      <c r="N331" s="29">
        <f t="shared" si="3"/>
        <v>1344000000</v>
      </c>
      <c r="O331" s="29">
        <f t="shared" si="4"/>
        <v>933000000</v>
      </c>
      <c r="P331" s="120">
        <f t="shared" si="5"/>
        <v>0.126320065</v>
      </c>
      <c r="Q331" s="16"/>
      <c r="R331" s="16"/>
      <c r="S331" s="16"/>
      <c r="T331" s="16"/>
      <c r="U331" s="16"/>
      <c r="V331" s="16"/>
      <c r="W331" s="16"/>
      <c r="X331" s="16"/>
      <c r="Y331" s="16"/>
      <c r="Z331" s="16"/>
      <c r="AA331" s="16"/>
    </row>
    <row r="332">
      <c r="A332" s="115">
        <v>358.0</v>
      </c>
      <c r="B332" s="116" t="s">
        <v>193</v>
      </c>
      <c r="C332" s="116" t="s">
        <v>25</v>
      </c>
      <c r="D332" s="118">
        <v>41274.0</v>
      </c>
      <c r="E332" s="117">
        <v>2.3771E10</v>
      </c>
      <c r="F332" s="117">
        <v>1.403E9</v>
      </c>
      <c r="G332" s="117">
        <v>1.1188E10</v>
      </c>
      <c r="H332" s="121" t="s">
        <v>59</v>
      </c>
      <c r="I332" s="117">
        <v>5.024E9</v>
      </c>
      <c r="J332" s="116" t="s">
        <v>12</v>
      </c>
      <c r="K332" s="116" t="s">
        <v>132</v>
      </c>
      <c r="L332" s="29">
        <f t="shared" si="1"/>
        <v>22368000000</v>
      </c>
      <c r="M332" s="120">
        <f t="shared" si="2"/>
        <v>0.9409785032</v>
      </c>
      <c r="N332" s="29">
        <f t="shared" si="3"/>
        <v>16212000000</v>
      </c>
      <c r="O332" s="29">
        <f t="shared" si="4"/>
        <v>6156000000</v>
      </c>
      <c r="P332" s="120">
        <f t="shared" si="5"/>
        <v>0.2589710151</v>
      </c>
      <c r="Q332" s="16"/>
      <c r="R332" s="16"/>
      <c r="S332" s="16"/>
      <c r="T332" s="16"/>
      <c r="U332" s="16"/>
      <c r="V332" s="16"/>
      <c r="W332" s="16"/>
      <c r="X332" s="16"/>
      <c r="Y332" s="16"/>
      <c r="Z332" s="16"/>
      <c r="AA332" s="16"/>
    </row>
    <row r="333">
      <c r="A333" s="115">
        <v>359.0</v>
      </c>
      <c r="B333" s="116" t="s">
        <v>193</v>
      </c>
      <c r="C333" s="116" t="s">
        <v>26</v>
      </c>
      <c r="D333" s="118">
        <v>41639.0</v>
      </c>
      <c r="E333" s="117">
        <v>2.4176E10</v>
      </c>
      <c r="F333" s="117">
        <v>1.241E9</v>
      </c>
      <c r="G333" s="117">
        <v>1.1682E10</v>
      </c>
      <c r="H333" s="121" t="s">
        <v>59</v>
      </c>
      <c r="I333" s="117">
        <v>4.124E9</v>
      </c>
      <c r="J333" s="116" t="s">
        <v>12</v>
      </c>
      <c r="K333" s="116" t="s">
        <v>132</v>
      </c>
      <c r="L333" s="29">
        <f t="shared" si="1"/>
        <v>22935000000</v>
      </c>
      <c r="M333" s="120">
        <f t="shared" si="2"/>
        <v>0.9486681006</v>
      </c>
      <c r="N333" s="29">
        <f t="shared" si="3"/>
        <v>15806000000</v>
      </c>
      <c r="O333" s="29">
        <f t="shared" si="4"/>
        <v>7129000000</v>
      </c>
      <c r="P333" s="120">
        <f t="shared" si="5"/>
        <v>0.2948792191</v>
      </c>
      <c r="Q333" s="16"/>
      <c r="R333" s="16"/>
      <c r="S333" s="16"/>
      <c r="T333" s="16"/>
      <c r="U333" s="16"/>
      <c r="V333" s="16"/>
      <c r="W333" s="16"/>
      <c r="X333" s="16"/>
      <c r="Y333" s="16"/>
      <c r="Z333" s="16"/>
      <c r="AA333" s="16"/>
    </row>
    <row r="334">
      <c r="A334" s="115">
        <v>360.0</v>
      </c>
      <c r="B334" s="116" t="s">
        <v>193</v>
      </c>
      <c r="C334" s="116" t="s">
        <v>27</v>
      </c>
      <c r="D334" s="118">
        <v>42004.0</v>
      </c>
      <c r="E334" s="117">
        <v>2.3869E10</v>
      </c>
      <c r="F334" s="117">
        <v>1.088E9</v>
      </c>
      <c r="G334" s="117">
        <v>1.1648E10</v>
      </c>
      <c r="H334" s="121" t="s">
        <v>59</v>
      </c>
      <c r="I334" s="117">
        <v>4.073E9</v>
      </c>
      <c r="J334" s="116" t="s">
        <v>12</v>
      </c>
      <c r="K334" s="116" t="s">
        <v>132</v>
      </c>
      <c r="L334" s="29">
        <f t="shared" si="1"/>
        <v>22781000000</v>
      </c>
      <c r="M334" s="120">
        <f t="shared" si="2"/>
        <v>0.9544178642</v>
      </c>
      <c r="N334" s="29">
        <f t="shared" si="3"/>
        <v>15721000000</v>
      </c>
      <c r="O334" s="29">
        <f t="shared" si="4"/>
        <v>7060000000</v>
      </c>
      <c r="P334" s="120">
        <f t="shared" si="5"/>
        <v>0.2957811387</v>
      </c>
      <c r="Q334" s="16"/>
      <c r="R334" s="16"/>
      <c r="S334" s="16"/>
      <c r="T334" s="16"/>
      <c r="U334" s="16"/>
      <c r="V334" s="16"/>
      <c r="W334" s="16"/>
      <c r="X334" s="16"/>
      <c r="Y334" s="16"/>
      <c r="Z334" s="16"/>
      <c r="AA334" s="16"/>
    </row>
    <row r="335">
      <c r="A335" s="115">
        <v>361.0</v>
      </c>
      <c r="B335" s="116" t="s">
        <v>193</v>
      </c>
      <c r="C335" s="116" t="s">
        <v>28</v>
      </c>
      <c r="D335" s="118">
        <v>42369.0</v>
      </c>
      <c r="E335" s="117">
        <v>2.5038E10</v>
      </c>
      <c r="F335" s="117">
        <v>1.091E9</v>
      </c>
      <c r="G335" s="117">
        <v>1.2566E10</v>
      </c>
      <c r="H335" s="121" t="s">
        <v>59</v>
      </c>
      <c r="I335" s="117">
        <v>4.966E9</v>
      </c>
      <c r="J335" s="116" t="s">
        <v>12</v>
      </c>
      <c r="K335" s="116" t="s">
        <v>132</v>
      </c>
      <c r="L335" s="29">
        <f t="shared" si="1"/>
        <v>23947000000</v>
      </c>
      <c r="M335" s="120">
        <f t="shared" si="2"/>
        <v>0.9564262321</v>
      </c>
      <c r="N335" s="29">
        <f t="shared" si="3"/>
        <v>17532000000</v>
      </c>
      <c r="O335" s="29">
        <f t="shared" si="4"/>
        <v>6415000000</v>
      </c>
      <c r="P335" s="120">
        <f t="shared" si="5"/>
        <v>0.2562105599</v>
      </c>
      <c r="Q335" s="16"/>
      <c r="R335" s="16"/>
      <c r="S335" s="16"/>
      <c r="T335" s="16"/>
      <c r="U335" s="16"/>
      <c r="V335" s="16"/>
      <c r="W335" s="16"/>
      <c r="X335" s="16"/>
      <c r="Y335" s="16"/>
      <c r="Z335" s="16"/>
      <c r="AA335" s="16"/>
    </row>
    <row r="336">
      <c r="A336" s="115">
        <v>362.0</v>
      </c>
      <c r="B336" s="116" t="s">
        <v>194</v>
      </c>
      <c r="C336" s="116" t="s">
        <v>25</v>
      </c>
      <c r="D336" s="118">
        <v>41274.0</v>
      </c>
      <c r="E336" s="117">
        <v>1.204546E9</v>
      </c>
      <c r="F336" s="117">
        <v>2.90054E8</v>
      </c>
      <c r="G336" s="117">
        <v>1.70113E8</v>
      </c>
      <c r="H336" s="121" t="s">
        <v>59</v>
      </c>
      <c r="I336" s="117">
        <v>4.51405E8</v>
      </c>
      <c r="J336" s="116" t="s">
        <v>11</v>
      </c>
      <c r="K336" s="116" t="s">
        <v>116</v>
      </c>
      <c r="L336" s="29">
        <f t="shared" si="1"/>
        <v>914492000</v>
      </c>
      <c r="M336" s="120">
        <f t="shared" si="2"/>
        <v>0.7592005619</v>
      </c>
      <c r="N336" s="29">
        <f t="shared" si="3"/>
        <v>621518000</v>
      </c>
      <c r="O336" s="29">
        <f t="shared" si="4"/>
        <v>292974000</v>
      </c>
      <c r="P336" s="120">
        <f t="shared" si="5"/>
        <v>0.243223588</v>
      </c>
      <c r="Q336" s="16"/>
      <c r="R336" s="16"/>
      <c r="S336" s="16"/>
      <c r="T336" s="16"/>
      <c r="U336" s="16"/>
      <c r="V336" s="16"/>
      <c r="W336" s="16"/>
      <c r="X336" s="16"/>
      <c r="Y336" s="16"/>
      <c r="Z336" s="16"/>
      <c r="AA336" s="16"/>
    </row>
    <row r="337">
      <c r="A337" s="115">
        <v>363.0</v>
      </c>
      <c r="B337" s="116" t="s">
        <v>194</v>
      </c>
      <c r="C337" s="116" t="s">
        <v>26</v>
      </c>
      <c r="D337" s="118">
        <v>41639.0</v>
      </c>
      <c r="E337" s="117">
        <v>1.746278E9</v>
      </c>
      <c r="F337" s="117">
        <v>4.00281E8</v>
      </c>
      <c r="G337" s="117">
        <v>1.47651E8</v>
      </c>
      <c r="H337" s="119" t="s">
        <v>59</v>
      </c>
      <c r="I337" s="117">
        <v>6.51052E8</v>
      </c>
      <c r="J337" s="116" t="s">
        <v>11</v>
      </c>
      <c r="K337" s="116" t="s">
        <v>116</v>
      </c>
      <c r="L337" s="29">
        <f t="shared" si="1"/>
        <v>1345997000</v>
      </c>
      <c r="M337" s="120">
        <f t="shared" si="2"/>
        <v>0.7707804828</v>
      </c>
      <c r="N337" s="29">
        <f t="shared" si="3"/>
        <v>798703000</v>
      </c>
      <c r="O337" s="29">
        <f t="shared" si="4"/>
        <v>547294000</v>
      </c>
      <c r="P337" s="120">
        <f t="shared" si="5"/>
        <v>0.3134059984</v>
      </c>
      <c r="Q337" s="16"/>
      <c r="R337" s="16"/>
      <c r="S337" s="16"/>
      <c r="T337" s="16"/>
      <c r="U337" s="16"/>
      <c r="V337" s="16"/>
      <c r="W337" s="16"/>
      <c r="X337" s="16"/>
      <c r="Y337" s="16"/>
      <c r="Z337" s="16"/>
      <c r="AA337" s="16"/>
    </row>
    <row r="338">
      <c r="A338" s="115">
        <v>364.0</v>
      </c>
      <c r="B338" s="116" t="s">
        <v>194</v>
      </c>
      <c r="C338" s="116" t="s">
        <v>27</v>
      </c>
      <c r="D338" s="122">
        <v>42004.0</v>
      </c>
      <c r="E338" s="117">
        <v>2.173011E9</v>
      </c>
      <c r="F338" s="117">
        <v>5.2488E8</v>
      </c>
      <c r="G338" s="117">
        <v>1.29602E8</v>
      </c>
      <c r="H338" s="119" t="s">
        <v>59</v>
      </c>
      <c r="I338" s="117">
        <v>6.3276E8</v>
      </c>
      <c r="J338" s="116" t="s">
        <v>11</v>
      </c>
      <c r="K338" s="116" t="s">
        <v>116</v>
      </c>
      <c r="L338" s="29">
        <f t="shared" si="1"/>
        <v>1648131000</v>
      </c>
      <c r="M338" s="120">
        <f t="shared" si="2"/>
        <v>0.7584549733</v>
      </c>
      <c r="N338" s="29">
        <f t="shared" si="3"/>
        <v>762362000</v>
      </c>
      <c r="O338" s="29">
        <f t="shared" si="4"/>
        <v>885769000</v>
      </c>
      <c r="P338" s="120">
        <f t="shared" si="5"/>
        <v>0.407622879</v>
      </c>
      <c r="Q338" s="16"/>
      <c r="R338" s="16"/>
      <c r="S338" s="16"/>
      <c r="T338" s="16"/>
      <c r="U338" s="16"/>
      <c r="V338" s="16"/>
      <c r="W338" s="16"/>
      <c r="X338" s="16"/>
      <c r="Y338" s="16"/>
      <c r="Z338" s="16"/>
      <c r="AA338" s="16"/>
    </row>
    <row r="339">
      <c r="A339" s="115">
        <v>365.0</v>
      </c>
      <c r="B339" s="116" t="s">
        <v>194</v>
      </c>
      <c r="C339" s="116" t="s">
        <v>28</v>
      </c>
      <c r="D339" s="118">
        <v>42369.0</v>
      </c>
      <c r="E339" s="117">
        <v>1.35715E9</v>
      </c>
      <c r="F339" s="117">
        <v>5.80994E8</v>
      </c>
      <c r="G339" s="117">
        <v>1.12253E8</v>
      </c>
      <c r="H339" s="121" t="s">
        <v>59</v>
      </c>
      <c r="I339" s="117">
        <v>6.22211E8</v>
      </c>
      <c r="J339" s="116" t="s">
        <v>11</v>
      </c>
      <c r="K339" s="116" t="s">
        <v>116</v>
      </c>
      <c r="L339" s="29">
        <f t="shared" si="1"/>
        <v>776156000</v>
      </c>
      <c r="M339" s="120">
        <f t="shared" si="2"/>
        <v>0.571901411</v>
      </c>
      <c r="N339" s="29">
        <f t="shared" si="3"/>
        <v>734464000</v>
      </c>
      <c r="O339" s="29">
        <f t="shared" si="4"/>
        <v>41692000</v>
      </c>
      <c r="P339" s="120">
        <f t="shared" si="5"/>
        <v>0.03072025937</v>
      </c>
      <c r="Q339" s="16"/>
      <c r="R339" s="16"/>
      <c r="S339" s="16"/>
      <c r="T339" s="16"/>
      <c r="U339" s="16"/>
      <c r="V339" s="16"/>
      <c r="W339" s="16"/>
      <c r="X339" s="16"/>
      <c r="Y339" s="16"/>
      <c r="Z339" s="16"/>
      <c r="AA339" s="16"/>
    </row>
    <row r="340">
      <c r="A340" s="115">
        <v>366.0</v>
      </c>
      <c r="B340" s="116" t="s">
        <v>195</v>
      </c>
      <c r="C340" s="116" t="s">
        <v>25</v>
      </c>
      <c r="D340" s="118">
        <v>41547.0</v>
      </c>
      <c r="E340" s="117">
        <v>4.474E9</v>
      </c>
      <c r="F340" s="117">
        <v>3.103E9</v>
      </c>
      <c r="G340" s="117">
        <v>4.95E8</v>
      </c>
      <c r="H340" s="121" t="s">
        <v>59</v>
      </c>
      <c r="I340" s="119" t="s">
        <v>59</v>
      </c>
      <c r="J340" s="116" t="s">
        <v>14</v>
      </c>
      <c r="K340" s="116" t="s">
        <v>196</v>
      </c>
      <c r="L340" s="29">
        <f t="shared" si="1"/>
        <v>1371000000</v>
      </c>
      <c r="M340" s="120">
        <f t="shared" si="2"/>
        <v>0.3064371927</v>
      </c>
      <c r="N340" s="29">
        <f t="shared" si="3"/>
        <v>495000000</v>
      </c>
      <c r="O340" s="29">
        <f t="shared" si="4"/>
        <v>876000000</v>
      </c>
      <c r="P340" s="120">
        <f t="shared" si="5"/>
        <v>0.1957979437</v>
      </c>
      <c r="Q340" s="16"/>
      <c r="R340" s="16"/>
      <c r="S340" s="16"/>
      <c r="T340" s="16"/>
      <c r="U340" s="16"/>
      <c r="V340" s="16"/>
      <c r="W340" s="16"/>
      <c r="X340" s="16"/>
      <c r="Y340" s="16"/>
      <c r="Z340" s="16"/>
      <c r="AA340" s="16"/>
    </row>
    <row r="341">
      <c r="A341" s="115">
        <v>367.0</v>
      </c>
      <c r="B341" s="116" t="s">
        <v>195</v>
      </c>
      <c r="C341" s="116" t="s">
        <v>26</v>
      </c>
      <c r="D341" s="118">
        <v>41912.0</v>
      </c>
      <c r="E341" s="117">
        <v>4.979E9</v>
      </c>
      <c r="F341" s="117">
        <v>3.469E9</v>
      </c>
      <c r="G341" s="117">
        <v>5.94E8</v>
      </c>
      <c r="H341" s="121" t="s">
        <v>59</v>
      </c>
      <c r="I341" s="119" t="s">
        <v>59</v>
      </c>
      <c r="J341" s="116" t="s">
        <v>14</v>
      </c>
      <c r="K341" s="116" t="s">
        <v>196</v>
      </c>
      <c r="L341" s="29">
        <f t="shared" si="1"/>
        <v>1510000000</v>
      </c>
      <c r="M341" s="120">
        <f t="shared" si="2"/>
        <v>0.3032737497</v>
      </c>
      <c r="N341" s="29">
        <f t="shared" si="3"/>
        <v>594000000</v>
      </c>
      <c r="O341" s="29">
        <f t="shared" si="4"/>
        <v>916000000</v>
      </c>
      <c r="P341" s="120">
        <f t="shared" si="5"/>
        <v>0.1839726853</v>
      </c>
      <c r="Q341" s="16"/>
      <c r="R341" s="16"/>
      <c r="S341" s="16"/>
      <c r="T341" s="16"/>
      <c r="U341" s="16"/>
      <c r="V341" s="16"/>
      <c r="W341" s="16"/>
      <c r="X341" s="16"/>
      <c r="Y341" s="16"/>
      <c r="Z341" s="16"/>
      <c r="AA341" s="16"/>
    </row>
    <row r="342">
      <c r="A342" s="115">
        <v>368.0</v>
      </c>
      <c r="B342" s="116" t="s">
        <v>195</v>
      </c>
      <c r="C342" s="116" t="s">
        <v>27</v>
      </c>
      <c r="D342" s="118">
        <v>42277.0</v>
      </c>
      <c r="E342" s="117">
        <v>5.244E9</v>
      </c>
      <c r="F342" s="117">
        <v>3.63E9</v>
      </c>
      <c r="G342" s="117">
        <v>6.06E8</v>
      </c>
      <c r="H342" s="121" t="s">
        <v>59</v>
      </c>
      <c r="I342" s="119" t="s">
        <v>59</v>
      </c>
      <c r="J342" s="116" t="s">
        <v>14</v>
      </c>
      <c r="K342" s="116" t="s">
        <v>196</v>
      </c>
      <c r="L342" s="29">
        <f t="shared" si="1"/>
        <v>1614000000</v>
      </c>
      <c r="M342" s="120">
        <f t="shared" si="2"/>
        <v>0.3077803204</v>
      </c>
      <c r="N342" s="29">
        <f t="shared" si="3"/>
        <v>606000000</v>
      </c>
      <c r="O342" s="29">
        <f t="shared" si="4"/>
        <v>1008000000</v>
      </c>
      <c r="P342" s="120">
        <f t="shared" si="5"/>
        <v>0.1922196796</v>
      </c>
      <c r="Q342" s="16"/>
      <c r="R342" s="16"/>
      <c r="S342" s="16"/>
      <c r="T342" s="16"/>
      <c r="U342" s="16"/>
      <c r="V342" s="16"/>
      <c r="W342" s="16"/>
      <c r="X342" s="16"/>
      <c r="Y342" s="16"/>
      <c r="Z342" s="16"/>
      <c r="AA342" s="16"/>
    </row>
    <row r="343">
      <c r="A343" s="115">
        <v>369.0</v>
      </c>
      <c r="B343" s="116" t="s">
        <v>195</v>
      </c>
      <c r="C343" s="116" t="s">
        <v>28</v>
      </c>
      <c r="D343" s="122">
        <v>42643.0</v>
      </c>
      <c r="E343" s="117">
        <v>5.259E9</v>
      </c>
      <c r="F343" s="117">
        <v>3.642E9</v>
      </c>
      <c r="G343" s="117">
        <v>6.38E8</v>
      </c>
      <c r="H343" s="121" t="s">
        <v>59</v>
      </c>
      <c r="I343" s="121" t="s">
        <v>59</v>
      </c>
      <c r="J343" s="116" t="s">
        <v>14</v>
      </c>
      <c r="K343" s="116" t="s">
        <v>196</v>
      </c>
      <c r="L343" s="29">
        <f t="shared" si="1"/>
        <v>1617000000</v>
      </c>
      <c r="M343" s="120">
        <f t="shared" si="2"/>
        <v>0.3074729036</v>
      </c>
      <c r="N343" s="29">
        <f t="shared" si="3"/>
        <v>638000000</v>
      </c>
      <c r="O343" s="29">
        <f t="shared" si="4"/>
        <v>979000000</v>
      </c>
      <c r="P343" s="120">
        <f t="shared" si="5"/>
        <v>0.1861570641</v>
      </c>
      <c r="Q343" s="16"/>
      <c r="R343" s="16"/>
      <c r="S343" s="16"/>
      <c r="T343" s="16"/>
      <c r="U343" s="16"/>
      <c r="V343" s="16"/>
      <c r="W343" s="16"/>
      <c r="X343" s="16"/>
      <c r="Y343" s="16"/>
      <c r="Z343" s="16"/>
      <c r="AA343" s="16"/>
    </row>
    <row r="344">
      <c r="A344" s="115">
        <v>370.0</v>
      </c>
      <c r="B344" s="116" t="s">
        <v>197</v>
      </c>
      <c r="C344" s="116" t="s">
        <v>25</v>
      </c>
      <c r="D344" s="118">
        <v>41578.0</v>
      </c>
      <c r="E344" s="117">
        <v>1.587725E9</v>
      </c>
      <c r="F344" s="117">
        <v>5.60917E8</v>
      </c>
      <c r="G344" s="117">
        <v>6.10735E8</v>
      </c>
      <c r="H344" s="117">
        <v>5.8827E7</v>
      </c>
      <c r="I344" s="117">
        <v>3.0239E7</v>
      </c>
      <c r="J344" s="116" t="s">
        <v>13</v>
      </c>
      <c r="K344" s="116" t="s">
        <v>198</v>
      </c>
      <c r="L344" s="29">
        <f t="shared" si="1"/>
        <v>1026808000</v>
      </c>
      <c r="M344" s="120">
        <f t="shared" si="2"/>
        <v>0.6467165284</v>
      </c>
      <c r="N344" s="29">
        <f t="shared" si="3"/>
        <v>699801000</v>
      </c>
      <c r="O344" s="29">
        <f t="shared" si="4"/>
        <v>327007000</v>
      </c>
      <c r="P344" s="120">
        <f t="shared" si="5"/>
        <v>0.2059594703</v>
      </c>
      <c r="Q344" s="16"/>
      <c r="R344" s="16"/>
      <c r="S344" s="16"/>
      <c r="T344" s="16"/>
      <c r="U344" s="16"/>
      <c r="V344" s="16"/>
      <c r="W344" s="16"/>
      <c r="X344" s="16"/>
      <c r="Y344" s="16"/>
      <c r="Z344" s="16"/>
      <c r="AA344" s="16"/>
    </row>
    <row r="345">
      <c r="A345" s="115">
        <v>371.0</v>
      </c>
      <c r="B345" s="116" t="s">
        <v>197</v>
      </c>
      <c r="C345" s="116" t="s">
        <v>26</v>
      </c>
      <c r="D345" s="118">
        <v>41943.0</v>
      </c>
      <c r="E345" s="117">
        <v>1.717776E9</v>
      </c>
      <c r="F345" s="117">
        <v>6.26206E8</v>
      </c>
      <c r="G345" s="117">
        <v>6.83115E8</v>
      </c>
      <c r="H345" s="117">
        <v>6.6259E7</v>
      </c>
      <c r="I345" s="117">
        <v>3.571E7</v>
      </c>
      <c r="J345" s="116" t="s">
        <v>13</v>
      </c>
      <c r="K345" s="116" t="s">
        <v>198</v>
      </c>
      <c r="L345" s="29">
        <f t="shared" si="1"/>
        <v>1091570000</v>
      </c>
      <c r="M345" s="120">
        <f t="shared" si="2"/>
        <v>0.6354553795</v>
      </c>
      <c r="N345" s="29">
        <f t="shared" si="3"/>
        <v>785084000</v>
      </c>
      <c r="O345" s="29">
        <f t="shared" si="4"/>
        <v>306486000</v>
      </c>
      <c r="P345" s="120">
        <f t="shared" si="5"/>
        <v>0.1784202364</v>
      </c>
      <c r="Q345" s="16"/>
      <c r="R345" s="16"/>
      <c r="S345" s="16"/>
      <c r="T345" s="16"/>
      <c r="U345" s="16"/>
      <c r="V345" s="16"/>
      <c r="W345" s="16"/>
      <c r="X345" s="16"/>
      <c r="Y345" s="16"/>
      <c r="Z345" s="16"/>
      <c r="AA345" s="16"/>
    </row>
    <row r="346">
      <c r="A346" s="115">
        <v>372.0</v>
      </c>
      <c r="B346" s="116" t="s">
        <v>197</v>
      </c>
      <c r="C346" s="116" t="s">
        <v>27</v>
      </c>
      <c r="D346" s="118">
        <v>42308.0</v>
      </c>
      <c r="E346" s="117">
        <v>1.79706E9</v>
      </c>
      <c r="F346" s="117">
        <v>7.26798E8</v>
      </c>
      <c r="G346" s="117">
        <v>7.12543E8</v>
      </c>
      <c r="H346" s="117">
        <v>6.9589E7</v>
      </c>
      <c r="I346" s="117">
        <v>5.1459E7</v>
      </c>
      <c r="J346" s="116" t="s">
        <v>13</v>
      </c>
      <c r="K346" s="116" t="s">
        <v>198</v>
      </c>
      <c r="L346" s="29">
        <f t="shared" si="1"/>
        <v>1070262000</v>
      </c>
      <c r="M346" s="120">
        <f t="shared" si="2"/>
        <v>0.5955627525</v>
      </c>
      <c r="N346" s="29">
        <f t="shared" si="3"/>
        <v>833591000</v>
      </c>
      <c r="O346" s="29">
        <f t="shared" si="4"/>
        <v>236671000</v>
      </c>
      <c r="P346" s="120">
        <f t="shared" si="5"/>
        <v>0.1316989973</v>
      </c>
      <c r="Q346" s="16"/>
      <c r="R346" s="16"/>
      <c r="S346" s="16"/>
      <c r="T346" s="16"/>
      <c r="U346" s="16"/>
      <c r="V346" s="16"/>
      <c r="W346" s="16"/>
      <c r="X346" s="16"/>
      <c r="Y346" s="16"/>
      <c r="Z346" s="16"/>
      <c r="AA346" s="16"/>
    </row>
    <row r="347">
      <c r="A347" s="115">
        <v>373.0</v>
      </c>
      <c r="B347" s="116" t="s">
        <v>197</v>
      </c>
      <c r="C347" s="116" t="s">
        <v>28</v>
      </c>
      <c r="D347" s="118">
        <v>42674.0</v>
      </c>
      <c r="E347" s="117">
        <v>1.966814E9</v>
      </c>
      <c r="F347" s="117">
        <v>7.93735E8</v>
      </c>
      <c r="G347" s="117">
        <v>7.22798E8</v>
      </c>
      <c r="H347" s="117">
        <v>6.5411E7</v>
      </c>
      <c r="I347" s="117">
        <v>6.079E7</v>
      </c>
      <c r="J347" s="116" t="s">
        <v>13</v>
      </c>
      <c r="K347" s="116" t="s">
        <v>198</v>
      </c>
      <c r="L347" s="29">
        <f t="shared" si="1"/>
        <v>1173079000</v>
      </c>
      <c r="M347" s="120">
        <f t="shared" si="2"/>
        <v>0.5964361653</v>
      </c>
      <c r="N347" s="29">
        <f t="shared" si="3"/>
        <v>848999000</v>
      </c>
      <c r="O347" s="29">
        <f t="shared" si="4"/>
        <v>324080000</v>
      </c>
      <c r="P347" s="120">
        <f t="shared" si="5"/>
        <v>0.1647740966</v>
      </c>
      <c r="Q347" s="16"/>
      <c r="R347" s="16"/>
      <c r="S347" s="16"/>
      <c r="T347" s="16"/>
      <c r="U347" s="16"/>
      <c r="V347" s="16"/>
      <c r="W347" s="16"/>
      <c r="X347" s="16"/>
      <c r="Y347" s="16"/>
      <c r="Z347" s="16"/>
      <c r="AA347" s="16"/>
    </row>
    <row r="348">
      <c r="A348" s="115">
        <v>374.0</v>
      </c>
      <c r="B348" s="116" t="s">
        <v>199</v>
      </c>
      <c r="C348" s="116" t="s">
        <v>25</v>
      </c>
      <c r="D348" s="118">
        <v>41518.0</v>
      </c>
      <c r="E348" s="117">
        <v>1.05156E11</v>
      </c>
      <c r="F348" s="117">
        <v>9.1948E10</v>
      </c>
      <c r="G348" s="117">
        <v>1.0104E10</v>
      </c>
      <c r="H348" s="121" t="s">
        <v>59</v>
      </c>
      <c r="I348" s="119" t="s">
        <v>59</v>
      </c>
      <c r="J348" s="116" t="s">
        <v>10</v>
      </c>
      <c r="K348" s="116" t="s">
        <v>200</v>
      </c>
      <c r="L348" s="29">
        <f t="shared" si="1"/>
        <v>13208000000</v>
      </c>
      <c r="M348" s="120">
        <f t="shared" si="2"/>
        <v>0.1256038647</v>
      </c>
      <c r="N348" s="29">
        <f t="shared" si="3"/>
        <v>10104000000</v>
      </c>
      <c r="O348" s="29">
        <f t="shared" si="4"/>
        <v>3104000000</v>
      </c>
      <c r="P348" s="120">
        <f t="shared" si="5"/>
        <v>0.02951804937</v>
      </c>
      <c r="Q348" s="16"/>
      <c r="R348" s="16"/>
      <c r="S348" s="16"/>
      <c r="T348" s="16"/>
      <c r="U348" s="16"/>
      <c r="V348" s="16"/>
      <c r="W348" s="16"/>
      <c r="X348" s="16"/>
      <c r="Y348" s="16"/>
      <c r="Z348" s="16"/>
      <c r="AA348" s="16"/>
    </row>
    <row r="349">
      <c r="A349" s="115">
        <v>375.0</v>
      </c>
      <c r="B349" s="116" t="s">
        <v>199</v>
      </c>
      <c r="C349" s="116" t="s">
        <v>26</v>
      </c>
      <c r="D349" s="118">
        <v>41882.0</v>
      </c>
      <c r="E349" s="117">
        <v>1.1264E11</v>
      </c>
      <c r="F349" s="117">
        <v>9.8458E10</v>
      </c>
      <c r="G349" s="117">
        <v>1.0899E10</v>
      </c>
      <c r="H349" s="121" t="s">
        <v>59</v>
      </c>
      <c r="I349" s="119" t="s">
        <v>59</v>
      </c>
      <c r="J349" s="116" t="s">
        <v>10</v>
      </c>
      <c r="K349" s="116" t="s">
        <v>200</v>
      </c>
      <c r="L349" s="29">
        <f t="shared" si="1"/>
        <v>14182000000</v>
      </c>
      <c r="M349" s="120">
        <f t="shared" si="2"/>
        <v>0.1259055398</v>
      </c>
      <c r="N349" s="29">
        <f t="shared" si="3"/>
        <v>10899000000</v>
      </c>
      <c r="O349" s="29">
        <f t="shared" si="4"/>
        <v>3283000000</v>
      </c>
      <c r="P349" s="120">
        <f t="shared" si="5"/>
        <v>0.0291459517</v>
      </c>
      <c r="Q349" s="16"/>
      <c r="R349" s="16"/>
      <c r="S349" s="16"/>
      <c r="T349" s="16"/>
      <c r="U349" s="16"/>
      <c r="V349" s="16"/>
      <c r="W349" s="16"/>
      <c r="X349" s="16"/>
      <c r="Y349" s="16"/>
      <c r="Z349" s="16"/>
      <c r="AA349" s="16"/>
    </row>
    <row r="350">
      <c r="A350" s="115">
        <v>376.0</v>
      </c>
      <c r="B350" s="116" t="s">
        <v>199</v>
      </c>
      <c r="C350" s="116" t="s">
        <v>27</v>
      </c>
      <c r="D350" s="118">
        <v>42246.0</v>
      </c>
      <c r="E350" s="117">
        <v>1.16199E11</v>
      </c>
      <c r="F350" s="117">
        <v>1.01065E11</v>
      </c>
      <c r="G350" s="117">
        <v>1.1445E10</v>
      </c>
      <c r="H350" s="121" t="s">
        <v>59</v>
      </c>
      <c r="I350" s="119" t="s">
        <v>59</v>
      </c>
      <c r="J350" s="116" t="s">
        <v>10</v>
      </c>
      <c r="K350" s="116" t="s">
        <v>200</v>
      </c>
      <c r="L350" s="29">
        <f t="shared" si="1"/>
        <v>15134000000</v>
      </c>
      <c r="M350" s="120">
        <f t="shared" si="2"/>
        <v>0.1302420847</v>
      </c>
      <c r="N350" s="29">
        <f t="shared" si="3"/>
        <v>11445000000</v>
      </c>
      <c r="O350" s="29">
        <f t="shared" si="4"/>
        <v>3689000000</v>
      </c>
      <c r="P350" s="120">
        <f t="shared" si="5"/>
        <v>0.03174726116</v>
      </c>
      <c r="Q350" s="16"/>
      <c r="R350" s="16"/>
      <c r="S350" s="16"/>
      <c r="T350" s="16"/>
      <c r="U350" s="16"/>
      <c r="V350" s="16"/>
      <c r="W350" s="16"/>
      <c r="X350" s="16"/>
      <c r="Y350" s="16"/>
      <c r="Z350" s="16"/>
      <c r="AA350" s="16"/>
    </row>
    <row r="351">
      <c r="A351" s="115">
        <v>377.0</v>
      </c>
      <c r="B351" s="116" t="s">
        <v>199</v>
      </c>
      <c r="C351" s="116" t="s">
        <v>28</v>
      </c>
      <c r="D351" s="118">
        <v>42610.0</v>
      </c>
      <c r="E351" s="117">
        <v>1.18719E11</v>
      </c>
      <c r="F351" s="117">
        <v>1.02901E11</v>
      </c>
      <c r="G351" s="117">
        <v>1.2068E10</v>
      </c>
      <c r="H351" s="121" t="s">
        <v>59</v>
      </c>
      <c r="I351" s="119" t="s">
        <v>59</v>
      </c>
      <c r="J351" s="116" t="s">
        <v>10</v>
      </c>
      <c r="K351" s="116" t="s">
        <v>200</v>
      </c>
      <c r="L351" s="29">
        <f t="shared" si="1"/>
        <v>15818000000</v>
      </c>
      <c r="M351" s="120">
        <f t="shared" si="2"/>
        <v>0.1332389929</v>
      </c>
      <c r="N351" s="29">
        <f t="shared" si="3"/>
        <v>12068000000</v>
      </c>
      <c r="O351" s="29">
        <f t="shared" si="4"/>
        <v>3750000000</v>
      </c>
      <c r="P351" s="120">
        <f t="shared" si="5"/>
        <v>0.03158719329</v>
      </c>
      <c r="Q351" s="16"/>
      <c r="R351" s="16"/>
      <c r="S351" s="16"/>
      <c r="T351" s="16"/>
      <c r="U351" s="16"/>
      <c r="V351" s="16"/>
      <c r="W351" s="16"/>
      <c r="X351" s="16"/>
      <c r="Y351" s="16"/>
      <c r="Z351" s="16"/>
      <c r="AA351" s="16"/>
    </row>
    <row r="352">
      <c r="A352" s="115">
        <v>378.0</v>
      </c>
      <c r="B352" s="116" t="s">
        <v>201</v>
      </c>
      <c r="C352" s="116" t="s">
        <v>25</v>
      </c>
      <c r="D352" s="118">
        <v>37802.0</v>
      </c>
      <c r="E352" s="117">
        <v>1577000.0</v>
      </c>
      <c r="F352" s="117">
        <v>258000.0</v>
      </c>
      <c r="G352" s="117">
        <v>2410000.0</v>
      </c>
      <c r="H352" s="117">
        <v>65000.0</v>
      </c>
      <c r="I352" s="119" t="s">
        <v>59</v>
      </c>
      <c r="J352" s="116" t="s">
        <v>10</v>
      </c>
      <c r="K352" s="116" t="s">
        <v>202</v>
      </c>
      <c r="L352" s="29">
        <f t="shared" si="1"/>
        <v>1319000</v>
      </c>
      <c r="M352" s="120">
        <f t="shared" si="2"/>
        <v>0.8363982245</v>
      </c>
      <c r="N352" s="29">
        <f t="shared" si="3"/>
        <v>2475000</v>
      </c>
      <c r="O352" s="29">
        <f t="shared" si="4"/>
        <v>-1156000</v>
      </c>
      <c r="P352" s="120">
        <f t="shared" si="5"/>
        <v>-0.7330374128</v>
      </c>
      <c r="Q352" s="16"/>
      <c r="R352" s="16"/>
      <c r="S352" s="16"/>
      <c r="T352" s="16"/>
      <c r="U352" s="16"/>
      <c r="V352" s="16"/>
      <c r="W352" s="16"/>
      <c r="X352" s="16"/>
      <c r="Y352" s="16"/>
      <c r="Z352" s="16"/>
      <c r="AA352" s="16"/>
    </row>
    <row r="353">
      <c r="A353" s="115">
        <v>379.0</v>
      </c>
      <c r="B353" s="116" t="s">
        <v>201</v>
      </c>
      <c r="C353" s="116" t="s">
        <v>26</v>
      </c>
      <c r="D353" s="118">
        <v>38168.0</v>
      </c>
      <c r="E353" s="117">
        <v>1514000.0</v>
      </c>
      <c r="F353" s="117">
        <v>142000.0</v>
      </c>
      <c r="G353" s="117">
        <v>3940000.0</v>
      </c>
      <c r="H353" s="117">
        <v>30000.0</v>
      </c>
      <c r="I353" s="117">
        <v>163000.0</v>
      </c>
      <c r="J353" s="116" t="s">
        <v>10</v>
      </c>
      <c r="K353" s="116" t="s">
        <v>202</v>
      </c>
      <c r="L353" s="29">
        <f t="shared" si="1"/>
        <v>1372000</v>
      </c>
      <c r="M353" s="120">
        <f t="shared" si="2"/>
        <v>0.9062087186</v>
      </c>
      <c r="N353" s="29">
        <f t="shared" si="3"/>
        <v>4133000</v>
      </c>
      <c r="O353" s="29">
        <f t="shared" si="4"/>
        <v>-2761000</v>
      </c>
      <c r="P353" s="120">
        <f t="shared" si="5"/>
        <v>-1.823645971</v>
      </c>
      <c r="Q353" s="16"/>
      <c r="R353" s="16"/>
      <c r="S353" s="16"/>
      <c r="T353" s="16"/>
      <c r="U353" s="16"/>
      <c r="V353" s="16"/>
      <c r="W353" s="16"/>
      <c r="X353" s="16"/>
      <c r="Y353" s="16"/>
      <c r="Z353" s="16"/>
      <c r="AA353" s="16"/>
    </row>
    <row r="354">
      <c r="A354" s="115">
        <v>380.0</v>
      </c>
      <c r="B354" s="116" t="s">
        <v>201</v>
      </c>
      <c r="C354" s="116" t="s">
        <v>27</v>
      </c>
      <c r="D354" s="118">
        <v>38776.0</v>
      </c>
      <c r="E354" s="117">
        <v>7.9562E7</v>
      </c>
      <c r="F354" s="117">
        <v>7.5508E7</v>
      </c>
      <c r="G354" s="117">
        <v>1.5359E7</v>
      </c>
      <c r="H354" s="119" t="s">
        <v>59</v>
      </c>
      <c r="I354" s="121" t="s">
        <v>59</v>
      </c>
      <c r="J354" s="116" t="s">
        <v>10</v>
      </c>
      <c r="K354" s="116" t="s">
        <v>202</v>
      </c>
      <c r="L354" s="29">
        <f t="shared" si="1"/>
        <v>4054000</v>
      </c>
      <c r="M354" s="120">
        <f t="shared" si="2"/>
        <v>0.050953973</v>
      </c>
      <c r="N354" s="29">
        <f t="shared" si="3"/>
        <v>15359000</v>
      </c>
      <c r="O354" s="29">
        <f t="shared" si="4"/>
        <v>-11305000</v>
      </c>
      <c r="P354" s="120">
        <f t="shared" si="5"/>
        <v>-0.1420904452</v>
      </c>
      <c r="Q354" s="16"/>
      <c r="R354" s="16"/>
      <c r="S354" s="16"/>
      <c r="T354" s="16"/>
      <c r="U354" s="16"/>
      <c r="V354" s="16"/>
      <c r="W354" s="16"/>
      <c r="X354" s="16"/>
      <c r="Y354" s="16"/>
      <c r="Z354" s="16"/>
      <c r="AA354" s="16"/>
    </row>
    <row r="355">
      <c r="A355" s="115">
        <v>381.0</v>
      </c>
      <c r="B355" s="116" t="s">
        <v>201</v>
      </c>
      <c r="C355" s="116" t="s">
        <v>28</v>
      </c>
      <c r="D355" s="118">
        <v>39141.0</v>
      </c>
      <c r="E355" s="117">
        <v>9.9642E7</v>
      </c>
      <c r="F355" s="117">
        <v>8.4477E7</v>
      </c>
      <c r="G355" s="117">
        <v>2.5853E7</v>
      </c>
      <c r="H355" s="121" t="s">
        <v>59</v>
      </c>
      <c r="I355" s="119" t="s">
        <v>59</v>
      </c>
      <c r="J355" s="116" t="s">
        <v>10</v>
      </c>
      <c r="K355" s="116" t="s">
        <v>202</v>
      </c>
      <c r="L355" s="29">
        <f t="shared" si="1"/>
        <v>15165000</v>
      </c>
      <c r="M355" s="120">
        <f t="shared" si="2"/>
        <v>0.1521948576</v>
      </c>
      <c r="N355" s="29">
        <f t="shared" si="3"/>
        <v>25853000</v>
      </c>
      <c r="O355" s="29">
        <f t="shared" si="4"/>
        <v>-10688000</v>
      </c>
      <c r="P355" s="120">
        <f t="shared" si="5"/>
        <v>-0.1072640051</v>
      </c>
      <c r="Q355" s="16"/>
      <c r="R355" s="16"/>
      <c r="S355" s="16"/>
      <c r="T355" s="16"/>
      <c r="U355" s="16"/>
      <c r="V355" s="16"/>
      <c r="W355" s="16"/>
      <c r="X355" s="16"/>
      <c r="Y355" s="16"/>
      <c r="Z355" s="16"/>
      <c r="AA355" s="16"/>
    </row>
    <row r="356">
      <c r="A356" s="115">
        <v>382.0</v>
      </c>
      <c r="B356" s="116" t="s">
        <v>203</v>
      </c>
      <c r="C356" s="116" t="s">
        <v>25</v>
      </c>
      <c r="D356" s="118">
        <v>41483.0</v>
      </c>
      <c r="E356" s="117">
        <v>8.052E9</v>
      </c>
      <c r="F356" s="117">
        <v>5.14E9</v>
      </c>
      <c r="G356" s="117">
        <v>1.653E9</v>
      </c>
      <c r="H356" s="117">
        <v>1.28E8</v>
      </c>
      <c r="I356" s="119" t="s">
        <v>59</v>
      </c>
      <c r="J356" s="116" t="s">
        <v>10</v>
      </c>
      <c r="K356" s="116" t="s">
        <v>156</v>
      </c>
      <c r="L356" s="29">
        <f t="shared" si="1"/>
        <v>2912000000</v>
      </c>
      <c r="M356" s="120">
        <f t="shared" si="2"/>
        <v>0.3616492797</v>
      </c>
      <c r="N356" s="29">
        <f t="shared" si="3"/>
        <v>1781000000</v>
      </c>
      <c r="O356" s="29">
        <f t="shared" si="4"/>
        <v>1131000000</v>
      </c>
      <c r="P356" s="120">
        <f t="shared" si="5"/>
        <v>0.140461997</v>
      </c>
      <c r="Q356" s="16"/>
      <c r="R356" s="16"/>
      <c r="S356" s="16"/>
      <c r="T356" s="16"/>
      <c r="U356" s="16"/>
      <c r="V356" s="16"/>
      <c r="W356" s="16"/>
      <c r="X356" s="16"/>
      <c r="Y356" s="16"/>
      <c r="Z356" s="16"/>
      <c r="AA356" s="16"/>
    </row>
    <row r="357">
      <c r="A357" s="115">
        <v>383.0</v>
      </c>
      <c r="B357" s="116" t="s">
        <v>203</v>
      </c>
      <c r="C357" s="116" t="s">
        <v>26</v>
      </c>
      <c r="D357" s="118">
        <v>41854.0</v>
      </c>
      <c r="E357" s="117">
        <v>8.268E9</v>
      </c>
      <c r="F357" s="117">
        <v>5.297E9</v>
      </c>
      <c r="G357" s="117">
        <v>1.527E9</v>
      </c>
      <c r="H357" s="117">
        <v>1.22E8</v>
      </c>
      <c r="I357" s="121" t="s">
        <v>59</v>
      </c>
      <c r="J357" s="116" t="s">
        <v>10</v>
      </c>
      <c r="K357" s="116" t="s">
        <v>156</v>
      </c>
      <c r="L357" s="29">
        <f t="shared" si="1"/>
        <v>2971000000</v>
      </c>
      <c r="M357" s="120">
        <f t="shared" si="2"/>
        <v>0.3593372037</v>
      </c>
      <c r="N357" s="29">
        <f t="shared" si="3"/>
        <v>1649000000</v>
      </c>
      <c r="O357" s="29">
        <f t="shared" si="4"/>
        <v>1322000000</v>
      </c>
      <c r="P357" s="120">
        <f t="shared" si="5"/>
        <v>0.1598935656</v>
      </c>
      <c r="Q357" s="16"/>
      <c r="R357" s="16"/>
      <c r="S357" s="16"/>
      <c r="T357" s="16"/>
      <c r="U357" s="16"/>
      <c r="V357" s="16"/>
      <c r="W357" s="16"/>
      <c r="X357" s="16"/>
      <c r="Y357" s="16"/>
      <c r="Z357" s="16"/>
      <c r="AA357" s="16"/>
    </row>
    <row r="358">
      <c r="A358" s="115">
        <v>384.0</v>
      </c>
      <c r="B358" s="116" t="s">
        <v>203</v>
      </c>
      <c r="C358" s="116" t="s">
        <v>27</v>
      </c>
      <c r="D358" s="118">
        <v>42218.0</v>
      </c>
      <c r="E358" s="117">
        <v>8.082E9</v>
      </c>
      <c r="F358" s="117">
        <v>5.3E9</v>
      </c>
      <c r="G358" s="117">
        <v>1.509E9</v>
      </c>
      <c r="H358" s="117">
        <v>1.17E8</v>
      </c>
      <c r="I358" s="119" t="s">
        <v>59</v>
      </c>
      <c r="J358" s="116" t="s">
        <v>10</v>
      </c>
      <c r="K358" s="116" t="s">
        <v>156</v>
      </c>
      <c r="L358" s="29">
        <f t="shared" si="1"/>
        <v>2782000000</v>
      </c>
      <c r="M358" s="120">
        <f t="shared" si="2"/>
        <v>0.3442217273</v>
      </c>
      <c r="N358" s="29">
        <f t="shared" si="3"/>
        <v>1626000000</v>
      </c>
      <c r="O358" s="29">
        <f t="shared" si="4"/>
        <v>1156000000</v>
      </c>
      <c r="P358" s="120">
        <f t="shared" si="5"/>
        <v>0.1430339025</v>
      </c>
      <c r="Q358" s="16"/>
      <c r="R358" s="16"/>
      <c r="S358" s="16"/>
      <c r="T358" s="16"/>
      <c r="U358" s="16"/>
      <c r="V358" s="16"/>
      <c r="W358" s="16"/>
      <c r="X358" s="16"/>
      <c r="Y358" s="16"/>
      <c r="Z358" s="16"/>
      <c r="AA358" s="16"/>
    </row>
    <row r="359">
      <c r="A359" s="115">
        <v>385.0</v>
      </c>
      <c r="B359" s="116" t="s">
        <v>203</v>
      </c>
      <c r="C359" s="116" t="s">
        <v>28</v>
      </c>
      <c r="D359" s="118">
        <v>42582.0</v>
      </c>
      <c r="E359" s="117">
        <v>7.961E9</v>
      </c>
      <c r="F359" s="117">
        <v>5.181E9</v>
      </c>
      <c r="G359" s="117">
        <v>1.665E9</v>
      </c>
      <c r="H359" s="117">
        <v>1.24E8</v>
      </c>
      <c r="I359" s="119" t="s">
        <v>59</v>
      </c>
      <c r="J359" s="116" t="s">
        <v>10</v>
      </c>
      <c r="K359" s="116" t="s">
        <v>156</v>
      </c>
      <c r="L359" s="29">
        <f t="shared" si="1"/>
        <v>2780000000</v>
      </c>
      <c r="M359" s="120">
        <f t="shared" si="2"/>
        <v>0.3492023615</v>
      </c>
      <c r="N359" s="29">
        <f t="shared" si="3"/>
        <v>1789000000</v>
      </c>
      <c r="O359" s="29">
        <f t="shared" si="4"/>
        <v>991000000</v>
      </c>
      <c r="P359" s="120">
        <f t="shared" si="5"/>
        <v>0.124481849</v>
      </c>
      <c r="Q359" s="16"/>
      <c r="R359" s="16"/>
      <c r="S359" s="16"/>
      <c r="T359" s="16"/>
      <c r="U359" s="16"/>
      <c r="V359" s="16"/>
      <c r="W359" s="16"/>
      <c r="X359" s="16"/>
      <c r="Y359" s="16"/>
      <c r="Z359" s="16"/>
      <c r="AA359" s="16"/>
    </row>
    <row r="360">
      <c r="A360" s="115">
        <v>386.0</v>
      </c>
      <c r="B360" s="116" t="s">
        <v>204</v>
      </c>
      <c r="C360" s="116" t="s">
        <v>25</v>
      </c>
      <c r="D360" s="118">
        <v>41305.0</v>
      </c>
      <c r="E360" s="117">
        <v>3.050195E9</v>
      </c>
      <c r="F360" s="117">
        <v>6.83579E8</v>
      </c>
      <c r="G360" s="117">
        <v>2.047847E9</v>
      </c>
      <c r="H360" s="117">
        <v>4.29479E8</v>
      </c>
      <c r="I360" s="119" t="s">
        <v>59</v>
      </c>
      <c r="J360" s="116" t="s">
        <v>15</v>
      </c>
      <c r="K360" s="116" t="s">
        <v>92</v>
      </c>
      <c r="L360" s="29">
        <f t="shared" si="1"/>
        <v>2366616000</v>
      </c>
      <c r="M360" s="120">
        <f t="shared" si="2"/>
        <v>0.775890066</v>
      </c>
      <c r="N360" s="29">
        <f t="shared" si="3"/>
        <v>2477326000</v>
      </c>
      <c r="O360" s="29">
        <f t="shared" si="4"/>
        <v>-110710000</v>
      </c>
      <c r="P360" s="120">
        <f t="shared" si="5"/>
        <v>-0.03629604009</v>
      </c>
      <c r="Q360" s="16"/>
      <c r="R360" s="16"/>
      <c r="S360" s="16"/>
      <c r="T360" s="16"/>
      <c r="U360" s="16"/>
      <c r="V360" s="16"/>
      <c r="W360" s="16"/>
      <c r="X360" s="16"/>
      <c r="Y360" s="16"/>
      <c r="Z360" s="16"/>
      <c r="AA360" s="16"/>
    </row>
    <row r="361">
      <c r="A361" s="115">
        <v>387.0</v>
      </c>
      <c r="B361" s="116" t="s">
        <v>204</v>
      </c>
      <c r="C361" s="116" t="s">
        <v>26</v>
      </c>
      <c r="D361" s="118">
        <v>41670.0</v>
      </c>
      <c r="E361" s="117">
        <v>4.071003E9</v>
      </c>
      <c r="F361" s="117">
        <v>9.68428E8</v>
      </c>
      <c r="G361" s="117">
        <v>2.764851E9</v>
      </c>
      <c r="H361" s="117">
        <v>6.23798E8</v>
      </c>
      <c r="I361" s="119" t="s">
        <v>59</v>
      </c>
      <c r="J361" s="116" t="s">
        <v>15</v>
      </c>
      <c r="K361" s="116" t="s">
        <v>92</v>
      </c>
      <c r="L361" s="29">
        <f t="shared" si="1"/>
        <v>3102575000</v>
      </c>
      <c r="M361" s="120">
        <f t="shared" si="2"/>
        <v>0.7621156261</v>
      </c>
      <c r="N361" s="29">
        <f t="shared" si="3"/>
        <v>3388649000</v>
      </c>
      <c r="O361" s="29">
        <f t="shared" si="4"/>
        <v>-286074000</v>
      </c>
      <c r="P361" s="120">
        <f t="shared" si="5"/>
        <v>-0.07027113466</v>
      </c>
      <c r="Q361" s="16"/>
      <c r="R361" s="16"/>
      <c r="S361" s="16"/>
      <c r="T361" s="16"/>
      <c r="U361" s="16"/>
      <c r="V361" s="16"/>
      <c r="W361" s="16"/>
      <c r="X361" s="16"/>
      <c r="Y361" s="16"/>
      <c r="Z361" s="16"/>
      <c r="AA361" s="16"/>
    </row>
    <row r="362">
      <c r="A362" s="115">
        <v>388.0</v>
      </c>
      <c r="B362" s="116" t="s">
        <v>204</v>
      </c>
      <c r="C362" s="116" t="s">
        <v>27</v>
      </c>
      <c r="D362" s="118">
        <v>42035.0</v>
      </c>
      <c r="E362" s="117">
        <v>5.373586E9</v>
      </c>
      <c r="F362" s="117">
        <v>1.28927E9</v>
      </c>
      <c r="G362" s="117">
        <v>3.437032E9</v>
      </c>
      <c r="H362" s="117">
        <v>7.92917E8</v>
      </c>
      <c r="I362" s="121" t="s">
        <v>59</v>
      </c>
      <c r="J362" s="116" t="s">
        <v>15</v>
      </c>
      <c r="K362" s="116" t="s">
        <v>92</v>
      </c>
      <c r="L362" s="29">
        <f t="shared" si="1"/>
        <v>4084316000</v>
      </c>
      <c r="M362" s="120">
        <f t="shared" si="2"/>
        <v>0.7600726963</v>
      </c>
      <c r="N362" s="29">
        <f t="shared" si="3"/>
        <v>4229949000</v>
      </c>
      <c r="O362" s="29">
        <f t="shared" si="4"/>
        <v>-145633000</v>
      </c>
      <c r="P362" s="120">
        <f t="shared" si="5"/>
        <v>-0.02710164125</v>
      </c>
      <c r="Q362" s="16"/>
      <c r="R362" s="16"/>
      <c r="S362" s="16"/>
      <c r="T362" s="16"/>
      <c r="U362" s="16"/>
      <c r="V362" s="16"/>
      <c r="W362" s="16"/>
      <c r="X362" s="16"/>
      <c r="Y362" s="16"/>
      <c r="Z362" s="16"/>
      <c r="AA362" s="16"/>
    </row>
    <row r="363">
      <c r="A363" s="115">
        <v>389.0</v>
      </c>
      <c r="B363" s="116" t="s">
        <v>204</v>
      </c>
      <c r="C363" s="116" t="s">
        <v>28</v>
      </c>
      <c r="D363" s="118">
        <v>42400.0</v>
      </c>
      <c r="E363" s="117">
        <v>6.667216E9</v>
      </c>
      <c r="F363" s="117">
        <v>1.654548E9</v>
      </c>
      <c r="G363" s="117">
        <v>3.951445E9</v>
      </c>
      <c r="H363" s="117">
        <v>9.463E8</v>
      </c>
      <c r="I363" s="121" t="s">
        <v>59</v>
      </c>
      <c r="J363" s="116" t="s">
        <v>15</v>
      </c>
      <c r="K363" s="116" t="s">
        <v>92</v>
      </c>
      <c r="L363" s="29">
        <f t="shared" si="1"/>
        <v>5012668000</v>
      </c>
      <c r="M363" s="120">
        <f t="shared" si="2"/>
        <v>0.7518382485</v>
      </c>
      <c r="N363" s="29">
        <f t="shared" si="3"/>
        <v>4897745000</v>
      </c>
      <c r="O363" s="29">
        <f t="shared" si="4"/>
        <v>114923000</v>
      </c>
      <c r="P363" s="120">
        <f t="shared" si="5"/>
        <v>0.01723702967</v>
      </c>
      <c r="Q363" s="16"/>
      <c r="R363" s="16"/>
      <c r="S363" s="16"/>
      <c r="T363" s="16"/>
      <c r="U363" s="16"/>
      <c r="V363" s="16"/>
      <c r="W363" s="16"/>
      <c r="X363" s="16"/>
      <c r="Y363" s="16"/>
      <c r="Z363" s="16"/>
      <c r="AA363" s="16"/>
    </row>
    <row r="364">
      <c r="A364" s="115">
        <v>390.0</v>
      </c>
      <c r="B364" s="116" t="s">
        <v>205</v>
      </c>
      <c r="C364" s="116" t="s">
        <v>25</v>
      </c>
      <c r="D364" s="118">
        <v>41482.0</v>
      </c>
      <c r="E364" s="117">
        <v>4.8607E10</v>
      </c>
      <c r="F364" s="117">
        <v>1.9167E10</v>
      </c>
      <c r="G364" s="117">
        <v>1.1802E10</v>
      </c>
      <c r="H364" s="117">
        <v>5.942E9</v>
      </c>
      <c r="I364" s="117">
        <v>3.95E8</v>
      </c>
      <c r="J364" s="116" t="s">
        <v>15</v>
      </c>
      <c r="K364" s="116" t="s">
        <v>206</v>
      </c>
      <c r="L364" s="29">
        <f t="shared" si="1"/>
        <v>29440000000</v>
      </c>
      <c r="M364" s="120">
        <f t="shared" si="2"/>
        <v>0.6056740799</v>
      </c>
      <c r="N364" s="29">
        <f t="shared" si="3"/>
        <v>18139000000</v>
      </c>
      <c r="O364" s="29">
        <f t="shared" si="4"/>
        <v>11301000000</v>
      </c>
      <c r="P364" s="120">
        <f t="shared" si="5"/>
        <v>0.2324973769</v>
      </c>
      <c r="Q364" s="16"/>
      <c r="R364" s="16"/>
      <c r="S364" s="16"/>
      <c r="T364" s="16"/>
      <c r="U364" s="16"/>
      <c r="V364" s="16"/>
      <c r="W364" s="16"/>
      <c r="X364" s="16"/>
      <c r="Y364" s="16"/>
      <c r="Z364" s="16"/>
      <c r="AA364" s="16"/>
    </row>
    <row r="365">
      <c r="A365" s="115">
        <v>391.0</v>
      </c>
      <c r="B365" s="116" t="s">
        <v>205</v>
      </c>
      <c r="C365" s="116" t="s">
        <v>26</v>
      </c>
      <c r="D365" s="118">
        <v>41846.0</v>
      </c>
      <c r="E365" s="117">
        <v>4.7142E10</v>
      </c>
      <c r="F365" s="117">
        <v>1.9373E10</v>
      </c>
      <c r="G365" s="117">
        <v>1.1437E10</v>
      </c>
      <c r="H365" s="117">
        <v>6.294E9</v>
      </c>
      <c r="I365" s="117">
        <v>2.75E8</v>
      </c>
      <c r="J365" s="116" t="s">
        <v>15</v>
      </c>
      <c r="K365" s="116" t="s">
        <v>206</v>
      </c>
      <c r="L365" s="29">
        <f t="shared" si="1"/>
        <v>27769000000</v>
      </c>
      <c r="M365" s="120">
        <f t="shared" si="2"/>
        <v>0.5890501039</v>
      </c>
      <c r="N365" s="29">
        <f t="shared" si="3"/>
        <v>18006000000</v>
      </c>
      <c r="O365" s="29">
        <f t="shared" si="4"/>
        <v>9763000000</v>
      </c>
      <c r="P365" s="120">
        <f t="shared" si="5"/>
        <v>0.2070977048</v>
      </c>
      <c r="Q365" s="16"/>
      <c r="R365" s="16"/>
      <c r="S365" s="16"/>
      <c r="T365" s="16"/>
      <c r="U365" s="16"/>
      <c r="V365" s="16"/>
      <c r="W365" s="16"/>
      <c r="X365" s="16"/>
      <c r="Y365" s="16"/>
      <c r="Z365" s="16"/>
      <c r="AA365" s="16"/>
    </row>
    <row r="366">
      <c r="A366" s="115">
        <v>392.0</v>
      </c>
      <c r="B366" s="116" t="s">
        <v>205</v>
      </c>
      <c r="C366" s="116" t="s">
        <v>27</v>
      </c>
      <c r="D366" s="118">
        <v>42210.0</v>
      </c>
      <c r="E366" s="117">
        <v>4.9161E10</v>
      </c>
      <c r="F366" s="117">
        <v>1.948E10</v>
      </c>
      <c r="G366" s="117">
        <v>1.1861E10</v>
      </c>
      <c r="H366" s="117">
        <v>6.207E9</v>
      </c>
      <c r="I366" s="117">
        <v>3.59E8</v>
      </c>
      <c r="J366" s="116" t="s">
        <v>15</v>
      </c>
      <c r="K366" s="116" t="s">
        <v>206</v>
      </c>
      <c r="L366" s="29">
        <f t="shared" si="1"/>
        <v>29681000000</v>
      </c>
      <c r="M366" s="120">
        <f t="shared" si="2"/>
        <v>0.6037509408</v>
      </c>
      <c r="N366" s="29">
        <f t="shared" si="3"/>
        <v>18427000000</v>
      </c>
      <c r="O366" s="29">
        <f t="shared" si="4"/>
        <v>11254000000</v>
      </c>
      <c r="P366" s="120">
        <f t="shared" si="5"/>
        <v>0.2289212994</v>
      </c>
      <c r="Q366" s="16"/>
      <c r="R366" s="16"/>
      <c r="S366" s="16"/>
      <c r="T366" s="16"/>
      <c r="U366" s="16"/>
      <c r="V366" s="16"/>
      <c r="W366" s="16"/>
      <c r="X366" s="16"/>
      <c r="Y366" s="16"/>
      <c r="Z366" s="16"/>
      <c r="AA366" s="16"/>
    </row>
    <row r="367">
      <c r="A367" s="115">
        <v>393.0</v>
      </c>
      <c r="B367" s="116" t="s">
        <v>205</v>
      </c>
      <c r="C367" s="116" t="s">
        <v>28</v>
      </c>
      <c r="D367" s="118">
        <v>42581.0</v>
      </c>
      <c r="E367" s="117">
        <v>4.9247E10</v>
      </c>
      <c r="F367" s="117">
        <v>1.8287E10</v>
      </c>
      <c r="G367" s="117">
        <v>1.1433E10</v>
      </c>
      <c r="H367" s="117">
        <v>6.296E9</v>
      </c>
      <c r="I367" s="117">
        <v>3.03E8</v>
      </c>
      <c r="J367" s="116" t="s">
        <v>15</v>
      </c>
      <c r="K367" s="116" t="s">
        <v>206</v>
      </c>
      <c r="L367" s="29">
        <f t="shared" si="1"/>
        <v>30960000000</v>
      </c>
      <c r="M367" s="120">
        <f t="shared" si="2"/>
        <v>0.6286677361</v>
      </c>
      <c r="N367" s="29">
        <f t="shared" si="3"/>
        <v>18032000000</v>
      </c>
      <c r="O367" s="29">
        <f t="shared" si="4"/>
        <v>12928000000</v>
      </c>
      <c r="P367" s="120">
        <f t="shared" si="5"/>
        <v>0.2625134526</v>
      </c>
      <c r="Q367" s="16"/>
      <c r="R367" s="16"/>
      <c r="S367" s="16"/>
      <c r="T367" s="16"/>
      <c r="U367" s="16"/>
      <c r="V367" s="16"/>
      <c r="W367" s="16"/>
      <c r="X367" s="16"/>
      <c r="Y367" s="16"/>
      <c r="Z367" s="16"/>
      <c r="AA367" s="16"/>
    </row>
    <row r="368">
      <c r="A368" s="115">
        <v>394.0</v>
      </c>
      <c r="B368" s="116" t="s">
        <v>207</v>
      </c>
      <c r="C368" s="116" t="s">
        <v>25</v>
      </c>
      <c r="D368" s="118">
        <v>42097.0</v>
      </c>
      <c r="E368" s="117">
        <v>4.069746E9</v>
      </c>
      <c r="F368" s="117">
        <v>3.282301E9</v>
      </c>
      <c r="G368" s="117">
        <v>1.94207E8</v>
      </c>
      <c r="H368" s="119" t="s">
        <v>59</v>
      </c>
      <c r="I368" s="117">
        <v>1.37058E8</v>
      </c>
      <c r="J368" s="116" t="s">
        <v>15</v>
      </c>
      <c r="K368" s="116" t="s">
        <v>208</v>
      </c>
      <c r="L368" s="29">
        <f t="shared" si="1"/>
        <v>787445000</v>
      </c>
      <c r="M368" s="120">
        <f t="shared" si="2"/>
        <v>0.1934875051</v>
      </c>
      <c r="N368" s="29">
        <f t="shared" si="3"/>
        <v>331265000</v>
      </c>
      <c r="O368" s="29">
        <f t="shared" si="4"/>
        <v>456180000</v>
      </c>
      <c r="P368" s="120">
        <f t="shared" si="5"/>
        <v>0.1120905334</v>
      </c>
      <c r="Q368" s="16"/>
      <c r="R368" s="16"/>
      <c r="S368" s="16"/>
      <c r="T368" s="16"/>
      <c r="U368" s="16"/>
      <c r="V368" s="16"/>
      <c r="W368" s="16"/>
      <c r="X368" s="16"/>
      <c r="Y368" s="16"/>
      <c r="Z368" s="16"/>
      <c r="AA368" s="16"/>
    </row>
    <row r="369">
      <c r="A369" s="115">
        <v>395.0</v>
      </c>
      <c r="B369" s="116" t="s">
        <v>207</v>
      </c>
      <c r="C369" s="116" t="s">
        <v>26</v>
      </c>
      <c r="D369" s="118">
        <v>42461.0</v>
      </c>
      <c r="E369" s="117">
        <v>4.250447E9</v>
      </c>
      <c r="F369" s="117">
        <v>3.575631E9</v>
      </c>
      <c r="G369" s="117">
        <v>1.87244E8</v>
      </c>
      <c r="H369" s="121" t="s">
        <v>59</v>
      </c>
      <c r="I369" s="117">
        <v>1.82242E8</v>
      </c>
      <c r="J369" s="116" t="s">
        <v>15</v>
      </c>
      <c r="K369" s="116" t="s">
        <v>208</v>
      </c>
      <c r="L369" s="29">
        <f t="shared" si="1"/>
        <v>674816000</v>
      </c>
      <c r="M369" s="120">
        <f t="shared" si="2"/>
        <v>0.1587635371</v>
      </c>
      <c r="N369" s="29">
        <f t="shared" si="3"/>
        <v>369486000</v>
      </c>
      <c r="O369" s="29">
        <f t="shared" si="4"/>
        <v>305330000</v>
      </c>
      <c r="P369" s="120">
        <f t="shared" si="5"/>
        <v>0.07183479761</v>
      </c>
      <c r="Q369" s="16"/>
      <c r="R369" s="16"/>
      <c r="S369" s="16"/>
      <c r="T369" s="16"/>
      <c r="U369" s="16"/>
      <c r="V369" s="16"/>
      <c r="W369" s="16"/>
      <c r="X369" s="16"/>
      <c r="Y369" s="16"/>
      <c r="Z369" s="16"/>
      <c r="AA369" s="16"/>
    </row>
    <row r="370">
      <c r="A370" s="115">
        <v>396.0</v>
      </c>
      <c r="B370" s="116" t="s">
        <v>209</v>
      </c>
      <c r="C370" s="116" t="s">
        <v>25</v>
      </c>
      <c r="D370" s="118">
        <v>41639.0</v>
      </c>
      <c r="E370" s="117">
        <v>1.2026E10</v>
      </c>
      <c r="F370" s="117">
        <v>3.931E9</v>
      </c>
      <c r="G370" s="117">
        <v>3.518E9</v>
      </c>
      <c r="H370" s="121" t="s">
        <v>59</v>
      </c>
      <c r="I370" s="117">
        <v>1.104E9</v>
      </c>
      <c r="J370" s="116" t="s">
        <v>14</v>
      </c>
      <c r="K370" s="116" t="s">
        <v>210</v>
      </c>
      <c r="L370" s="29">
        <f t="shared" si="1"/>
        <v>8095000000</v>
      </c>
      <c r="M370" s="120">
        <f t="shared" si="2"/>
        <v>0.6731248961</v>
      </c>
      <c r="N370" s="29">
        <f t="shared" si="3"/>
        <v>4622000000</v>
      </c>
      <c r="O370" s="29">
        <f t="shared" si="4"/>
        <v>3473000000</v>
      </c>
      <c r="P370" s="120">
        <f t="shared" si="5"/>
        <v>0.2887909529</v>
      </c>
      <c r="Q370" s="16"/>
      <c r="R370" s="16"/>
      <c r="S370" s="16"/>
      <c r="T370" s="16"/>
      <c r="U370" s="16"/>
      <c r="V370" s="16"/>
      <c r="W370" s="16"/>
      <c r="X370" s="16"/>
      <c r="Y370" s="16"/>
      <c r="Z370" s="16"/>
      <c r="AA370" s="16"/>
    </row>
    <row r="371">
      <c r="A371" s="115">
        <v>397.0</v>
      </c>
      <c r="B371" s="116" t="s">
        <v>209</v>
      </c>
      <c r="C371" s="116" t="s">
        <v>26</v>
      </c>
      <c r="D371" s="118">
        <v>41999.0</v>
      </c>
      <c r="E371" s="117">
        <v>1.2669E10</v>
      </c>
      <c r="F371" s="117">
        <v>4.1E9</v>
      </c>
      <c r="G371" s="117">
        <v>3.805E9</v>
      </c>
      <c r="H371" s="121" t="s">
        <v>59</v>
      </c>
      <c r="I371" s="117">
        <v>1.151E9</v>
      </c>
      <c r="J371" s="116" t="s">
        <v>14</v>
      </c>
      <c r="K371" s="116" t="s">
        <v>210</v>
      </c>
      <c r="L371" s="29">
        <f t="shared" si="1"/>
        <v>8569000000</v>
      </c>
      <c r="M371" s="120">
        <f t="shared" si="2"/>
        <v>0.6763754045</v>
      </c>
      <c r="N371" s="29">
        <f t="shared" si="3"/>
        <v>4956000000</v>
      </c>
      <c r="O371" s="29">
        <f t="shared" si="4"/>
        <v>3613000000</v>
      </c>
      <c r="P371" s="120">
        <f t="shared" si="5"/>
        <v>0.2851843082</v>
      </c>
      <c r="Q371" s="16"/>
      <c r="R371" s="16"/>
      <c r="S371" s="16"/>
      <c r="T371" s="16"/>
      <c r="U371" s="16"/>
      <c r="V371" s="16"/>
      <c r="W371" s="16"/>
      <c r="X371" s="16"/>
      <c r="Y371" s="16"/>
      <c r="Z371" s="16"/>
      <c r="AA371" s="16"/>
    </row>
    <row r="372">
      <c r="A372" s="115">
        <v>398.0</v>
      </c>
      <c r="B372" s="116" t="s">
        <v>209</v>
      </c>
      <c r="C372" s="116" t="s">
        <v>27</v>
      </c>
      <c r="D372" s="118">
        <v>42363.0</v>
      </c>
      <c r="E372" s="117">
        <v>1.1811E10</v>
      </c>
      <c r="F372" s="117">
        <v>3.293E9</v>
      </c>
      <c r="G372" s="117">
        <v>3.726E9</v>
      </c>
      <c r="H372" s="121" t="s">
        <v>59</v>
      </c>
      <c r="I372" s="117">
        <v>1.208E9</v>
      </c>
      <c r="J372" s="116" t="s">
        <v>14</v>
      </c>
      <c r="K372" s="116" t="s">
        <v>210</v>
      </c>
      <c r="L372" s="29">
        <f t="shared" si="1"/>
        <v>8518000000</v>
      </c>
      <c r="M372" s="120">
        <f t="shared" si="2"/>
        <v>0.7211921091</v>
      </c>
      <c r="N372" s="29">
        <f t="shared" si="3"/>
        <v>4934000000</v>
      </c>
      <c r="O372" s="29">
        <f t="shared" si="4"/>
        <v>3584000000</v>
      </c>
      <c r="P372" s="120">
        <f t="shared" si="5"/>
        <v>0.3034459402</v>
      </c>
      <c r="Q372" s="16"/>
      <c r="R372" s="16"/>
      <c r="S372" s="16"/>
      <c r="T372" s="16"/>
      <c r="U372" s="16"/>
      <c r="V372" s="16"/>
      <c r="W372" s="16"/>
      <c r="X372" s="16"/>
      <c r="Y372" s="16"/>
      <c r="Z372" s="16"/>
      <c r="AA372" s="16"/>
    </row>
    <row r="373">
      <c r="A373" s="115">
        <v>399.0</v>
      </c>
      <c r="B373" s="116" t="s">
        <v>209</v>
      </c>
      <c r="C373" s="116" t="s">
        <v>28</v>
      </c>
      <c r="D373" s="118">
        <v>42734.0</v>
      </c>
      <c r="E373" s="117">
        <v>1.1069E10</v>
      </c>
      <c r="F373" s="117">
        <v>2.782E9</v>
      </c>
      <c r="G373" s="117">
        <v>3.597E9</v>
      </c>
      <c r="H373" s="121" t="s">
        <v>59</v>
      </c>
      <c r="I373" s="117">
        <v>1.301E9</v>
      </c>
      <c r="J373" s="116" t="s">
        <v>14</v>
      </c>
      <c r="K373" s="116" t="s">
        <v>210</v>
      </c>
      <c r="L373" s="29">
        <f t="shared" si="1"/>
        <v>8287000000</v>
      </c>
      <c r="M373" s="120">
        <f t="shared" si="2"/>
        <v>0.7486674496</v>
      </c>
      <c r="N373" s="29">
        <f t="shared" si="3"/>
        <v>4898000000</v>
      </c>
      <c r="O373" s="29">
        <f t="shared" si="4"/>
        <v>3389000000</v>
      </c>
      <c r="P373" s="120">
        <f t="shared" si="5"/>
        <v>0.3061703858</v>
      </c>
      <c r="Q373" s="16"/>
      <c r="R373" s="16"/>
      <c r="S373" s="16"/>
      <c r="T373" s="16"/>
      <c r="U373" s="16"/>
      <c r="V373" s="16"/>
      <c r="W373" s="16"/>
      <c r="X373" s="16"/>
      <c r="Y373" s="16"/>
      <c r="Z373" s="16"/>
      <c r="AA373" s="16"/>
    </row>
    <row r="374">
      <c r="A374" s="115">
        <v>400.0</v>
      </c>
      <c r="B374" s="116" t="s">
        <v>211</v>
      </c>
      <c r="C374" s="116" t="s">
        <v>25</v>
      </c>
      <c r="D374" s="118">
        <v>41425.0</v>
      </c>
      <c r="E374" s="117">
        <v>4.245964E9</v>
      </c>
      <c r="F374" s="117">
        <v>2.492655E9</v>
      </c>
      <c r="G374" s="117">
        <v>1.187331E9</v>
      </c>
      <c r="H374" s="121" t="s">
        <v>59</v>
      </c>
      <c r="I374" s="121" t="s">
        <v>59</v>
      </c>
      <c r="J374" s="116" t="s">
        <v>14</v>
      </c>
      <c r="K374" s="116" t="s">
        <v>212</v>
      </c>
      <c r="L374" s="29">
        <f t="shared" si="1"/>
        <v>1753309000</v>
      </c>
      <c r="M374" s="120">
        <f t="shared" si="2"/>
        <v>0.412935437</v>
      </c>
      <c r="N374" s="29">
        <f t="shared" si="3"/>
        <v>1187331000</v>
      </c>
      <c r="O374" s="29">
        <f t="shared" si="4"/>
        <v>565978000</v>
      </c>
      <c r="P374" s="120">
        <f t="shared" si="5"/>
        <v>0.1332978801</v>
      </c>
      <c r="Q374" s="16"/>
      <c r="R374" s="16"/>
      <c r="S374" s="16"/>
      <c r="T374" s="16"/>
      <c r="U374" s="16"/>
      <c r="V374" s="16"/>
      <c r="W374" s="16"/>
      <c r="X374" s="16"/>
      <c r="Y374" s="16"/>
      <c r="Z374" s="16"/>
      <c r="AA374" s="16"/>
    </row>
    <row r="375">
      <c r="A375" s="115">
        <v>401.0</v>
      </c>
      <c r="B375" s="116" t="s">
        <v>211</v>
      </c>
      <c r="C375" s="116" t="s">
        <v>26</v>
      </c>
      <c r="D375" s="122">
        <v>41790.0</v>
      </c>
      <c r="E375" s="117">
        <v>4.193844E9</v>
      </c>
      <c r="F375" s="117">
        <v>2.444085E9</v>
      </c>
      <c r="G375" s="117">
        <v>1.147039E9</v>
      </c>
      <c r="H375" s="119" t="s">
        <v>59</v>
      </c>
      <c r="I375" s="121" t="s">
        <v>59</v>
      </c>
      <c r="J375" s="116" t="s">
        <v>14</v>
      </c>
      <c r="K375" s="116" t="s">
        <v>212</v>
      </c>
      <c r="L375" s="29">
        <f t="shared" si="1"/>
        <v>1749759000</v>
      </c>
      <c r="M375" s="120">
        <f t="shared" si="2"/>
        <v>0.4172208122</v>
      </c>
      <c r="N375" s="29">
        <f t="shared" si="3"/>
        <v>1147039000</v>
      </c>
      <c r="O375" s="29">
        <f t="shared" si="4"/>
        <v>602720000</v>
      </c>
      <c r="P375" s="120">
        <f t="shared" si="5"/>
        <v>0.1437154076</v>
      </c>
      <c r="Q375" s="16"/>
      <c r="R375" s="16"/>
      <c r="S375" s="16"/>
      <c r="T375" s="16"/>
      <c r="U375" s="16"/>
      <c r="V375" s="16"/>
      <c r="W375" s="16"/>
      <c r="X375" s="16"/>
      <c r="Y375" s="16"/>
      <c r="Z375" s="16"/>
      <c r="AA375" s="16"/>
    </row>
    <row r="376">
      <c r="A376" s="115">
        <v>402.0</v>
      </c>
      <c r="B376" s="116" t="s">
        <v>211</v>
      </c>
      <c r="C376" s="116" t="s">
        <v>27</v>
      </c>
      <c r="D376" s="122">
        <v>42155.0</v>
      </c>
      <c r="E376" s="117">
        <v>4.476886E9</v>
      </c>
      <c r="F376" s="117">
        <v>2.555549E9</v>
      </c>
      <c r="G376" s="117">
        <v>1.22493E9</v>
      </c>
      <c r="H376" s="121" t="s">
        <v>59</v>
      </c>
      <c r="I376" s="121" t="s">
        <v>59</v>
      </c>
      <c r="J376" s="116" t="s">
        <v>14</v>
      </c>
      <c r="K376" s="116" t="s">
        <v>212</v>
      </c>
      <c r="L376" s="29">
        <f t="shared" si="1"/>
        <v>1921337000</v>
      </c>
      <c r="M376" s="120">
        <f t="shared" si="2"/>
        <v>0.4291681763</v>
      </c>
      <c r="N376" s="29">
        <f t="shared" si="3"/>
        <v>1224930000</v>
      </c>
      <c r="O376" s="29">
        <f t="shared" si="4"/>
        <v>696407000</v>
      </c>
      <c r="P376" s="120">
        <f t="shared" si="5"/>
        <v>0.1555561165</v>
      </c>
      <c r="Q376" s="16"/>
      <c r="R376" s="16"/>
      <c r="S376" s="16"/>
      <c r="T376" s="16"/>
      <c r="U376" s="16"/>
      <c r="V376" s="16"/>
      <c r="W376" s="16"/>
      <c r="X376" s="16"/>
      <c r="Y376" s="16"/>
      <c r="Z376" s="16"/>
      <c r="AA376" s="16"/>
    </row>
    <row r="377">
      <c r="A377" s="115">
        <v>403.0</v>
      </c>
      <c r="B377" s="116" t="s">
        <v>211</v>
      </c>
      <c r="C377" s="116" t="s">
        <v>28</v>
      </c>
      <c r="D377" s="118">
        <v>42521.0</v>
      </c>
      <c r="E377" s="117">
        <v>4.905458E9</v>
      </c>
      <c r="F377" s="117">
        <v>2.775588E9</v>
      </c>
      <c r="G377" s="117">
        <v>1.348122E9</v>
      </c>
      <c r="H377" s="121" t="s">
        <v>59</v>
      </c>
      <c r="I377" s="119" t="s">
        <v>59</v>
      </c>
      <c r="J377" s="116" t="s">
        <v>14</v>
      </c>
      <c r="K377" s="116" t="s">
        <v>212</v>
      </c>
      <c r="L377" s="29">
        <f t="shared" si="1"/>
        <v>2129870000</v>
      </c>
      <c r="M377" s="120">
        <f t="shared" si="2"/>
        <v>0.4341837194</v>
      </c>
      <c r="N377" s="29">
        <f t="shared" si="3"/>
        <v>1348122000</v>
      </c>
      <c r="O377" s="29">
        <f t="shared" si="4"/>
        <v>781748000</v>
      </c>
      <c r="P377" s="120">
        <f t="shared" si="5"/>
        <v>0.1593628974</v>
      </c>
      <c r="Q377" s="16"/>
      <c r="R377" s="16"/>
      <c r="S377" s="16"/>
      <c r="T377" s="16"/>
      <c r="U377" s="16"/>
      <c r="V377" s="16"/>
      <c r="W377" s="16"/>
      <c r="X377" s="16"/>
      <c r="Y377" s="16"/>
      <c r="Z377" s="16"/>
      <c r="AA377" s="16"/>
    </row>
    <row r="378">
      <c r="A378" s="115">
        <v>404.0</v>
      </c>
      <c r="B378" s="116" t="s">
        <v>213</v>
      </c>
      <c r="C378" s="116" t="s">
        <v>25</v>
      </c>
      <c r="D378" s="118">
        <v>41274.0</v>
      </c>
      <c r="E378" s="117">
        <v>1.8376E10</v>
      </c>
      <c r="F378" s="117">
        <v>7.639E9</v>
      </c>
      <c r="G378" s="117">
        <v>3.244E9</v>
      </c>
      <c r="H378" s="119" t="s">
        <v>59</v>
      </c>
      <c r="I378" s="117">
        <v>4.78E9</v>
      </c>
      <c r="J378" s="116" t="s">
        <v>18</v>
      </c>
      <c r="K378" s="116" t="s">
        <v>214</v>
      </c>
      <c r="L378" s="29">
        <f t="shared" si="1"/>
        <v>10737000000</v>
      </c>
      <c r="M378" s="120">
        <f t="shared" si="2"/>
        <v>0.5842947323</v>
      </c>
      <c r="N378" s="29">
        <f t="shared" si="3"/>
        <v>8024000000</v>
      </c>
      <c r="O378" s="29">
        <f t="shared" si="4"/>
        <v>2713000000</v>
      </c>
      <c r="P378" s="120">
        <f t="shared" si="5"/>
        <v>0.1476382238</v>
      </c>
      <c r="Q378" s="16"/>
      <c r="R378" s="16"/>
      <c r="S378" s="16"/>
      <c r="T378" s="16"/>
      <c r="U378" s="16"/>
      <c r="V378" s="16"/>
      <c r="W378" s="16"/>
      <c r="X378" s="16"/>
      <c r="Y378" s="16"/>
      <c r="Z378" s="16"/>
      <c r="AA378" s="16"/>
    </row>
    <row r="379">
      <c r="A379" s="115">
        <v>405.0</v>
      </c>
      <c r="B379" s="116" t="s">
        <v>213</v>
      </c>
      <c r="C379" s="116" t="s">
        <v>26</v>
      </c>
      <c r="D379" s="118">
        <v>41639.0</v>
      </c>
      <c r="E379" s="117">
        <v>1.8095E10</v>
      </c>
      <c r="F379" s="117">
        <v>7.507E9</v>
      </c>
      <c r="G379" s="117">
        <v>3.502E9</v>
      </c>
      <c r="H379" s="121" t="s">
        <v>59</v>
      </c>
      <c r="I379" s="117">
        <v>4.541E9</v>
      </c>
      <c r="J379" s="116" t="s">
        <v>18</v>
      </c>
      <c r="K379" s="116" t="s">
        <v>214</v>
      </c>
      <c r="L379" s="29">
        <f t="shared" si="1"/>
        <v>10588000000</v>
      </c>
      <c r="M379" s="120">
        <f t="shared" si="2"/>
        <v>0.5851340149</v>
      </c>
      <c r="N379" s="29">
        <f t="shared" si="3"/>
        <v>8043000000</v>
      </c>
      <c r="O379" s="29">
        <f t="shared" si="4"/>
        <v>2545000000</v>
      </c>
      <c r="P379" s="120">
        <f t="shared" si="5"/>
        <v>0.1406465875</v>
      </c>
      <c r="Q379" s="16"/>
      <c r="R379" s="16"/>
      <c r="S379" s="16"/>
      <c r="T379" s="16"/>
      <c r="U379" s="16"/>
      <c r="V379" s="16"/>
      <c r="W379" s="16"/>
      <c r="X379" s="16"/>
      <c r="Y379" s="16"/>
      <c r="Z379" s="16"/>
      <c r="AA379" s="16"/>
    </row>
    <row r="380">
      <c r="A380" s="115">
        <v>406.0</v>
      </c>
      <c r="B380" s="116" t="s">
        <v>213</v>
      </c>
      <c r="C380" s="116" t="s">
        <v>27</v>
      </c>
      <c r="D380" s="118">
        <v>42004.0</v>
      </c>
      <c r="E380" s="117">
        <v>1.8031E10</v>
      </c>
      <c r="F380" s="117">
        <v>7.846E9</v>
      </c>
      <c r="G380" s="117">
        <v>3.347E9</v>
      </c>
      <c r="H380" s="119" t="s">
        <v>59</v>
      </c>
      <c r="I380" s="117">
        <v>4.428E9</v>
      </c>
      <c r="J380" s="116" t="s">
        <v>18</v>
      </c>
      <c r="K380" s="116" t="s">
        <v>214</v>
      </c>
      <c r="L380" s="29">
        <f t="shared" si="1"/>
        <v>10185000000</v>
      </c>
      <c r="M380" s="120">
        <f t="shared" si="2"/>
        <v>0.564860518</v>
      </c>
      <c r="N380" s="29">
        <f t="shared" si="3"/>
        <v>7775000000</v>
      </c>
      <c r="O380" s="29">
        <f t="shared" si="4"/>
        <v>2410000000</v>
      </c>
      <c r="P380" s="120">
        <f t="shared" si="5"/>
        <v>0.1336586989</v>
      </c>
      <c r="Q380" s="16"/>
      <c r="R380" s="16"/>
      <c r="S380" s="16"/>
      <c r="T380" s="16"/>
      <c r="U380" s="16"/>
      <c r="V380" s="16"/>
      <c r="W380" s="16"/>
      <c r="X380" s="16"/>
      <c r="Y380" s="16"/>
      <c r="Z380" s="16"/>
      <c r="AA380" s="16"/>
    </row>
    <row r="381">
      <c r="A381" s="115">
        <v>407.0</v>
      </c>
      <c r="B381" s="116" t="s">
        <v>213</v>
      </c>
      <c r="C381" s="116" t="s">
        <v>28</v>
      </c>
      <c r="D381" s="118">
        <v>42369.0</v>
      </c>
      <c r="E381" s="117">
        <v>1.79E10</v>
      </c>
      <c r="F381" s="117">
        <v>7.778E9</v>
      </c>
      <c r="G381" s="117">
        <v>3.328E9</v>
      </c>
      <c r="H381" s="121" t="s">
        <v>59</v>
      </c>
      <c r="I381" s="117">
        <v>4.189E9</v>
      </c>
      <c r="J381" s="116" t="s">
        <v>18</v>
      </c>
      <c r="K381" s="116" t="s">
        <v>214</v>
      </c>
      <c r="L381" s="29">
        <f t="shared" si="1"/>
        <v>10122000000</v>
      </c>
      <c r="M381" s="120">
        <f t="shared" si="2"/>
        <v>0.5654748603</v>
      </c>
      <c r="N381" s="29">
        <f t="shared" si="3"/>
        <v>7517000000</v>
      </c>
      <c r="O381" s="29">
        <f t="shared" si="4"/>
        <v>2605000000</v>
      </c>
      <c r="P381" s="120">
        <f t="shared" si="5"/>
        <v>0.1455307263</v>
      </c>
      <c r="Q381" s="16"/>
      <c r="R381" s="16"/>
      <c r="S381" s="16"/>
      <c r="T381" s="16"/>
      <c r="U381" s="16"/>
      <c r="V381" s="16"/>
      <c r="W381" s="16"/>
      <c r="X381" s="16"/>
      <c r="Y381" s="16"/>
      <c r="Z381" s="16"/>
      <c r="AA381" s="16"/>
    </row>
    <row r="382">
      <c r="A382" s="115">
        <v>408.0</v>
      </c>
      <c r="B382" s="116" t="s">
        <v>215</v>
      </c>
      <c r="C382" s="116" t="s">
        <v>25</v>
      </c>
      <c r="D382" s="118">
        <v>41274.0</v>
      </c>
      <c r="E382" s="117">
        <v>7.346472E9</v>
      </c>
      <c r="F382" s="117">
        <v>4.278241E9</v>
      </c>
      <c r="G382" s="117">
        <v>1.557646E9</v>
      </c>
      <c r="H382" s="119" t="s">
        <v>59</v>
      </c>
      <c r="I382" s="117">
        <v>1.49089E8</v>
      </c>
      <c r="J382" s="116" t="s">
        <v>15</v>
      </c>
      <c r="K382" s="116" t="s">
        <v>208</v>
      </c>
      <c r="L382" s="29">
        <f t="shared" si="1"/>
        <v>3068231000</v>
      </c>
      <c r="M382" s="120">
        <f t="shared" si="2"/>
        <v>0.4176468651</v>
      </c>
      <c r="N382" s="29">
        <f t="shared" si="3"/>
        <v>1706735000</v>
      </c>
      <c r="O382" s="29">
        <f t="shared" si="4"/>
        <v>1361496000</v>
      </c>
      <c r="P382" s="120">
        <f t="shared" si="5"/>
        <v>0.1853265077</v>
      </c>
      <c r="Q382" s="16"/>
      <c r="R382" s="16"/>
      <c r="S382" s="16"/>
      <c r="T382" s="16"/>
      <c r="U382" s="16"/>
      <c r="V382" s="16"/>
      <c r="W382" s="16"/>
      <c r="X382" s="16"/>
      <c r="Y382" s="16"/>
      <c r="Z382" s="16"/>
      <c r="AA382" s="16"/>
    </row>
    <row r="383">
      <c r="A383" s="115">
        <v>409.0</v>
      </c>
      <c r="B383" s="116" t="s">
        <v>215</v>
      </c>
      <c r="C383" s="116" t="s">
        <v>26</v>
      </c>
      <c r="D383" s="118">
        <v>41639.0</v>
      </c>
      <c r="E383" s="117">
        <v>8.8432E9</v>
      </c>
      <c r="F383" s="117">
        <v>5.2655E9</v>
      </c>
      <c r="G383" s="117">
        <v>1.7276E9</v>
      </c>
      <c r="H383" s="121" t="s">
        <v>59</v>
      </c>
      <c r="I383" s="117">
        <v>1.722E8</v>
      </c>
      <c r="J383" s="116" t="s">
        <v>15</v>
      </c>
      <c r="K383" s="116" t="s">
        <v>208</v>
      </c>
      <c r="L383" s="29">
        <f t="shared" si="1"/>
        <v>3577700000</v>
      </c>
      <c r="M383" s="120">
        <f t="shared" si="2"/>
        <v>0.4045707436</v>
      </c>
      <c r="N383" s="29">
        <f t="shared" si="3"/>
        <v>1899800000</v>
      </c>
      <c r="O383" s="29">
        <f t="shared" si="4"/>
        <v>1677900000</v>
      </c>
      <c r="P383" s="120">
        <f t="shared" si="5"/>
        <v>0.1897390085</v>
      </c>
      <c r="Q383" s="16"/>
      <c r="R383" s="16"/>
      <c r="S383" s="16"/>
      <c r="T383" s="16"/>
      <c r="U383" s="16"/>
      <c r="V383" s="16"/>
      <c r="W383" s="16"/>
      <c r="X383" s="16"/>
      <c r="Y383" s="16"/>
      <c r="Z383" s="16"/>
      <c r="AA383" s="16"/>
    </row>
    <row r="384">
      <c r="A384" s="115">
        <v>410.0</v>
      </c>
      <c r="B384" s="116" t="s">
        <v>215</v>
      </c>
      <c r="C384" s="116" t="s">
        <v>27</v>
      </c>
      <c r="D384" s="118">
        <v>42004.0</v>
      </c>
      <c r="E384" s="117">
        <v>1.02627E10</v>
      </c>
      <c r="F384" s="117">
        <v>6.1411E9</v>
      </c>
      <c r="G384" s="117">
        <v>2.037E9</v>
      </c>
      <c r="H384" s="121" t="s">
        <v>59</v>
      </c>
      <c r="I384" s="117">
        <v>1.997E8</v>
      </c>
      <c r="J384" s="116" t="s">
        <v>15</v>
      </c>
      <c r="K384" s="116" t="s">
        <v>208</v>
      </c>
      <c r="L384" s="29">
        <f t="shared" si="1"/>
        <v>4121600000</v>
      </c>
      <c r="M384" s="120">
        <f t="shared" si="2"/>
        <v>0.4016097128</v>
      </c>
      <c r="N384" s="29">
        <f t="shared" si="3"/>
        <v>2236700000</v>
      </c>
      <c r="O384" s="29">
        <f t="shared" si="4"/>
        <v>1884900000</v>
      </c>
      <c r="P384" s="120">
        <f t="shared" si="5"/>
        <v>0.1836651174</v>
      </c>
      <c r="Q384" s="16"/>
      <c r="R384" s="16"/>
      <c r="S384" s="16"/>
      <c r="T384" s="16"/>
      <c r="U384" s="16"/>
      <c r="V384" s="16"/>
      <c r="W384" s="16"/>
      <c r="X384" s="16"/>
      <c r="Y384" s="16"/>
      <c r="Z384" s="16"/>
      <c r="AA384" s="16"/>
    </row>
    <row r="385">
      <c r="A385" s="115">
        <v>411.0</v>
      </c>
      <c r="B385" s="116" t="s">
        <v>215</v>
      </c>
      <c r="C385" s="116" t="s">
        <v>28</v>
      </c>
      <c r="D385" s="118">
        <v>42369.0</v>
      </c>
      <c r="E385" s="117">
        <v>1.2416E10</v>
      </c>
      <c r="F385" s="117">
        <v>7.4402E9</v>
      </c>
      <c r="G385" s="117">
        <v>2.5086E9</v>
      </c>
      <c r="H385" s="119" t="s">
        <v>59</v>
      </c>
      <c r="I385" s="117">
        <v>3.252E8</v>
      </c>
      <c r="J385" s="116" t="s">
        <v>15</v>
      </c>
      <c r="K385" s="116" t="s">
        <v>208</v>
      </c>
      <c r="L385" s="29">
        <f t="shared" si="1"/>
        <v>4975800000</v>
      </c>
      <c r="M385" s="120">
        <f t="shared" si="2"/>
        <v>0.4007570876</v>
      </c>
      <c r="N385" s="29">
        <f t="shared" si="3"/>
        <v>2833800000</v>
      </c>
      <c r="O385" s="29">
        <f t="shared" si="4"/>
        <v>2142000000</v>
      </c>
      <c r="P385" s="120">
        <f t="shared" si="5"/>
        <v>0.1725193299</v>
      </c>
      <c r="Q385" s="16"/>
      <c r="R385" s="16"/>
      <c r="S385" s="16"/>
      <c r="T385" s="16"/>
      <c r="U385" s="16"/>
      <c r="V385" s="16"/>
      <c r="W385" s="16"/>
      <c r="X385" s="16"/>
      <c r="Y385" s="16"/>
      <c r="Z385" s="16"/>
      <c r="AA385" s="16"/>
    </row>
    <row r="386">
      <c r="A386" s="115">
        <v>412.0</v>
      </c>
      <c r="B386" s="116" t="s">
        <v>216</v>
      </c>
      <c r="C386" s="116" t="s">
        <v>25</v>
      </c>
      <c r="D386" s="118">
        <v>41639.0</v>
      </c>
      <c r="E386" s="117">
        <v>2.918434E9</v>
      </c>
      <c r="F386" s="117">
        <v>5.02795E8</v>
      </c>
      <c r="G386" s="117">
        <v>1.476916E9</v>
      </c>
      <c r="H386" s="117">
        <v>5.16338E8</v>
      </c>
      <c r="I386" s="117">
        <v>4.1668E7</v>
      </c>
      <c r="J386" s="116" t="s">
        <v>15</v>
      </c>
      <c r="K386" s="116" t="s">
        <v>92</v>
      </c>
      <c r="L386" s="29">
        <f t="shared" si="1"/>
        <v>2415639000</v>
      </c>
      <c r="M386" s="120">
        <f t="shared" si="2"/>
        <v>0.8277175362</v>
      </c>
      <c r="N386" s="29">
        <f t="shared" si="3"/>
        <v>2034922000</v>
      </c>
      <c r="O386" s="29">
        <f t="shared" si="4"/>
        <v>380717000</v>
      </c>
      <c r="P386" s="120">
        <f t="shared" si="5"/>
        <v>0.1304524961</v>
      </c>
      <c r="Q386" s="16"/>
      <c r="R386" s="16"/>
      <c r="S386" s="16"/>
      <c r="T386" s="16"/>
      <c r="U386" s="16"/>
      <c r="V386" s="16"/>
      <c r="W386" s="16"/>
      <c r="X386" s="16"/>
      <c r="Y386" s="16"/>
      <c r="Z386" s="16"/>
      <c r="AA386" s="16"/>
    </row>
    <row r="387">
      <c r="A387" s="115">
        <v>413.0</v>
      </c>
      <c r="B387" s="116" t="s">
        <v>216</v>
      </c>
      <c r="C387" s="116" t="s">
        <v>26</v>
      </c>
      <c r="D387" s="118">
        <v>42004.0</v>
      </c>
      <c r="E387" s="117">
        <v>3.142856E9</v>
      </c>
      <c r="F387" s="117">
        <v>6.20219E8</v>
      </c>
      <c r="G387" s="117">
        <v>1.600187E9</v>
      </c>
      <c r="H387" s="117">
        <v>5.53817E8</v>
      </c>
      <c r="I387" s="117">
        <v>3.9577E7</v>
      </c>
      <c r="J387" s="116" t="s">
        <v>15</v>
      </c>
      <c r="K387" s="116" t="s">
        <v>92</v>
      </c>
      <c r="L387" s="29">
        <f t="shared" si="1"/>
        <v>2522637000</v>
      </c>
      <c r="M387" s="120">
        <f t="shared" si="2"/>
        <v>0.8026575191</v>
      </c>
      <c r="N387" s="29">
        <f t="shared" si="3"/>
        <v>2193581000</v>
      </c>
      <c r="O387" s="29">
        <f t="shared" si="4"/>
        <v>329056000</v>
      </c>
      <c r="P387" s="120">
        <f t="shared" si="5"/>
        <v>0.1046996744</v>
      </c>
      <c r="Q387" s="16"/>
      <c r="R387" s="16"/>
      <c r="S387" s="16"/>
      <c r="T387" s="16"/>
      <c r="U387" s="16"/>
      <c r="V387" s="16"/>
      <c r="W387" s="16"/>
      <c r="X387" s="16"/>
      <c r="Y387" s="16"/>
      <c r="Z387" s="16"/>
      <c r="AA387" s="16"/>
    </row>
    <row r="388">
      <c r="A388" s="115">
        <v>414.0</v>
      </c>
      <c r="B388" s="116" t="s">
        <v>216</v>
      </c>
      <c r="C388" s="116" t="s">
        <v>27</v>
      </c>
      <c r="D388" s="118">
        <v>42369.0</v>
      </c>
      <c r="E388" s="117">
        <v>3.275594E9</v>
      </c>
      <c r="F388" s="117">
        <v>6.14364E8</v>
      </c>
      <c r="G388" s="117">
        <v>1.538027E9</v>
      </c>
      <c r="H388" s="117">
        <v>5.63975E8</v>
      </c>
      <c r="I388" s="117">
        <v>4.1595E7</v>
      </c>
      <c r="J388" s="116" t="s">
        <v>15</v>
      </c>
      <c r="K388" s="116" t="s">
        <v>92</v>
      </c>
      <c r="L388" s="29">
        <f t="shared" si="1"/>
        <v>2661230000</v>
      </c>
      <c r="M388" s="120">
        <f t="shared" si="2"/>
        <v>0.8124419571</v>
      </c>
      <c r="N388" s="29">
        <f t="shared" si="3"/>
        <v>2143597000</v>
      </c>
      <c r="O388" s="29">
        <f t="shared" si="4"/>
        <v>517633000</v>
      </c>
      <c r="P388" s="120">
        <f t="shared" si="5"/>
        <v>0.1580272158</v>
      </c>
      <c r="Q388" s="16"/>
      <c r="R388" s="16"/>
      <c r="S388" s="16"/>
      <c r="T388" s="16"/>
      <c r="U388" s="16"/>
      <c r="V388" s="16"/>
      <c r="W388" s="16"/>
      <c r="X388" s="16"/>
      <c r="Y388" s="16"/>
      <c r="Z388" s="16"/>
      <c r="AA388" s="16"/>
    </row>
    <row r="389">
      <c r="A389" s="115">
        <v>415.0</v>
      </c>
      <c r="B389" s="116" t="s">
        <v>216</v>
      </c>
      <c r="C389" s="116" t="s">
        <v>28</v>
      </c>
      <c r="D389" s="118">
        <v>42735.0</v>
      </c>
      <c r="E389" s="117">
        <v>3.418265E9</v>
      </c>
      <c r="F389" s="117">
        <v>5.59541E8</v>
      </c>
      <c r="G389" s="117">
        <v>1.620006E9</v>
      </c>
      <c r="H389" s="117">
        <v>4.89265E8</v>
      </c>
      <c r="I389" s="117">
        <v>2.9173E7</v>
      </c>
      <c r="J389" s="116" t="s">
        <v>15</v>
      </c>
      <c r="K389" s="116" t="s">
        <v>92</v>
      </c>
      <c r="L389" s="29">
        <f t="shared" si="1"/>
        <v>2858724000</v>
      </c>
      <c r="M389" s="120">
        <f t="shared" si="2"/>
        <v>0.8363084781</v>
      </c>
      <c r="N389" s="29">
        <f t="shared" si="3"/>
        <v>2138444000</v>
      </c>
      <c r="O389" s="29">
        <f t="shared" si="4"/>
        <v>720280000</v>
      </c>
      <c r="P389" s="120">
        <f t="shared" si="5"/>
        <v>0.210715085</v>
      </c>
      <c r="Q389" s="16"/>
      <c r="R389" s="16"/>
      <c r="S389" s="16"/>
      <c r="T389" s="16"/>
      <c r="U389" s="16"/>
      <c r="V389" s="16"/>
      <c r="W389" s="16"/>
      <c r="X389" s="16"/>
      <c r="Y389" s="16"/>
      <c r="Z389" s="16"/>
      <c r="AA389" s="16"/>
    </row>
    <row r="390">
      <c r="A390" s="115">
        <v>416.0</v>
      </c>
      <c r="B390" s="116" t="s">
        <v>217</v>
      </c>
      <c r="C390" s="116" t="s">
        <v>25</v>
      </c>
      <c r="D390" s="118">
        <v>41639.0</v>
      </c>
      <c r="E390" s="117">
        <v>1.26761E11</v>
      </c>
      <c r="F390" s="117">
        <v>1.02978E11</v>
      </c>
      <c r="G390" s="119" t="s">
        <v>59</v>
      </c>
      <c r="H390" s="121" t="s">
        <v>59</v>
      </c>
      <c r="I390" s="119" t="s">
        <v>59</v>
      </c>
      <c r="J390" s="116" t="s">
        <v>10</v>
      </c>
      <c r="K390" s="116" t="s">
        <v>218</v>
      </c>
      <c r="L390" s="29">
        <f t="shared" si="1"/>
        <v>23783000000</v>
      </c>
      <c r="M390" s="120">
        <f t="shared" si="2"/>
        <v>0.1876207982</v>
      </c>
      <c r="N390" s="29">
        <f t="shared" si="3"/>
        <v>0</v>
      </c>
      <c r="O390" s="29">
        <f t="shared" si="4"/>
        <v>23783000000</v>
      </c>
      <c r="P390" s="120">
        <f t="shared" si="5"/>
        <v>0.1876207982</v>
      </c>
      <c r="Q390" s="16"/>
      <c r="R390" s="16"/>
      <c r="S390" s="16"/>
      <c r="T390" s="16"/>
      <c r="U390" s="16"/>
      <c r="V390" s="16"/>
      <c r="W390" s="16"/>
      <c r="X390" s="16"/>
      <c r="Y390" s="16"/>
      <c r="Z390" s="16"/>
      <c r="AA390" s="16"/>
    </row>
    <row r="391">
      <c r="A391" s="115">
        <v>417.0</v>
      </c>
      <c r="B391" s="116" t="s">
        <v>217</v>
      </c>
      <c r="C391" s="116" t="s">
        <v>26</v>
      </c>
      <c r="D391" s="118">
        <v>42004.0</v>
      </c>
      <c r="E391" s="117">
        <v>1.39367E11</v>
      </c>
      <c r="F391" s="117">
        <v>1.14E11</v>
      </c>
      <c r="G391" s="119" t="s">
        <v>59</v>
      </c>
      <c r="H391" s="121" t="s">
        <v>59</v>
      </c>
      <c r="I391" s="119" t="s">
        <v>59</v>
      </c>
      <c r="J391" s="116" t="s">
        <v>10</v>
      </c>
      <c r="K391" s="116" t="s">
        <v>218</v>
      </c>
      <c r="L391" s="29">
        <f t="shared" si="1"/>
        <v>25367000000</v>
      </c>
      <c r="M391" s="120">
        <f t="shared" si="2"/>
        <v>0.1820158287</v>
      </c>
      <c r="N391" s="29">
        <f t="shared" si="3"/>
        <v>0</v>
      </c>
      <c r="O391" s="29">
        <f t="shared" si="4"/>
        <v>25367000000</v>
      </c>
      <c r="P391" s="120">
        <f t="shared" si="5"/>
        <v>0.1820158287</v>
      </c>
      <c r="Q391" s="16"/>
      <c r="R391" s="16"/>
      <c r="S391" s="16"/>
      <c r="T391" s="16"/>
      <c r="U391" s="16"/>
      <c r="V391" s="16"/>
      <c r="W391" s="16"/>
      <c r="X391" s="16"/>
      <c r="Y391" s="16"/>
      <c r="Z391" s="16"/>
      <c r="AA391" s="16"/>
    </row>
    <row r="392">
      <c r="A392" s="115">
        <v>418.0</v>
      </c>
      <c r="B392" s="116" t="s">
        <v>217</v>
      </c>
      <c r="C392" s="116" t="s">
        <v>27</v>
      </c>
      <c r="D392" s="118">
        <v>42369.0</v>
      </c>
      <c r="E392" s="117">
        <v>1.5329E11</v>
      </c>
      <c r="F392" s="117">
        <v>1.26762E11</v>
      </c>
      <c r="G392" s="119" t="s">
        <v>59</v>
      </c>
      <c r="H392" s="121" t="s">
        <v>59</v>
      </c>
      <c r="I392" s="121" t="s">
        <v>59</v>
      </c>
      <c r="J392" s="116" t="s">
        <v>10</v>
      </c>
      <c r="K392" s="116" t="s">
        <v>218</v>
      </c>
      <c r="L392" s="29">
        <f t="shared" si="1"/>
        <v>26528000000</v>
      </c>
      <c r="M392" s="120">
        <f t="shared" si="2"/>
        <v>0.1730576032</v>
      </c>
      <c r="N392" s="29">
        <f t="shared" si="3"/>
        <v>0</v>
      </c>
      <c r="O392" s="29">
        <f t="shared" si="4"/>
        <v>26528000000</v>
      </c>
      <c r="P392" s="120">
        <f t="shared" si="5"/>
        <v>0.1730576032</v>
      </c>
      <c r="Q392" s="16"/>
      <c r="R392" s="16"/>
      <c r="S392" s="16"/>
      <c r="T392" s="16"/>
      <c r="U392" s="16"/>
      <c r="V392" s="16"/>
      <c r="W392" s="16"/>
      <c r="X392" s="16"/>
      <c r="Y392" s="16"/>
      <c r="Z392" s="16"/>
      <c r="AA392" s="16"/>
    </row>
    <row r="393">
      <c r="A393" s="115">
        <v>419.0</v>
      </c>
      <c r="B393" s="116" t="s">
        <v>217</v>
      </c>
      <c r="C393" s="116" t="s">
        <v>28</v>
      </c>
      <c r="D393" s="118">
        <v>42735.0</v>
      </c>
      <c r="E393" s="117">
        <v>1.77526E11</v>
      </c>
      <c r="F393" s="117">
        <v>1.48669E11</v>
      </c>
      <c r="G393" s="119" t="s">
        <v>59</v>
      </c>
      <c r="H393" s="121" t="s">
        <v>59</v>
      </c>
      <c r="I393" s="121" t="s">
        <v>59</v>
      </c>
      <c r="J393" s="116" t="s">
        <v>10</v>
      </c>
      <c r="K393" s="116" t="s">
        <v>218</v>
      </c>
      <c r="L393" s="29">
        <f t="shared" si="1"/>
        <v>28857000000</v>
      </c>
      <c r="M393" s="120">
        <f t="shared" si="2"/>
        <v>0.1625508376</v>
      </c>
      <c r="N393" s="29">
        <f t="shared" si="3"/>
        <v>0</v>
      </c>
      <c r="O393" s="29">
        <f t="shared" si="4"/>
        <v>28857000000</v>
      </c>
      <c r="P393" s="120">
        <f t="shared" si="5"/>
        <v>0.1625508376</v>
      </c>
      <c r="Q393" s="16"/>
      <c r="R393" s="16"/>
      <c r="S393" s="16"/>
      <c r="T393" s="16"/>
      <c r="U393" s="16"/>
      <c r="V393" s="16"/>
      <c r="W393" s="16"/>
      <c r="X393" s="16"/>
      <c r="Y393" s="16"/>
      <c r="Z393" s="16"/>
      <c r="AA393" s="16"/>
    </row>
    <row r="394">
      <c r="A394" s="115">
        <v>420.0</v>
      </c>
      <c r="B394" s="116" t="s">
        <v>219</v>
      </c>
      <c r="C394" s="116" t="s">
        <v>25</v>
      </c>
      <c r="D394" s="118">
        <v>41274.0</v>
      </c>
      <c r="E394" s="117">
        <v>2.3059E11</v>
      </c>
      <c r="F394" s="117">
        <v>1.63336E11</v>
      </c>
      <c r="G394" s="117">
        <v>1.71E10</v>
      </c>
      <c r="H394" s="119" t="s">
        <v>59</v>
      </c>
      <c r="I394" s="117">
        <v>1.3413E10</v>
      </c>
      <c r="J394" s="116" t="s">
        <v>11</v>
      </c>
      <c r="K394" s="116" t="s">
        <v>176</v>
      </c>
      <c r="L394" s="29">
        <f t="shared" si="1"/>
        <v>67254000000</v>
      </c>
      <c r="M394" s="120">
        <f t="shared" si="2"/>
        <v>0.291660523</v>
      </c>
      <c r="N394" s="29">
        <f t="shared" si="3"/>
        <v>30513000000</v>
      </c>
      <c r="O394" s="29">
        <f t="shared" si="4"/>
        <v>36741000000</v>
      </c>
      <c r="P394" s="120">
        <f t="shared" si="5"/>
        <v>0.15933475</v>
      </c>
      <c r="Q394" s="16"/>
      <c r="R394" s="16"/>
      <c r="S394" s="16"/>
      <c r="T394" s="16"/>
      <c r="U394" s="16"/>
      <c r="V394" s="16"/>
      <c r="W394" s="16"/>
      <c r="X394" s="16"/>
      <c r="Y394" s="16"/>
      <c r="Z394" s="16"/>
      <c r="AA394" s="16"/>
    </row>
    <row r="395">
      <c r="A395" s="115">
        <v>421.0</v>
      </c>
      <c r="B395" s="116" t="s">
        <v>219</v>
      </c>
      <c r="C395" s="116" t="s">
        <v>26</v>
      </c>
      <c r="D395" s="118">
        <v>41639.0</v>
      </c>
      <c r="E395" s="117">
        <v>2.20156E11</v>
      </c>
      <c r="F395" s="117">
        <v>1.59323E11</v>
      </c>
      <c r="G395" s="117">
        <v>1.7573E10</v>
      </c>
      <c r="H395" s="121" t="s">
        <v>59</v>
      </c>
      <c r="I395" s="117">
        <v>1.4186E10</v>
      </c>
      <c r="J395" s="116" t="s">
        <v>11</v>
      </c>
      <c r="K395" s="116" t="s">
        <v>176</v>
      </c>
      <c r="L395" s="29">
        <f t="shared" si="1"/>
        <v>60833000000</v>
      </c>
      <c r="M395" s="120">
        <f t="shared" si="2"/>
        <v>0.276317702</v>
      </c>
      <c r="N395" s="29">
        <f t="shared" si="3"/>
        <v>31759000000</v>
      </c>
      <c r="O395" s="29">
        <f t="shared" si="4"/>
        <v>29074000000</v>
      </c>
      <c r="P395" s="120">
        <f t="shared" si="5"/>
        <v>0.1320609023</v>
      </c>
      <c r="Q395" s="16"/>
      <c r="R395" s="16"/>
      <c r="S395" s="16"/>
      <c r="T395" s="16"/>
      <c r="U395" s="16"/>
      <c r="V395" s="16"/>
      <c r="W395" s="16"/>
      <c r="X395" s="16"/>
      <c r="Y395" s="16"/>
      <c r="Z395" s="16"/>
      <c r="AA395" s="16"/>
    </row>
    <row r="396">
      <c r="A396" s="115">
        <v>422.0</v>
      </c>
      <c r="B396" s="116" t="s">
        <v>219</v>
      </c>
      <c r="C396" s="116" t="s">
        <v>27</v>
      </c>
      <c r="D396" s="118">
        <v>42004.0</v>
      </c>
      <c r="E396" s="117">
        <v>2.00494E11</v>
      </c>
      <c r="F396" s="117">
        <v>1.44956E11</v>
      </c>
      <c r="G396" s="117">
        <v>1.7034E10</v>
      </c>
      <c r="H396" s="121" t="s">
        <v>59</v>
      </c>
      <c r="I396" s="117">
        <v>1.6793E10</v>
      </c>
      <c r="J396" s="116" t="s">
        <v>11</v>
      </c>
      <c r="K396" s="116" t="s">
        <v>176</v>
      </c>
      <c r="L396" s="29">
        <f t="shared" si="1"/>
        <v>55538000000</v>
      </c>
      <c r="M396" s="120">
        <f t="shared" si="2"/>
        <v>0.2770057957</v>
      </c>
      <c r="N396" s="29">
        <f t="shared" si="3"/>
        <v>33827000000</v>
      </c>
      <c r="O396" s="29">
        <f t="shared" si="4"/>
        <v>21711000000</v>
      </c>
      <c r="P396" s="120">
        <f t="shared" si="5"/>
        <v>0.1082875298</v>
      </c>
      <c r="Q396" s="16"/>
      <c r="R396" s="16"/>
      <c r="S396" s="16"/>
      <c r="T396" s="16"/>
      <c r="U396" s="16"/>
      <c r="V396" s="16"/>
      <c r="W396" s="16"/>
      <c r="X396" s="16"/>
      <c r="Y396" s="16"/>
      <c r="Z396" s="16"/>
      <c r="AA396" s="16"/>
    </row>
    <row r="397">
      <c r="A397" s="115">
        <v>423.0</v>
      </c>
      <c r="B397" s="116" t="s">
        <v>219</v>
      </c>
      <c r="C397" s="116" t="s">
        <v>28</v>
      </c>
      <c r="D397" s="118">
        <v>42369.0</v>
      </c>
      <c r="E397" s="117">
        <v>1.29925E11</v>
      </c>
      <c r="F397" s="117">
        <v>9.2785E10</v>
      </c>
      <c r="G397" s="117">
        <v>1.6473E10</v>
      </c>
      <c r="H397" s="121" t="s">
        <v>59</v>
      </c>
      <c r="I397" s="117">
        <v>2.1037E10</v>
      </c>
      <c r="J397" s="116" t="s">
        <v>11</v>
      </c>
      <c r="K397" s="116" t="s">
        <v>176</v>
      </c>
      <c r="L397" s="29">
        <f t="shared" si="1"/>
        <v>37140000000</v>
      </c>
      <c r="M397" s="120">
        <f t="shared" si="2"/>
        <v>0.2858572253</v>
      </c>
      <c r="N397" s="29">
        <f t="shared" si="3"/>
        <v>37510000000</v>
      </c>
      <c r="O397" s="29">
        <f t="shared" si="4"/>
        <v>-370000000</v>
      </c>
      <c r="P397" s="120">
        <f t="shared" si="5"/>
        <v>-0.002847796806</v>
      </c>
      <c r="Q397" s="16"/>
      <c r="R397" s="16"/>
      <c r="S397" s="16"/>
      <c r="T397" s="16"/>
      <c r="U397" s="16"/>
      <c r="V397" s="16"/>
      <c r="W397" s="16"/>
      <c r="X397" s="16"/>
      <c r="Y397" s="16"/>
      <c r="Z397" s="16"/>
      <c r="AA397" s="16"/>
    </row>
    <row r="398">
      <c r="A398" s="115">
        <v>424.0</v>
      </c>
      <c r="B398" s="116" t="s">
        <v>220</v>
      </c>
      <c r="C398" s="116" t="s">
        <v>25</v>
      </c>
      <c r="D398" s="118">
        <v>41274.0</v>
      </c>
      <c r="E398" s="117">
        <v>1.819814E9</v>
      </c>
      <c r="F398" s="117">
        <v>3.43743E8</v>
      </c>
      <c r="G398" s="117">
        <v>1.33796E8</v>
      </c>
      <c r="H398" s="121" t="s">
        <v>59</v>
      </c>
      <c r="I398" s="117">
        <v>5.79315E8</v>
      </c>
      <c r="J398" s="116" t="s">
        <v>11</v>
      </c>
      <c r="K398" s="116" t="s">
        <v>116</v>
      </c>
      <c r="L398" s="29">
        <f t="shared" si="1"/>
        <v>1476071000</v>
      </c>
      <c r="M398" s="120">
        <f t="shared" si="2"/>
        <v>0.8111109157</v>
      </c>
      <c r="N398" s="29">
        <f t="shared" si="3"/>
        <v>713111000</v>
      </c>
      <c r="O398" s="29">
        <f t="shared" si="4"/>
        <v>762960000</v>
      </c>
      <c r="P398" s="120">
        <f t="shared" si="5"/>
        <v>0.4192516378</v>
      </c>
      <c r="Q398" s="16"/>
      <c r="R398" s="16"/>
      <c r="S398" s="16"/>
      <c r="T398" s="16"/>
      <c r="U398" s="16"/>
      <c r="V398" s="16"/>
      <c r="W398" s="16"/>
      <c r="X398" s="16"/>
      <c r="Y398" s="16"/>
      <c r="Z398" s="16"/>
      <c r="AA398" s="16"/>
    </row>
    <row r="399">
      <c r="A399" s="115">
        <v>425.0</v>
      </c>
      <c r="B399" s="116" t="s">
        <v>220</v>
      </c>
      <c r="C399" s="116" t="s">
        <v>26</v>
      </c>
      <c r="D399" s="118">
        <v>41639.0</v>
      </c>
      <c r="E399" s="117">
        <v>2.319919E9</v>
      </c>
      <c r="F399" s="117">
        <v>4.55436E8</v>
      </c>
      <c r="G399" s="117">
        <v>1.69815E8</v>
      </c>
      <c r="H399" s="119" t="s">
        <v>59</v>
      </c>
      <c r="I399" s="117">
        <v>7.78655E8</v>
      </c>
      <c r="J399" s="116" t="s">
        <v>11</v>
      </c>
      <c r="K399" s="116" t="s">
        <v>116</v>
      </c>
      <c r="L399" s="29">
        <f t="shared" si="1"/>
        <v>1864483000</v>
      </c>
      <c r="M399" s="120">
        <f t="shared" si="2"/>
        <v>0.8036845252</v>
      </c>
      <c r="N399" s="29">
        <f t="shared" si="3"/>
        <v>948470000</v>
      </c>
      <c r="O399" s="29">
        <f t="shared" si="4"/>
        <v>916013000</v>
      </c>
      <c r="P399" s="120">
        <f t="shared" si="5"/>
        <v>0.3948469753</v>
      </c>
      <c r="Q399" s="16"/>
      <c r="R399" s="16"/>
      <c r="S399" s="16"/>
      <c r="T399" s="16"/>
      <c r="U399" s="16"/>
      <c r="V399" s="16"/>
      <c r="W399" s="16"/>
      <c r="X399" s="16"/>
      <c r="Y399" s="16"/>
      <c r="Z399" s="16"/>
      <c r="AA399" s="16"/>
    </row>
    <row r="400">
      <c r="A400" s="115">
        <v>426.0</v>
      </c>
      <c r="B400" s="116" t="s">
        <v>220</v>
      </c>
      <c r="C400" s="116" t="s">
        <v>27</v>
      </c>
      <c r="D400" s="118">
        <v>42004.0</v>
      </c>
      <c r="E400" s="117">
        <v>2.660147E9</v>
      </c>
      <c r="F400" s="117">
        <v>5.38374E8</v>
      </c>
      <c r="G400" s="117">
        <v>2.04161E8</v>
      </c>
      <c r="H400" s="121" t="s">
        <v>59</v>
      </c>
      <c r="I400" s="117">
        <v>9.86812E8</v>
      </c>
      <c r="J400" s="116" t="s">
        <v>11</v>
      </c>
      <c r="K400" s="116" t="s">
        <v>116</v>
      </c>
      <c r="L400" s="29">
        <f t="shared" si="1"/>
        <v>2121773000</v>
      </c>
      <c r="M400" s="120">
        <f t="shared" si="2"/>
        <v>0.7976149438</v>
      </c>
      <c r="N400" s="29">
        <f t="shared" si="3"/>
        <v>1190973000</v>
      </c>
      <c r="O400" s="29">
        <f t="shared" si="4"/>
        <v>930800000</v>
      </c>
      <c r="P400" s="120">
        <f t="shared" si="5"/>
        <v>0.3499054751</v>
      </c>
      <c r="Q400" s="16"/>
      <c r="R400" s="16"/>
      <c r="S400" s="16"/>
      <c r="T400" s="16"/>
      <c r="U400" s="16"/>
      <c r="V400" s="16"/>
      <c r="W400" s="16"/>
      <c r="X400" s="16"/>
      <c r="Y400" s="16"/>
      <c r="Z400" s="16"/>
      <c r="AA400" s="16"/>
    </row>
    <row r="401">
      <c r="A401" s="115">
        <v>427.0</v>
      </c>
      <c r="B401" s="116" t="s">
        <v>220</v>
      </c>
      <c r="C401" s="116" t="s">
        <v>28</v>
      </c>
      <c r="D401" s="118">
        <v>42369.0</v>
      </c>
      <c r="E401" s="117">
        <v>1.803573E9</v>
      </c>
      <c r="F401" s="117">
        <v>5.41359E8</v>
      </c>
      <c r="G401" s="117">
        <v>2.30734E8</v>
      </c>
      <c r="H401" s="121" t="s">
        <v>59</v>
      </c>
      <c r="I401" s="117">
        <v>1.230853E9</v>
      </c>
      <c r="J401" s="116" t="s">
        <v>11</v>
      </c>
      <c r="K401" s="116" t="s">
        <v>116</v>
      </c>
      <c r="L401" s="29">
        <f t="shared" si="1"/>
        <v>1262214000</v>
      </c>
      <c r="M401" s="120">
        <f t="shared" si="2"/>
        <v>0.699840816</v>
      </c>
      <c r="N401" s="29">
        <f t="shared" si="3"/>
        <v>1461587000</v>
      </c>
      <c r="O401" s="29">
        <f t="shared" si="4"/>
        <v>-199373000</v>
      </c>
      <c r="P401" s="120">
        <f t="shared" si="5"/>
        <v>-0.1105433492</v>
      </c>
      <c r="Q401" s="16"/>
      <c r="R401" s="16"/>
      <c r="S401" s="16"/>
      <c r="T401" s="16"/>
      <c r="U401" s="16"/>
      <c r="V401" s="16"/>
      <c r="W401" s="16"/>
      <c r="X401" s="16"/>
      <c r="Y401" s="16"/>
      <c r="Z401" s="16"/>
      <c r="AA401" s="16"/>
    </row>
    <row r="402">
      <c r="A402" s="115">
        <v>428.0</v>
      </c>
      <c r="B402" s="116" t="s">
        <v>221</v>
      </c>
      <c r="C402" s="116" t="s">
        <v>25</v>
      </c>
      <c r="D402" s="118">
        <v>41274.0</v>
      </c>
      <c r="E402" s="117">
        <v>1.2835E10</v>
      </c>
      <c r="F402" s="117">
        <v>8.3E9</v>
      </c>
      <c r="G402" s="117">
        <v>5.5E8</v>
      </c>
      <c r="H402" s="121" t="s">
        <v>59</v>
      </c>
      <c r="I402" s="117">
        <v>1.127E9</v>
      </c>
      <c r="J402" s="116" t="s">
        <v>19</v>
      </c>
      <c r="K402" s="116" t="s">
        <v>82</v>
      </c>
      <c r="L402" s="29">
        <f t="shared" si="1"/>
        <v>4535000000</v>
      </c>
      <c r="M402" s="120">
        <f t="shared" si="2"/>
        <v>0.3533307363</v>
      </c>
      <c r="N402" s="29">
        <f t="shared" si="3"/>
        <v>1677000000</v>
      </c>
      <c r="O402" s="29">
        <f t="shared" si="4"/>
        <v>2858000000</v>
      </c>
      <c r="P402" s="120">
        <f t="shared" si="5"/>
        <v>0.2226723802</v>
      </c>
      <c r="Q402" s="16"/>
      <c r="R402" s="16"/>
      <c r="S402" s="16"/>
      <c r="T402" s="16"/>
      <c r="U402" s="16"/>
      <c r="V402" s="16"/>
      <c r="W402" s="16"/>
      <c r="X402" s="16"/>
      <c r="Y402" s="16"/>
      <c r="Z402" s="16"/>
      <c r="AA402" s="16"/>
    </row>
    <row r="403">
      <c r="A403" s="115">
        <v>429.0</v>
      </c>
      <c r="B403" s="116" t="s">
        <v>221</v>
      </c>
      <c r="C403" s="116" t="s">
        <v>26</v>
      </c>
      <c r="D403" s="118">
        <v>41639.0</v>
      </c>
      <c r="E403" s="117">
        <v>1.312E10</v>
      </c>
      <c r="F403" s="117">
        <v>8.033E9</v>
      </c>
      <c r="G403" s="117">
        <v>5.63E8</v>
      </c>
      <c r="H403" s="121" t="s">
        <v>59</v>
      </c>
      <c r="I403" s="117">
        <v>1.208E9</v>
      </c>
      <c r="J403" s="116" t="s">
        <v>19</v>
      </c>
      <c r="K403" s="116" t="s">
        <v>82</v>
      </c>
      <c r="L403" s="29">
        <f t="shared" si="1"/>
        <v>5087000000</v>
      </c>
      <c r="M403" s="120">
        <f t="shared" si="2"/>
        <v>0.3877286585</v>
      </c>
      <c r="N403" s="29">
        <f t="shared" si="3"/>
        <v>1771000000</v>
      </c>
      <c r="O403" s="29">
        <f t="shared" si="4"/>
        <v>3316000000</v>
      </c>
      <c r="P403" s="120">
        <f t="shared" si="5"/>
        <v>0.2527439024</v>
      </c>
      <c r="Q403" s="16"/>
      <c r="R403" s="16"/>
      <c r="S403" s="16"/>
      <c r="T403" s="16"/>
      <c r="U403" s="16"/>
      <c r="V403" s="16"/>
      <c r="W403" s="16"/>
      <c r="X403" s="16"/>
      <c r="Y403" s="16"/>
      <c r="Z403" s="16"/>
      <c r="AA403" s="16"/>
    </row>
    <row r="404">
      <c r="A404" s="115">
        <v>430.0</v>
      </c>
      <c r="B404" s="116" t="s">
        <v>221</v>
      </c>
      <c r="C404" s="116" t="s">
        <v>27</v>
      </c>
      <c r="D404" s="118">
        <v>42004.0</v>
      </c>
      <c r="E404" s="117">
        <v>1.2436E10</v>
      </c>
      <c r="F404" s="117">
        <v>7.881E9</v>
      </c>
      <c r="G404" s="117">
        <v>5.42E8</v>
      </c>
      <c r="H404" s="121" t="s">
        <v>59</v>
      </c>
      <c r="I404" s="117">
        <v>1.292E9</v>
      </c>
      <c r="J404" s="116" t="s">
        <v>19</v>
      </c>
      <c r="K404" s="116" t="s">
        <v>82</v>
      </c>
      <c r="L404" s="29">
        <f t="shared" si="1"/>
        <v>4555000000</v>
      </c>
      <c r="M404" s="120">
        <f t="shared" si="2"/>
        <v>0.3662753297</v>
      </c>
      <c r="N404" s="29">
        <f t="shared" si="3"/>
        <v>1834000000</v>
      </c>
      <c r="O404" s="29">
        <f t="shared" si="4"/>
        <v>2721000000</v>
      </c>
      <c r="P404" s="120">
        <f t="shared" si="5"/>
        <v>0.2188002573</v>
      </c>
      <c r="Q404" s="16"/>
      <c r="R404" s="16"/>
      <c r="S404" s="16"/>
      <c r="T404" s="16"/>
      <c r="U404" s="16"/>
      <c r="V404" s="16"/>
      <c r="W404" s="16"/>
      <c r="X404" s="16"/>
      <c r="Y404" s="16"/>
      <c r="Z404" s="16"/>
      <c r="AA404" s="16"/>
    </row>
    <row r="405">
      <c r="A405" s="115">
        <v>431.0</v>
      </c>
      <c r="B405" s="116" t="s">
        <v>221</v>
      </c>
      <c r="C405" s="116" t="s">
        <v>28</v>
      </c>
      <c r="D405" s="118">
        <v>42369.0</v>
      </c>
      <c r="E405" s="117">
        <v>1.1683E10</v>
      </c>
      <c r="F405" s="117">
        <v>6.201E9</v>
      </c>
      <c r="G405" s="117">
        <v>5.51E8</v>
      </c>
      <c r="H405" s="121" t="s">
        <v>59</v>
      </c>
      <c r="I405" s="117">
        <v>1.395E9</v>
      </c>
      <c r="J405" s="116" t="s">
        <v>19</v>
      </c>
      <c r="K405" s="116" t="s">
        <v>82</v>
      </c>
      <c r="L405" s="29">
        <f t="shared" si="1"/>
        <v>5482000000</v>
      </c>
      <c r="M405" s="120">
        <f t="shared" si="2"/>
        <v>0.469228794</v>
      </c>
      <c r="N405" s="29">
        <f t="shared" si="3"/>
        <v>1946000000</v>
      </c>
      <c r="O405" s="29">
        <f t="shared" si="4"/>
        <v>3536000000</v>
      </c>
      <c r="P405" s="120">
        <f t="shared" si="5"/>
        <v>0.3026619875</v>
      </c>
      <c r="Q405" s="16"/>
      <c r="R405" s="16"/>
      <c r="S405" s="16"/>
      <c r="T405" s="16"/>
      <c r="U405" s="16"/>
      <c r="V405" s="16"/>
      <c r="W405" s="16"/>
      <c r="X405" s="16"/>
      <c r="Y405" s="16"/>
      <c r="Z405" s="16"/>
      <c r="AA405" s="16"/>
    </row>
    <row r="406">
      <c r="A406" s="115">
        <v>432.0</v>
      </c>
      <c r="B406" s="116" t="s">
        <v>222</v>
      </c>
      <c r="C406" s="116" t="s">
        <v>25</v>
      </c>
      <c r="D406" s="118">
        <v>41639.0</v>
      </c>
      <c r="E406" s="117">
        <v>3.7773E10</v>
      </c>
      <c r="F406" s="117">
        <v>2.0964E10</v>
      </c>
      <c r="G406" s="117">
        <v>1.1349E10</v>
      </c>
      <c r="H406" s="121" t="s">
        <v>59</v>
      </c>
      <c r="I406" s="117">
        <v>1.658E9</v>
      </c>
      <c r="J406" s="116" t="s">
        <v>14</v>
      </c>
      <c r="K406" s="116" t="s">
        <v>60</v>
      </c>
      <c r="L406" s="29">
        <f t="shared" si="1"/>
        <v>16809000000</v>
      </c>
      <c r="M406" s="120">
        <f t="shared" si="2"/>
        <v>0.4450003971</v>
      </c>
      <c r="N406" s="29">
        <f t="shared" si="3"/>
        <v>13007000000</v>
      </c>
      <c r="O406" s="29">
        <f t="shared" si="4"/>
        <v>3802000000</v>
      </c>
      <c r="P406" s="120">
        <f t="shared" si="5"/>
        <v>0.1006539062</v>
      </c>
      <c r="Q406" s="16"/>
      <c r="R406" s="16"/>
      <c r="S406" s="16"/>
      <c r="T406" s="16"/>
      <c r="U406" s="16"/>
      <c r="V406" s="16"/>
      <c r="W406" s="16"/>
      <c r="X406" s="16"/>
      <c r="Y406" s="16"/>
      <c r="Z406" s="16"/>
      <c r="AA406" s="16"/>
    </row>
    <row r="407">
      <c r="A407" s="115">
        <v>433.0</v>
      </c>
      <c r="B407" s="116" t="s">
        <v>222</v>
      </c>
      <c r="C407" s="116" t="s">
        <v>26</v>
      </c>
      <c r="D407" s="118">
        <v>42004.0</v>
      </c>
      <c r="E407" s="117">
        <v>4.0362E10</v>
      </c>
      <c r="F407" s="117">
        <v>2.2967E10</v>
      </c>
      <c r="G407" s="117">
        <v>1.2702E10</v>
      </c>
      <c r="H407" s="121" t="s">
        <v>59</v>
      </c>
      <c r="I407" s="117">
        <v>1.771E9</v>
      </c>
      <c r="J407" s="116" t="s">
        <v>14</v>
      </c>
      <c r="K407" s="116" t="s">
        <v>60</v>
      </c>
      <c r="L407" s="29">
        <f t="shared" si="1"/>
        <v>17395000000</v>
      </c>
      <c r="M407" s="120">
        <f t="shared" si="2"/>
        <v>0.4309746792</v>
      </c>
      <c r="N407" s="29">
        <f t="shared" si="3"/>
        <v>14473000000</v>
      </c>
      <c r="O407" s="29">
        <f t="shared" si="4"/>
        <v>2922000000</v>
      </c>
      <c r="P407" s="120">
        <f t="shared" si="5"/>
        <v>0.07239482682</v>
      </c>
      <c r="Q407" s="16"/>
      <c r="R407" s="16"/>
      <c r="S407" s="16"/>
      <c r="T407" s="16"/>
      <c r="U407" s="16"/>
      <c r="V407" s="16"/>
      <c r="W407" s="16"/>
      <c r="X407" s="16"/>
      <c r="Y407" s="16"/>
      <c r="Z407" s="16"/>
      <c r="AA407" s="16"/>
    </row>
    <row r="408">
      <c r="A408" s="115">
        <v>434.0</v>
      </c>
      <c r="B408" s="116" t="s">
        <v>222</v>
      </c>
      <c r="C408" s="116" t="s">
        <v>27</v>
      </c>
      <c r="D408" s="118">
        <v>42369.0</v>
      </c>
      <c r="E408" s="117">
        <v>4.0704E10</v>
      </c>
      <c r="F408" s="117">
        <v>1.7096E10</v>
      </c>
      <c r="G408" s="117">
        <v>1.3936E10</v>
      </c>
      <c r="H408" s="121" t="s">
        <v>59</v>
      </c>
      <c r="I408" s="117">
        <v>1.835E9</v>
      </c>
      <c r="J408" s="116" t="s">
        <v>14</v>
      </c>
      <c r="K408" s="116" t="s">
        <v>60</v>
      </c>
      <c r="L408" s="29">
        <f t="shared" si="1"/>
        <v>23608000000</v>
      </c>
      <c r="M408" s="120">
        <f t="shared" si="2"/>
        <v>0.5799921384</v>
      </c>
      <c r="N408" s="29">
        <f t="shared" si="3"/>
        <v>15771000000</v>
      </c>
      <c r="O408" s="29">
        <f t="shared" si="4"/>
        <v>7837000000</v>
      </c>
      <c r="P408" s="120">
        <f t="shared" si="5"/>
        <v>0.1925363601</v>
      </c>
      <c r="Q408" s="16"/>
      <c r="R408" s="16"/>
      <c r="S408" s="16"/>
      <c r="T408" s="16"/>
      <c r="U408" s="16"/>
      <c r="V408" s="16"/>
      <c r="W408" s="16"/>
      <c r="X408" s="16"/>
      <c r="Y408" s="16"/>
      <c r="Z408" s="16"/>
      <c r="AA408" s="16"/>
    </row>
    <row r="409">
      <c r="A409" s="115">
        <v>435.0</v>
      </c>
      <c r="B409" s="116" t="s">
        <v>222</v>
      </c>
      <c r="C409" s="116" t="s">
        <v>28</v>
      </c>
      <c r="D409" s="118">
        <v>42735.0</v>
      </c>
      <c r="E409" s="117">
        <v>3.9639E10</v>
      </c>
      <c r="F409" s="117">
        <v>1.594E10</v>
      </c>
      <c r="G409" s="117">
        <v>1.4845E10</v>
      </c>
      <c r="H409" s="119" t="s">
        <v>59</v>
      </c>
      <c r="I409" s="117">
        <v>1.902E9</v>
      </c>
      <c r="J409" s="116" t="s">
        <v>14</v>
      </c>
      <c r="K409" s="116" t="s">
        <v>60</v>
      </c>
      <c r="L409" s="29">
        <f t="shared" si="1"/>
        <v>23699000000</v>
      </c>
      <c r="M409" s="120">
        <f t="shared" si="2"/>
        <v>0.5978707838</v>
      </c>
      <c r="N409" s="29">
        <f t="shared" si="3"/>
        <v>16747000000</v>
      </c>
      <c r="O409" s="29">
        <f t="shared" si="4"/>
        <v>6952000000</v>
      </c>
      <c r="P409" s="120">
        <f t="shared" si="5"/>
        <v>0.17538283</v>
      </c>
      <c r="Q409" s="16"/>
      <c r="R409" s="16"/>
      <c r="S409" s="16"/>
      <c r="T409" s="16"/>
      <c r="U409" s="16"/>
      <c r="V409" s="16"/>
      <c r="W409" s="16"/>
      <c r="X409" s="16"/>
      <c r="Y409" s="16"/>
      <c r="Z409" s="16"/>
      <c r="AA409" s="16"/>
    </row>
    <row r="410">
      <c r="A410" s="115">
        <v>436.0</v>
      </c>
      <c r="B410" s="116" t="s">
        <v>223</v>
      </c>
      <c r="C410" s="116" t="s">
        <v>25</v>
      </c>
      <c r="D410" s="118">
        <v>41639.0</v>
      </c>
      <c r="E410" s="117">
        <v>2.8998E10</v>
      </c>
      <c r="F410" s="117">
        <v>1.7642E10</v>
      </c>
      <c r="G410" s="117">
        <v>6.564E9</v>
      </c>
      <c r="H410" s="117">
        <v>2.037E9</v>
      </c>
      <c r="I410" s="121" t="s">
        <v>59</v>
      </c>
      <c r="J410" s="116" t="s">
        <v>16</v>
      </c>
      <c r="K410" s="116" t="s">
        <v>224</v>
      </c>
      <c r="L410" s="29">
        <f t="shared" si="1"/>
        <v>11356000000</v>
      </c>
      <c r="M410" s="120">
        <f t="shared" si="2"/>
        <v>0.3916132147</v>
      </c>
      <c r="N410" s="29">
        <f t="shared" si="3"/>
        <v>8601000000</v>
      </c>
      <c r="O410" s="29">
        <f t="shared" si="4"/>
        <v>2755000000</v>
      </c>
      <c r="P410" s="120">
        <f t="shared" si="5"/>
        <v>0.09500655218</v>
      </c>
      <c r="Q410" s="16"/>
      <c r="R410" s="16"/>
      <c r="S410" s="16"/>
      <c r="T410" s="16"/>
      <c r="U410" s="16"/>
      <c r="V410" s="16"/>
      <c r="W410" s="16"/>
      <c r="X410" s="16"/>
      <c r="Y410" s="16"/>
      <c r="Z410" s="16"/>
      <c r="AA410" s="16"/>
    </row>
    <row r="411">
      <c r="A411" s="115">
        <v>437.0</v>
      </c>
      <c r="B411" s="116" t="s">
        <v>223</v>
      </c>
      <c r="C411" s="116" t="s">
        <v>26</v>
      </c>
      <c r="D411" s="118">
        <v>42004.0</v>
      </c>
      <c r="E411" s="117">
        <v>2.8406E10</v>
      </c>
      <c r="F411" s="117">
        <v>1.7023E10</v>
      </c>
      <c r="G411" s="117">
        <v>5.536E9</v>
      </c>
      <c r="H411" s="117">
        <v>1.958E9</v>
      </c>
      <c r="I411" s="119" t="s">
        <v>59</v>
      </c>
      <c r="J411" s="116" t="s">
        <v>16</v>
      </c>
      <c r="K411" s="116" t="s">
        <v>224</v>
      </c>
      <c r="L411" s="29">
        <f t="shared" si="1"/>
        <v>11383000000</v>
      </c>
      <c r="M411" s="120">
        <f t="shared" si="2"/>
        <v>0.4007251989</v>
      </c>
      <c r="N411" s="29">
        <f t="shared" si="3"/>
        <v>7494000000</v>
      </c>
      <c r="O411" s="29">
        <f t="shared" si="4"/>
        <v>3889000000</v>
      </c>
      <c r="P411" s="120">
        <f t="shared" si="5"/>
        <v>0.1369076956</v>
      </c>
      <c r="Q411" s="16"/>
      <c r="R411" s="16"/>
      <c r="S411" s="16"/>
      <c r="T411" s="16"/>
      <c r="U411" s="16"/>
      <c r="V411" s="16"/>
      <c r="W411" s="16"/>
      <c r="X411" s="16"/>
      <c r="Y411" s="16"/>
      <c r="Z411" s="16"/>
      <c r="AA411" s="16"/>
    </row>
    <row r="412">
      <c r="A412" s="115">
        <v>438.0</v>
      </c>
      <c r="B412" s="116" t="s">
        <v>223</v>
      </c>
      <c r="C412" s="116" t="s">
        <v>27</v>
      </c>
      <c r="D412" s="118">
        <v>42369.0</v>
      </c>
      <c r="E412" s="117">
        <v>2.513E10</v>
      </c>
      <c r="F412" s="117">
        <v>1.5112E10</v>
      </c>
      <c r="G412" s="117">
        <v>5.074E9</v>
      </c>
      <c r="H412" s="117">
        <v>1.898E9</v>
      </c>
      <c r="I412" s="119" t="s">
        <v>59</v>
      </c>
      <c r="J412" s="116" t="s">
        <v>16</v>
      </c>
      <c r="K412" s="116" t="s">
        <v>224</v>
      </c>
      <c r="L412" s="29">
        <f t="shared" si="1"/>
        <v>10018000000</v>
      </c>
      <c r="M412" s="120">
        <f t="shared" si="2"/>
        <v>0.3986470354</v>
      </c>
      <c r="N412" s="29">
        <f t="shared" si="3"/>
        <v>6972000000</v>
      </c>
      <c r="O412" s="29">
        <f t="shared" si="4"/>
        <v>3046000000</v>
      </c>
      <c r="P412" s="120">
        <f t="shared" si="5"/>
        <v>0.1212097095</v>
      </c>
      <c r="Q412" s="16"/>
      <c r="R412" s="16"/>
      <c r="S412" s="16"/>
      <c r="T412" s="16"/>
      <c r="U412" s="16"/>
      <c r="V412" s="16"/>
      <c r="W412" s="16"/>
      <c r="X412" s="16"/>
      <c r="Y412" s="16"/>
      <c r="Z412" s="16"/>
      <c r="AA412" s="16"/>
    </row>
    <row r="413">
      <c r="A413" s="115">
        <v>439.0</v>
      </c>
      <c r="B413" s="116" t="s">
        <v>223</v>
      </c>
      <c r="C413" s="116" t="s">
        <v>28</v>
      </c>
      <c r="D413" s="118">
        <v>42735.0</v>
      </c>
      <c r="E413" s="117">
        <v>2.4594E10</v>
      </c>
      <c r="F413" s="117">
        <v>1.4469E10</v>
      </c>
      <c r="G413" s="117">
        <v>5.005E9</v>
      </c>
      <c r="H413" s="117">
        <v>1.641E9</v>
      </c>
      <c r="I413" s="121" t="s">
        <v>59</v>
      </c>
      <c r="J413" s="116" t="s">
        <v>16</v>
      </c>
      <c r="K413" s="116" t="s">
        <v>224</v>
      </c>
      <c r="L413" s="29">
        <f t="shared" si="1"/>
        <v>10125000000</v>
      </c>
      <c r="M413" s="120">
        <f t="shared" si="2"/>
        <v>0.411685777</v>
      </c>
      <c r="N413" s="29">
        <f t="shared" si="3"/>
        <v>6646000000</v>
      </c>
      <c r="O413" s="29">
        <f t="shared" si="4"/>
        <v>3479000000</v>
      </c>
      <c r="P413" s="120">
        <f t="shared" si="5"/>
        <v>0.141457266</v>
      </c>
      <c r="Q413" s="16"/>
      <c r="R413" s="16"/>
      <c r="S413" s="16"/>
      <c r="T413" s="16"/>
      <c r="U413" s="16"/>
      <c r="V413" s="16"/>
      <c r="W413" s="16"/>
      <c r="X413" s="16"/>
      <c r="Y413" s="16"/>
      <c r="Z413" s="16"/>
      <c r="AA413" s="16"/>
    </row>
    <row r="414">
      <c r="A414" s="115">
        <v>440.0</v>
      </c>
      <c r="B414" s="116" t="s">
        <v>225</v>
      </c>
      <c r="C414" s="116" t="s">
        <v>25</v>
      </c>
      <c r="D414" s="118">
        <v>41578.0</v>
      </c>
      <c r="E414" s="117">
        <v>3.77954E10</v>
      </c>
      <c r="F414" s="117">
        <v>2.56673E10</v>
      </c>
      <c r="G414" s="117">
        <v>4.4261E9</v>
      </c>
      <c r="H414" s="117">
        <v>1.4773E9</v>
      </c>
      <c r="I414" s="119" t="s">
        <v>59</v>
      </c>
      <c r="J414" s="116" t="s">
        <v>14</v>
      </c>
      <c r="K414" s="116" t="s">
        <v>159</v>
      </c>
      <c r="L414" s="29">
        <f t="shared" si="1"/>
        <v>12128100000</v>
      </c>
      <c r="M414" s="120">
        <f t="shared" si="2"/>
        <v>0.3208882562</v>
      </c>
      <c r="N414" s="29">
        <f t="shared" si="3"/>
        <v>5903400000</v>
      </c>
      <c r="O414" s="29">
        <f t="shared" si="4"/>
        <v>6224700000</v>
      </c>
      <c r="P414" s="120">
        <f t="shared" si="5"/>
        <v>0.1646946454</v>
      </c>
      <c r="Q414" s="16"/>
      <c r="R414" s="16"/>
      <c r="S414" s="16"/>
      <c r="T414" s="16"/>
      <c r="U414" s="16"/>
      <c r="V414" s="16"/>
      <c r="W414" s="16"/>
      <c r="X414" s="16"/>
      <c r="Y414" s="16"/>
      <c r="Z414" s="16"/>
      <c r="AA414" s="16"/>
    </row>
    <row r="415">
      <c r="A415" s="115">
        <v>441.0</v>
      </c>
      <c r="B415" s="116" t="s">
        <v>225</v>
      </c>
      <c r="C415" s="116" t="s">
        <v>26</v>
      </c>
      <c r="D415" s="118">
        <v>41943.0</v>
      </c>
      <c r="E415" s="117">
        <v>3.60669E10</v>
      </c>
      <c r="F415" s="117">
        <v>2.47758E10</v>
      </c>
      <c r="G415" s="117">
        <v>4.3777E9</v>
      </c>
      <c r="H415" s="117">
        <v>1.452E9</v>
      </c>
      <c r="I415" s="119" t="s">
        <v>59</v>
      </c>
      <c r="J415" s="116" t="s">
        <v>14</v>
      </c>
      <c r="K415" s="116" t="s">
        <v>159</v>
      </c>
      <c r="L415" s="29">
        <f t="shared" si="1"/>
        <v>11291100000</v>
      </c>
      <c r="M415" s="120">
        <f t="shared" si="2"/>
        <v>0.313059897</v>
      </c>
      <c r="N415" s="29">
        <f t="shared" si="3"/>
        <v>5829700000</v>
      </c>
      <c r="O415" s="29">
        <f t="shared" si="4"/>
        <v>5461400000</v>
      </c>
      <c r="P415" s="120">
        <f t="shared" si="5"/>
        <v>0.151424159</v>
      </c>
      <c r="Q415" s="16"/>
      <c r="R415" s="16"/>
      <c r="S415" s="16"/>
      <c r="T415" s="16"/>
      <c r="U415" s="16"/>
      <c r="V415" s="16"/>
      <c r="W415" s="16"/>
      <c r="X415" s="16"/>
      <c r="Y415" s="16"/>
      <c r="Z415" s="16"/>
      <c r="AA415" s="16"/>
    </row>
    <row r="416">
      <c r="A416" s="115">
        <v>442.0</v>
      </c>
      <c r="B416" s="116" t="s">
        <v>225</v>
      </c>
      <c r="C416" s="116" t="s">
        <v>27</v>
      </c>
      <c r="D416" s="122">
        <v>42308.0</v>
      </c>
      <c r="E416" s="117">
        <v>2.88628E10</v>
      </c>
      <c r="F416" s="117">
        <v>2.01432E10</v>
      </c>
      <c r="G416" s="117">
        <v>3.8344E9</v>
      </c>
      <c r="H416" s="117">
        <v>1.4251E9</v>
      </c>
      <c r="I416" s="121" t="s">
        <v>59</v>
      </c>
      <c r="J416" s="116" t="s">
        <v>14</v>
      </c>
      <c r="K416" s="116" t="s">
        <v>159</v>
      </c>
      <c r="L416" s="29">
        <f t="shared" si="1"/>
        <v>8719600000</v>
      </c>
      <c r="M416" s="120">
        <f t="shared" si="2"/>
        <v>0.3021051319</v>
      </c>
      <c r="N416" s="29">
        <f t="shared" si="3"/>
        <v>5259500000</v>
      </c>
      <c r="O416" s="29">
        <f t="shared" si="4"/>
        <v>3460100000</v>
      </c>
      <c r="P416" s="120">
        <f t="shared" si="5"/>
        <v>0.119880954</v>
      </c>
      <c r="Q416" s="16"/>
      <c r="R416" s="16"/>
      <c r="S416" s="16"/>
      <c r="T416" s="16"/>
      <c r="U416" s="16"/>
      <c r="V416" s="16"/>
      <c r="W416" s="16"/>
      <c r="X416" s="16"/>
      <c r="Y416" s="16"/>
      <c r="Z416" s="16"/>
      <c r="AA416" s="16"/>
    </row>
    <row r="417">
      <c r="A417" s="115">
        <v>443.0</v>
      </c>
      <c r="B417" s="116" t="s">
        <v>225</v>
      </c>
      <c r="C417" s="116" t="s">
        <v>28</v>
      </c>
      <c r="D417" s="118">
        <v>42674.0</v>
      </c>
      <c r="E417" s="117">
        <v>2.6644E10</v>
      </c>
      <c r="F417" s="117">
        <v>1.82489E10</v>
      </c>
      <c r="G417" s="117">
        <v>4.0183E9</v>
      </c>
      <c r="H417" s="117">
        <v>1.3891E9</v>
      </c>
      <c r="I417" s="119" t="s">
        <v>59</v>
      </c>
      <c r="J417" s="116" t="s">
        <v>14</v>
      </c>
      <c r="K417" s="116" t="s">
        <v>159</v>
      </c>
      <c r="L417" s="29">
        <f t="shared" si="1"/>
        <v>8395100000</v>
      </c>
      <c r="M417" s="120">
        <f t="shared" si="2"/>
        <v>0.3150840715</v>
      </c>
      <c r="N417" s="29">
        <f t="shared" si="3"/>
        <v>5407400000</v>
      </c>
      <c r="O417" s="29">
        <f t="shared" si="4"/>
        <v>2987700000</v>
      </c>
      <c r="P417" s="120">
        <f t="shared" si="5"/>
        <v>0.112134064</v>
      </c>
      <c r="Q417" s="16"/>
      <c r="R417" s="16"/>
      <c r="S417" s="16"/>
      <c r="T417" s="16"/>
      <c r="U417" s="16"/>
      <c r="V417" s="16"/>
      <c r="W417" s="16"/>
      <c r="X417" s="16"/>
      <c r="Y417" s="16"/>
      <c r="Z417" s="16"/>
      <c r="AA417" s="16"/>
    </row>
    <row r="418">
      <c r="A418" s="115">
        <v>444.0</v>
      </c>
      <c r="B418" s="116" t="s">
        <v>226</v>
      </c>
      <c r="C418" s="116" t="s">
        <v>25</v>
      </c>
      <c r="D418" s="118">
        <v>41243.0</v>
      </c>
      <c r="E418" s="117">
        <v>8.984E9</v>
      </c>
      <c r="F418" s="117">
        <v>8.45E8</v>
      </c>
      <c r="G418" s="117">
        <v>3.052E9</v>
      </c>
      <c r="H418" s="121" t="s">
        <v>59</v>
      </c>
      <c r="I418" s="117">
        <v>8.48E8</v>
      </c>
      <c r="J418" s="116" t="s">
        <v>12</v>
      </c>
      <c r="K418" s="116" t="s">
        <v>132</v>
      </c>
      <c r="L418" s="29">
        <f t="shared" si="1"/>
        <v>8139000000</v>
      </c>
      <c r="M418" s="120">
        <f t="shared" si="2"/>
        <v>0.9059439003</v>
      </c>
      <c r="N418" s="29">
        <f t="shared" si="3"/>
        <v>3900000000</v>
      </c>
      <c r="O418" s="29">
        <f t="shared" si="4"/>
        <v>4239000000</v>
      </c>
      <c r="P418" s="120">
        <f t="shared" si="5"/>
        <v>0.4718388246</v>
      </c>
      <c r="Q418" s="16"/>
      <c r="R418" s="16"/>
      <c r="S418" s="16"/>
      <c r="T418" s="16"/>
      <c r="U418" s="16"/>
      <c r="V418" s="16"/>
      <c r="W418" s="16"/>
      <c r="X418" s="16"/>
      <c r="Y418" s="16"/>
      <c r="Z418" s="16"/>
      <c r="AA418" s="16"/>
    </row>
    <row r="419">
      <c r="A419" s="115">
        <v>445.0</v>
      </c>
      <c r="B419" s="116" t="s">
        <v>226</v>
      </c>
      <c r="C419" s="116" t="s">
        <v>26</v>
      </c>
      <c r="D419" s="118">
        <v>41639.0</v>
      </c>
      <c r="E419" s="117">
        <v>9.37E9</v>
      </c>
      <c r="F419" s="117">
        <v>6.98E8</v>
      </c>
      <c r="G419" s="117">
        <v>3.194E9</v>
      </c>
      <c r="H419" s="119" t="s">
        <v>59</v>
      </c>
      <c r="I419" s="117">
        <v>1.086E9</v>
      </c>
      <c r="J419" s="116" t="s">
        <v>12</v>
      </c>
      <c r="K419" s="116" t="s">
        <v>132</v>
      </c>
      <c r="L419" s="29">
        <f t="shared" si="1"/>
        <v>8672000000</v>
      </c>
      <c r="M419" s="120">
        <f t="shared" si="2"/>
        <v>0.925506937</v>
      </c>
      <c r="N419" s="29">
        <f t="shared" si="3"/>
        <v>4280000000</v>
      </c>
      <c r="O419" s="29">
        <f t="shared" si="4"/>
        <v>4392000000</v>
      </c>
      <c r="P419" s="120">
        <f t="shared" si="5"/>
        <v>0.4687299893</v>
      </c>
      <c r="Q419" s="16"/>
      <c r="R419" s="16"/>
      <c r="S419" s="16"/>
      <c r="T419" s="16"/>
      <c r="U419" s="16"/>
      <c r="V419" s="16"/>
      <c r="W419" s="16"/>
      <c r="X419" s="16"/>
      <c r="Y419" s="16"/>
      <c r="Z419" s="16"/>
      <c r="AA419" s="16"/>
    </row>
    <row r="420">
      <c r="A420" s="115">
        <v>446.0</v>
      </c>
      <c r="B420" s="116" t="s">
        <v>226</v>
      </c>
      <c r="C420" s="116" t="s">
        <v>27</v>
      </c>
      <c r="D420" s="118">
        <v>42004.0</v>
      </c>
      <c r="E420" s="117">
        <v>9.611E9</v>
      </c>
      <c r="F420" s="117">
        <v>6.14E8</v>
      </c>
      <c r="G420" s="117">
        <v>3.34E9</v>
      </c>
      <c r="H420" s="121" t="s">
        <v>59</v>
      </c>
      <c r="I420" s="117">
        <v>1.443E9</v>
      </c>
      <c r="J420" s="116" t="s">
        <v>12</v>
      </c>
      <c r="K420" s="116" t="s">
        <v>132</v>
      </c>
      <c r="L420" s="29">
        <f t="shared" si="1"/>
        <v>8997000000</v>
      </c>
      <c r="M420" s="120">
        <f t="shared" si="2"/>
        <v>0.9361148684</v>
      </c>
      <c r="N420" s="29">
        <f t="shared" si="3"/>
        <v>4783000000</v>
      </c>
      <c r="O420" s="29">
        <f t="shared" si="4"/>
        <v>4214000000</v>
      </c>
      <c r="P420" s="120">
        <f t="shared" si="5"/>
        <v>0.4384559359</v>
      </c>
      <c r="Q420" s="16"/>
      <c r="R420" s="16"/>
      <c r="S420" s="16"/>
      <c r="T420" s="16"/>
      <c r="U420" s="16"/>
      <c r="V420" s="16"/>
      <c r="W420" s="16"/>
      <c r="X420" s="16"/>
      <c r="Y420" s="16"/>
      <c r="Z420" s="16"/>
      <c r="AA420" s="16"/>
    </row>
    <row r="421">
      <c r="A421" s="115">
        <v>447.0</v>
      </c>
      <c r="B421" s="116" t="s">
        <v>226</v>
      </c>
      <c r="C421" s="116" t="s">
        <v>28</v>
      </c>
      <c r="D421" s="118">
        <v>42369.0</v>
      </c>
      <c r="E421" s="117">
        <v>1.0002E10</v>
      </c>
      <c r="F421" s="117">
        <v>6.23E8</v>
      </c>
      <c r="G421" s="117">
        <v>3.615E9</v>
      </c>
      <c r="H421" s="119" t="s">
        <v>59</v>
      </c>
      <c r="I421" s="117">
        <v>1.512E9</v>
      </c>
      <c r="J421" s="116" t="s">
        <v>12</v>
      </c>
      <c r="K421" s="116" t="s">
        <v>132</v>
      </c>
      <c r="L421" s="29">
        <f t="shared" si="1"/>
        <v>9379000000</v>
      </c>
      <c r="M421" s="120">
        <f t="shared" si="2"/>
        <v>0.9377124575</v>
      </c>
      <c r="N421" s="29">
        <f t="shared" si="3"/>
        <v>5127000000</v>
      </c>
      <c r="O421" s="29">
        <f t="shared" si="4"/>
        <v>4252000000</v>
      </c>
      <c r="P421" s="120">
        <f t="shared" si="5"/>
        <v>0.425114977</v>
      </c>
      <c r="Q421" s="16"/>
      <c r="R421" s="16"/>
      <c r="S421" s="16"/>
      <c r="T421" s="16"/>
      <c r="U421" s="16"/>
      <c r="V421" s="16"/>
      <c r="W421" s="16"/>
      <c r="X421" s="16"/>
      <c r="Y421" s="16"/>
      <c r="Z421" s="16"/>
      <c r="AA421" s="16"/>
    </row>
    <row r="422">
      <c r="A422" s="115">
        <v>448.0</v>
      </c>
      <c r="B422" s="116" t="s">
        <v>227</v>
      </c>
      <c r="C422" s="116" t="s">
        <v>25</v>
      </c>
      <c r="D422" s="118">
        <v>41306.0</v>
      </c>
      <c r="E422" s="117">
        <v>1.6022128E10</v>
      </c>
      <c r="F422" s="117">
        <v>1.0936727E10</v>
      </c>
      <c r="G422" s="117">
        <v>3.430125E9</v>
      </c>
      <c r="H422" s="119" t="s">
        <v>59</v>
      </c>
      <c r="I422" s="121" t="s">
        <v>59</v>
      </c>
      <c r="J422" s="116" t="s">
        <v>9</v>
      </c>
      <c r="K422" s="116" t="s">
        <v>228</v>
      </c>
      <c r="L422" s="29">
        <f t="shared" si="1"/>
        <v>5085401000</v>
      </c>
      <c r="M422" s="120">
        <f t="shared" si="2"/>
        <v>0.3173986002</v>
      </c>
      <c r="N422" s="29">
        <f t="shared" si="3"/>
        <v>3430125000</v>
      </c>
      <c r="O422" s="29">
        <f t="shared" si="4"/>
        <v>1655276000</v>
      </c>
      <c r="P422" s="120">
        <f t="shared" si="5"/>
        <v>0.1033118697</v>
      </c>
      <c r="Q422" s="16"/>
      <c r="R422" s="16"/>
      <c r="S422" s="16"/>
      <c r="T422" s="16"/>
      <c r="U422" s="16"/>
      <c r="V422" s="16"/>
      <c r="W422" s="16"/>
      <c r="X422" s="16"/>
      <c r="Y422" s="16"/>
      <c r="Z422" s="16"/>
      <c r="AA422" s="16"/>
    </row>
    <row r="423">
      <c r="A423" s="115">
        <v>449.0</v>
      </c>
      <c r="B423" s="116" t="s">
        <v>227</v>
      </c>
      <c r="C423" s="116" t="s">
        <v>26</v>
      </c>
      <c r="D423" s="118">
        <v>41670.0</v>
      </c>
      <c r="E423" s="117">
        <v>1.7504167E10</v>
      </c>
      <c r="F423" s="117">
        <v>1.2068425E10</v>
      </c>
      <c r="G423" s="117">
        <v>3.699557E9</v>
      </c>
      <c r="H423" s="119" t="s">
        <v>59</v>
      </c>
      <c r="I423" s="121" t="s">
        <v>59</v>
      </c>
      <c r="J423" s="116" t="s">
        <v>9</v>
      </c>
      <c r="K423" s="116" t="s">
        <v>228</v>
      </c>
      <c r="L423" s="29">
        <f t="shared" si="1"/>
        <v>5435742000</v>
      </c>
      <c r="M423" s="120">
        <f t="shared" si="2"/>
        <v>0.3105398846</v>
      </c>
      <c r="N423" s="29">
        <f t="shared" si="3"/>
        <v>3699557000</v>
      </c>
      <c r="O423" s="29">
        <f t="shared" si="4"/>
        <v>1736185000</v>
      </c>
      <c r="P423" s="120">
        <f t="shared" si="5"/>
        <v>0.0991869536</v>
      </c>
      <c r="Q423" s="16"/>
      <c r="R423" s="16"/>
      <c r="S423" s="16"/>
      <c r="T423" s="16"/>
      <c r="U423" s="16"/>
      <c r="V423" s="16"/>
      <c r="W423" s="16"/>
      <c r="X423" s="16"/>
      <c r="Y423" s="16"/>
      <c r="Z423" s="16"/>
      <c r="AA423" s="16"/>
    </row>
    <row r="424">
      <c r="A424" s="115">
        <v>450.0</v>
      </c>
      <c r="B424" s="116" t="s">
        <v>227</v>
      </c>
      <c r="C424" s="116" t="s">
        <v>27</v>
      </c>
      <c r="D424" s="118">
        <v>42034.0</v>
      </c>
      <c r="E424" s="117">
        <v>1.8909588E10</v>
      </c>
      <c r="F424" s="117">
        <v>1.3107081E10</v>
      </c>
      <c r="G424" s="117">
        <v>4.033414E9</v>
      </c>
      <c r="H424" s="121" t="s">
        <v>59</v>
      </c>
      <c r="I424" s="119" t="s">
        <v>59</v>
      </c>
      <c r="J424" s="116" t="s">
        <v>9</v>
      </c>
      <c r="K424" s="116" t="s">
        <v>228</v>
      </c>
      <c r="L424" s="29">
        <f t="shared" si="1"/>
        <v>5802507000</v>
      </c>
      <c r="M424" s="120">
        <f t="shared" si="2"/>
        <v>0.3068552842</v>
      </c>
      <c r="N424" s="29">
        <f t="shared" si="3"/>
        <v>4033414000</v>
      </c>
      <c r="O424" s="29">
        <f t="shared" si="4"/>
        <v>1769093000</v>
      </c>
      <c r="P424" s="120">
        <f t="shared" si="5"/>
        <v>0.09355534346</v>
      </c>
      <c r="Q424" s="16"/>
      <c r="R424" s="16"/>
      <c r="S424" s="16"/>
      <c r="T424" s="16"/>
      <c r="U424" s="16"/>
      <c r="V424" s="16"/>
      <c r="W424" s="16"/>
      <c r="X424" s="16"/>
      <c r="Y424" s="16"/>
      <c r="Z424" s="16"/>
      <c r="AA424" s="16"/>
    </row>
    <row r="425">
      <c r="A425" s="115">
        <v>451.0</v>
      </c>
      <c r="B425" s="116" t="s">
        <v>227</v>
      </c>
      <c r="C425" s="116" t="s">
        <v>28</v>
      </c>
      <c r="D425" s="118">
        <v>42398.0</v>
      </c>
      <c r="E425" s="117">
        <v>2.0368562E10</v>
      </c>
      <c r="F425" s="117">
        <v>1.4062471E10</v>
      </c>
      <c r="G425" s="117">
        <v>4.365797E9</v>
      </c>
      <c r="H425" s="121" t="s">
        <v>59</v>
      </c>
      <c r="I425" s="121" t="s">
        <v>59</v>
      </c>
      <c r="J425" s="116" t="s">
        <v>9</v>
      </c>
      <c r="K425" s="116" t="s">
        <v>228</v>
      </c>
      <c r="L425" s="29">
        <f t="shared" si="1"/>
        <v>6306091000</v>
      </c>
      <c r="M425" s="120">
        <f t="shared" si="2"/>
        <v>0.3095992245</v>
      </c>
      <c r="N425" s="29">
        <f t="shared" si="3"/>
        <v>4365797000</v>
      </c>
      <c r="O425" s="29">
        <f t="shared" si="4"/>
        <v>1940294000</v>
      </c>
      <c r="P425" s="120">
        <f t="shared" si="5"/>
        <v>0.09525925296</v>
      </c>
      <c r="Q425" s="16"/>
      <c r="R425" s="16"/>
      <c r="S425" s="16"/>
      <c r="T425" s="16"/>
      <c r="U425" s="16"/>
      <c r="V425" s="16"/>
      <c r="W425" s="16"/>
      <c r="X425" s="16"/>
      <c r="Y425" s="16"/>
      <c r="Z425" s="16"/>
      <c r="AA425" s="16"/>
    </row>
    <row r="426">
      <c r="A426" s="115">
        <v>452.0</v>
      </c>
      <c r="B426" s="116" t="s">
        <v>229</v>
      </c>
      <c r="C426" s="116" t="s">
        <v>25</v>
      </c>
      <c r="D426" s="118">
        <v>41274.0</v>
      </c>
      <c r="E426" s="117">
        <v>7.383E9</v>
      </c>
      <c r="F426" s="117">
        <v>4.365E9</v>
      </c>
      <c r="G426" s="117">
        <v>1.742E9</v>
      </c>
      <c r="H426" s="121" t="s">
        <v>59</v>
      </c>
      <c r="I426" s="117">
        <v>7.5E7</v>
      </c>
      <c r="J426" s="116" t="s">
        <v>13</v>
      </c>
      <c r="K426" s="116" t="s">
        <v>230</v>
      </c>
      <c r="L426" s="29">
        <f t="shared" si="1"/>
        <v>3018000000</v>
      </c>
      <c r="M426" s="120">
        <f t="shared" si="2"/>
        <v>0.40877692</v>
      </c>
      <c r="N426" s="29">
        <f t="shared" si="3"/>
        <v>1817000000</v>
      </c>
      <c r="O426" s="29">
        <f t="shared" si="4"/>
        <v>1201000000</v>
      </c>
      <c r="P426" s="120">
        <f t="shared" si="5"/>
        <v>0.1626710009</v>
      </c>
      <c r="Q426" s="16"/>
      <c r="R426" s="16"/>
      <c r="S426" s="16"/>
      <c r="T426" s="16"/>
      <c r="U426" s="16"/>
      <c r="V426" s="16"/>
      <c r="W426" s="16"/>
      <c r="X426" s="16"/>
      <c r="Y426" s="16"/>
      <c r="Z426" s="16"/>
      <c r="AA426" s="16"/>
    </row>
    <row r="427">
      <c r="A427" s="115">
        <v>453.0</v>
      </c>
      <c r="B427" s="116" t="s">
        <v>229</v>
      </c>
      <c r="C427" s="116" t="s">
        <v>26</v>
      </c>
      <c r="D427" s="118">
        <v>41639.0</v>
      </c>
      <c r="E427" s="117">
        <v>7.146E9</v>
      </c>
      <c r="F427" s="117">
        <v>4.326E9</v>
      </c>
      <c r="G427" s="117">
        <v>1.74E9</v>
      </c>
      <c r="H427" s="121" t="s">
        <v>59</v>
      </c>
      <c r="I427" s="117">
        <v>7.9E7</v>
      </c>
      <c r="J427" s="116" t="s">
        <v>13</v>
      </c>
      <c r="K427" s="116" t="s">
        <v>230</v>
      </c>
      <c r="L427" s="29">
        <f t="shared" si="1"/>
        <v>2820000000</v>
      </c>
      <c r="M427" s="120">
        <f t="shared" si="2"/>
        <v>0.3946263644</v>
      </c>
      <c r="N427" s="29">
        <f t="shared" si="3"/>
        <v>1819000000</v>
      </c>
      <c r="O427" s="29">
        <f t="shared" si="4"/>
        <v>1001000000</v>
      </c>
      <c r="P427" s="120">
        <f t="shared" si="5"/>
        <v>0.1400783655</v>
      </c>
      <c r="Q427" s="16"/>
      <c r="R427" s="16"/>
      <c r="S427" s="16"/>
      <c r="T427" s="16"/>
      <c r="U427" s="16"/>
      <c r="V427" s="16"/>
      <c r="W427" s="16"/>
      <c r="X427" s="16"/>
      <c r="Y427" s="16"/>
      <c r="Z427" s="16"/>
      <c r="AA427" s="16"/>
    </row>
    <row r="428">
      <c r="A428" s="115">
        <v>454.0</v>
      </c>
      <c r="B428" s="116" t="s">
        <v>229</v>
      </c>
      <c r="C428" s="116" t="s">
        <v>27</v>
      </c>
      <c r="D428" s="118">
        <v>42004.0</v>
      </c>
      <c r="E428" s="117">
        <v>7.435E9</v>
      </c>
      <c r="F428" s="117">
        <v>4.637E9</v>
      </c>
      <c r="G428" s="117">
        <v>1.721E9</v>
      </c>
      <c r="H428" s="121" t="s">
        <v>59</v>
      </c>
      <c r="I428" s="117">
        <v>9.4E7</v>
      </c>
      <c r="J428" s="116" t="s">
        <v>13</v>
      </c>
      <c r="K428" s="116" t="s">
        <v>230</v>
      </c>
      <c r="L428" s="29">
        <f t="shared" si="1"/>
        <v>2798000000</v>
      </c>
      <c r="M428" s="120">
        <f t="shared" si="2"/>
        <v>0.3763281775</v>
      </c>
      <c r="N428" s="29">
        <f t="shared" si="3"/>
        <v>1815000000</v>
      </c>
      <c r="O428" s="29">
        <f t="shared" si="4"/>
        <v>983000000</v>
      </c>
      <c r="P428" s="120">
        <f t="shared" si="5"/>
        <v>0.1322125084</v>
      </c>
      <c r="Q428" s="16"/>
      <c r="R428" s="16"/>
      <c r="S428" s="16"/>
      <c r="T428" s="16"/>
      <c r="U428" s="16"/>
      <c r="V428" s="16"/>
      <c r="W428" s="16"/>
      <c r="X428" s="16"/>
      <c r="Y428" s="16"/>
      <c r="Z428" s="16"/>
      <c r="AA428" s="16"/>
    </row>
    <row r="429">
      <c r="A429" s="115">
        <v>455.0</v>
      </c>
      <c r="B429" s="116" t="s">
        <v>229</v>
      </c>
      <c r="C429" s="116" t="s">
        <v>28</v>
      </c>
      <c r="D429" s="118">
        <v>42369.0</v>
      </c>
      <c r="E429" s="117">
        <v>7.493E9</v>
      </c>
      <c r="F429" s="117">
        <v>4.657E9</v>
      </c>
      <c r="G429" s="117">
        <v>1.356E9</v>
      </c>
      <c r="H429" s="121" t="s">
        <v>59</v>
      </c>
      <c r="I429" s="117">
        <v>8.1E7</v>
      </c>
      <c r="J429" s="116" t="s">
        <v>13</v>
      </c>
      <c r="K429" s="116" t="s">
        <v>230</v>
      </c>
      <c r="L429" s="29">
        <f t="shared" si="1"/>
        <v>2836000000</v>
      </c>
      <c r="M429" s="120">
        <f t="shared" si="2"/>
        <v>0.3784865875</v>
      </c>
      <c r="N429" s="29">
        <f t="shared" si="3"/>
        <v>1437000000</v>
      </c>
      <c r="O429" s="29">
        <f t="shared" si="4"/>
        <v>1399000000</v>
      </c>
      <c r="P429" s="120">
        <f t="shared" si="5"/>
        <v>0.1867075938</v>
      </c>
      <c r="Q429" s="16"/>
      <c r="R429" s="16"/>
      <c r="S429" s="16"/>
      <c r="T429" s="16"/>
      <c r="U429" s="16"/>
      <c r="V429" s="16"/>
      <c r="W429" s="16"/>
      <c r="X429" s="16"/>
      <c r="Y429" s="16"/>
      <c r="Z429" s="16"/>
      <c r="AA429" s="16"/>
    </row>
    <row r="430">
      <c r="A430" s="115">
        <v>456.0</v>
      </c>
      <c r="B430" s="116" t="s">
        <v>231</v>
      </c>
      <c r="C430" s="116" t="s">
        <v>25</v>
      </c>
      <c r="D430" s="118">
        <v>41547.0</v>
      </c>
      <c r="E430" s="117">
        <v>6.2593E9</v>
      </c>
      <c r="F430" s="117">
        <v>4.8535E9</v>
      </c>
      <c r="G430" s="117">
        <v>6.499E8</v>
      </c>
      <c r="H430" s="121" t="s">
        <v>59</v>
      </c>
      <c r="I430" s="121" t="s">
        <v>59</v>
      </c>
      <c r="J430" s="116" t="s">
        <v>9</v>
      </c>
      <c r="K430" s="116" t="s">
        <v>232</v>
      </c>
      <c r="L430" s="29">
        <f t="shared" si="1"/>
        <v>1405800000</v>
      </c>
      <c r="M430" s="120">
        <f t="shared" si="2"/>
        <v>0.2245938044</v>
      </c>
      <c r="N430" s="29">
        <f t="shared" si="3"/>
        <v>649900000</v>
      </c>
      <c r="O430" s="29">
        <f t="shared" si="4"/>
        <v>755900000</v>
      </c>
      <c r="P430" s="120">
        <f t="shared" si="5"/>
        <v>0.1207643027</v>
      </c>
      <c r="Q430" s="16"/>
      <c r="R430" s="16"/>
      <c r="S430" s="16"/>
      <c r="T430" s="16"/>
      <c r="U430" s="16"/>
      <c r="V430" s="16"/>
      <c r="W430" s="16"/>
      <c r="X430" s="16"/>
      <c r="Y430" s="16"/>
      <c r="Z430" s="16"/>
      <c r="AA430" s="16"/>
    </row>
    <row r="431">
      <c r="A431" s="115">
        <v>457.0</v>
      </c>
      <c r="B431" s="116" t="s">
        <v>231</v>
      </c>
      <c r="C431" s="116" t="s">
        <v>26</v>
      </c>
      <c r="D431" s="118">
        <v>41912.0</v>
      </c>
      <c r="E431" s="117">
        <v>8.0249E9</v>
      </c>
      <c r="F431" s="117">
        <v>6.2686E9</v>
      </c>
      <c r="G431" s="117">
        <v>8.269E8</v>
      </c>
      <c r="H431" s="121" t="s">
        <v>59</v>
      </c>
      <c r="I431" s="119" t="s">
        <v>59</v>
      </c>
      <c r="J431" s="116" t="s">
        <v>9</v>
      </c>
      <c r="K431" s="116" t="s">
        <v>232</v>
      </c>
      <c r="L431" s="29">
        <f t="shared" si="1"/>
        <v>1756300000</v>
      </c>
      <c r="M431" s="120">
        <f t="shared" si="2"/>
        <v>0.2188563097</v>
      </c>
      <c r="N431" s="29">
        <f t="shared" si="3"/>
        <v>826900000</v>
      </c>
      <c r="O431" s="29">
        <f t="shared" si="4"/>
        <v>929400000</v>
      </c>
      <c r="P431" s="120">
        <f t="shared" si="5"/>
        <v>0.1158145273</v>
      </c>
      <c r="Q431" s="16"/>
      <c r="R431" s="16"/>
      <c r="S431" s="16"/>
      <c r="T431" s="16"/>
      <c r="U431" s="16"/>
      <c r="V431" s="16"/>
      <c r="W431" s="16"/>
      <c r="X431" s="16"/>
      <c r="Y431" s="16"/>
      <c r="Z431" s="16"/>
      <c r="AA431" s="16"/>
    </row>
    <row r="432">
      <c r="A432" s="115">
        <v>458.0</v>
      </c>
      <c r="B432" s="116" t="s">
        <v>231</v>
      </c>
      <c r="C432" s="116" t="s">
        <v>27</v>
      </c>
      <c r="D432" s="122">
        <v>42277.0</v>
      </c>
      <c r="E432" s="117">
        <v>1.0824E10</v>
      </c>
      <c r="F432" s="117">
        <v>8.5357E9</v>
      </c>
      <c r="G432" s="117">
        <v>1.003E9</v>
      </c>
      <c r="H432" s="121" t="s">
        <v>59</v>
      </c>
      <c r="I432" s="121" t="s">
        <v>59</v>
      </c>
      <c r="J432" s="116" t="s">
        <v>9</v>
      </c>
      <c r="K432" s="116" t="s">
        <v>232</v>
      </c>
      <c r="L432" s="29">
        <f t="shared" si="1"/>
        <v>2288300000</v>
      </c>
      <c r="M432" s="120">
        <f t="shared" si="2"/>
        <v>0.21140983</v>
      </c>
      <c r="N432" s="29">
        <f t="shared" si="3"/>
        <v>1003000000</v>
      </c>
      <c r="O432" s="29">
        <f t="shared" si="4"/>
        <v>1285300000</v>
      </c>
      <c r="P432" s="120">
        <f t="shared" si="5"/>
        <v>0.1187453806</v>
      </c>
      <c r="Q432" s="16"/>
      <c r="R432" s="16"/>
      <c r="S432" s="16"/>
      <c r="T432" s="16"/>
      <c r="U432" s="16"/>
      <c r="V432" s="16"/>
      <c r="W432" s="16"/>
      <c r="X432" s="16"/>
      <c r="Y432" s="16"/>
      <c r="Z432" s="16"/>
      <c r="AA432" s="16"/>
    </row>
    <row r="433">
      <c r="A433" s="115">
        <v>459.0</v>
      </c>
      <c r="B433" s="116" t="s">
        <v>231</v>
      </c>
      <c r="C433" s="116" t="s">
        <v>28</v>
      </c>
      <c r="D433" s="118">
        <v>42643.0</v>
      </c>
      <c r="E433" s="117">
        <v>1.21574E10</v>
      </c>
      <c r="F433" s="117">
        <v>9.5026E9</v>
      </c>
      <c r="G433" s="117">
        <v>1.1003E9</v>
      </c>
      <c r="H433" s="121" t="s">
        <v>59</v>
      </c>
      <c r="I433" s="121" t="s">
        <v>59</v>
      </c>
      <c r="J433" s="116" t="s">
        <v>9</v>
      </c>
      <c r="K433" s="116" t="s">
        <v>232</v>
      </c>
      <c r="L433" s="29">
        <f t="shared" si="1"/>
        <v>2654800000</v>
      </c>
      <c r="M433" s="120">
        <f t="shared" si="2"/>
        <v>0.2183690592</v>
      </c>
      <c r="N433" s="29">
        <f t="shared" si="3"/>
        <v>1100300000</v>
      </c>
      <c r="O433" s="29">
        <f t="shared" si="4"/>
        <v>1554500000</v>
      </c>
      <c r="P433" s="120">
        <f t="shared" si="5"/>
        <v>0.1278645105</v>
      </c>
      <c r="Q433" s="16"/>
      <c r="R433" s="16"/>
      <c r="S433" s="16"/>
      <c r="T433" s="16"/>
      <c r="U433" s="16"/>
      <c r="V433" s="16"/>
      <c r="W433" s="16"/>
      <c r="X433" s="16"/>
      <c r="Y433" s="16"/>
      <c r="Z433" s="16"/>
      <c r="AA433" s="16"/>
    </row>
    <row r="434">
      <c r="A434" s="115">
        <v>460.0</v>
      </c>
      <c r="B434" s="116" t="s">
        <v>233</v>
      </c>
      <c r="C434" s="116" t="s">
        <v>25</v>
      </c>
      <c r="D434" s="122">
        <v>41274.0</v>
      </c>
      <c r="E434" s="117">
        <v>1.82604E10</v>
      </c>
      <c r="F434" s="117">
        <v>8.8461E9</v>
      </c>
      <c r="G434" s="117">
        <v>5.1812E9</v>
      </c>
      <c r="H434" s="117">
        <v>1.1379E9</v>
      </c>
      <c r="I434" s="121" t="s">
        <v>59</v>
      </c>
      <c r="J434" s="116" t="s">
        <v>14</v>
      </c>
      <c r="K434" s="116" t="s">
        <v>196</v>
      </c>
      <c r="L434" s="29">
        <f t="shared" si="1"/>
        <v>9414300000</v>
      </c>
      <c r="M434" s="120">
        <f t="shared" si="2"/>
        <v>0.5155582572</v>
      </c>
      <c r="N434" s="29">
        <f t="shared" si="3"/>
        <v>6319100000</v>
      </c>
      <c r="O434" s="29">
        <f t="shared" si="4"/>
        <v>3095200000</v>
      </c>
      <c r="P434" s="120">
        <f t="shared" si="5"/>
        <v>0.1695034063</v>
      </c>
      <c r="Q434" s="16"/>
      <c r="R434" s="16"/>
      <c r="S434" s="16"/>
      <c r="T434" s="16"/>
      <c r="U434" s="16"/>
      <c r="V434" s="16"/>
      <c r="W434" s="16"/>
      <c r="X434" s="16"/>
      <c r="Y434" s="16"/>
      <c r="Z434" s="16"/>
      <c r="AA434" s="16"/>
    </row>
    <row r="435">
      <c r="A435" s="115">
        <v>461.0</v>
      </c>
      <c r="B435" s="116" t="s">
        <v>233</v>
      </c>
      <c r="C435" s="116" t="s">
        <v>26</v>
      </c>
      <c r="D435" s="122">
        <v>41639.0</v>
      </c>
      <c r="E435" s="117">
        <v>1.82831E10</v>
      </c>
      <c r="F435" s="117">
        <v>8.9411E9</v>
      </c>
      <c r="G435" s="117">
        <v>5.1171E9</v>
      </c>
      <c r="H435" s="117">
        <v>1.1044E9</v>
      </c>
      <c r="I435" s="121" t="s">
        <v>59</v>
      </c>
      <c r="J435" s="116" t="s">
        <v>14</v>
      </c>
      <c r="K435" s="116" t="s">
        <v>196</v>
      </c>
      <c r="L435" s="29">
        <f t="shared" si="1"/>
        <v>9342000000</v>
      </c>
      <c r="M435" s="120">
        <f t="shared" si="2"/>
        <v>0.5109636768</v>
      </c>
      <c r="N435" s="29">
        <f t="shared" si="3"/>
        <v>6221500000</v>
      </c>
      <c r="O435" s="29">
        <f t="shared" si="4"/>
        <v>3120500000</v>
      </c>
      <c r="P435" s="120">
        <f t="shared" si="5"/>
        <v>0.1706767452</v>
      </c>
      <c r="Q435" s="16"/>
      <c r="R435" s="16"/>
      <c r="S435" s="16"/>
      <c r="T435" s="16"/>
      <c r="U435" s="16"/>
      <c r="V435" s="16"/>
      <c r="W435" s="16"/>
      <c r="X435" s="16"/>
      <c r="Y435" s="16"/>
      <c r="Z435" s="16"/>
      <c r="AA435" s="16"/>
    </row>
    <row r="436">
      <c r="A436" s="115">
        <v>462.0</v>
      </c>
      <c r="B436" s="116" t="s">
        <v>233</v>
      </c>
      <c r="C436" s="116" t="s">
        <v>27</v>
      </c>
      <c r="D436" s="118">
        <v>42004.0</v>
      </c>
      <c r="E436" s="117">
        <v>1.9154E10</v>
      </c>
      <c r="F436" s="117">
        <v>9.2614E9</v>
      </c>
      <c r="G436" s="117">
        <v>5.389E9</v>
      </c>
      <c r="H436" s="117">
        <v>1.157E9</v>
      </c>
      <c r="I436" s="119" t="s">
        <v>59</v>
      </c>
      <c r="J436" s="116" t="s">
        <v>14</v>
      </c>
      <c r="K436" s="116" t="s">
        <v>196</v>
      </c>
      <c r="L436" s="29">
        <f t="shared" si="1"/>
        <v>9892600000</v>
      </c>
      <c r="M436" s="120">
        <f t="shared" si="2"/>
        <v>0.5164769761</v>
      </c>
      <c r="N436" s="29">
        <f t="shared" si="3"/>
        <v>6546000000</v>
      </c>
      <c r="O436" s="29">
        <f t="shared" si="4"/>
        <v>3346600000</v>
      </c>
      <c r="P436" s="120">
        <f t="shared" si="5"/>
        <v>0.174720685</v>
      </c>
      <c r="Q436" s="16"/>
      <c r="R436" s="16"/>
      <c r="S436" s="16"/>
      <c r="T436" s="16"/>
      <c r="U436" s="16"/>
      <c r="V436" s="16"/>
      <c r="W436" s="16"/>
      <c r="X436" s="16"/>
      <c r="Y436" s="16"/>
      <c r="Z436" s="16"/>
      <c r="AA436" s="16"/>
    </row>
    <row r="437">
      <c r="A437" s="115">
        <v>463.0</v>
      </c>
      <c r="B437" s="116" t="s">
        <v>233</v>
      </c>
      <c r="C437" s="116" t="s">
        <v>28</v>
      </c>
      <c r="D437" s="118">
        <v>42369.0</v>
      </c>
      <c r="E437" s="117">
        <v>2.05631E10</v>
      </c>
      <c r="F437" s="117">
        <v>9.8006E9</v>
      </c>
      <c r="G437" s="117">
        <v>6.0543E9</v>
      </c>
      <c r="H437" s="117">
        <v>1.2391E9</v>
      </c>
      <c r="I437" s="121" t="s">
        <v>59</v>
      </c>
      <c r="J437" s="116" t="s">
        <v>14</v>
      </c>
      <c r="K437" s="116" t="s">
        <v>196</v>
      </c>
      <c r="L437" s="29">
        <f t="shared" si="1"/>
        <v>10762500000</v>
      </c>
      <c r="M437" s="120">
        <f t="shared" si="2"/>
        <v>0.5233889832</v>
      </c>
      <c r="N437" s="29">
        <f t="shared" si="3"/>
        <v>7293400000</v>
      </c>
      <c r="O437" s="29">
        <f t="shared" si="4"/>
        <v>3469100000</v>
      </c>
      <c r="P437" s="120">
        <f t="shared" si="5"/>
        <v>0.1687051077</v>
      </c>
      <c r="Q437" s="16"/>
      <c r="R437" s="16"/>
      <c r="S437" s="16"/>
      <c r="T437" s="16"/>
      <c r="U437" s="16"/>
      <c r="V437" s="16"/>
      <c r="W437" s="16"/>
      <c r="X437" s="16"/>
      <c r="Y437" s="16"/>
      <c r="Z437" s="16"/>
      <c r="AA437" s="16"/>
    </row>
    <row r="438">
      <c r="A438" s="115">
        <v>464.0</v>
      </c>
      <c r="B438" s="116" t="s">
        <v>234</v>
      </c>
      <c r="C438" s="116" t="s">
        <v>25</v>
      </c>
      <c r="D438" s="118">
        <v>41545.0</v>
      </c>
      <c r="E438" s="117">
        <v>4.5041E10</v>
      </c>
      <c r="F438" s="117">
        <v>2.5034E10</v>
      </c>
      <c r="G438" s="117">
        <v>8.365E9</v>
      </c>
      <c r="H438" s="121" t="s">
        <v>59</v>
      </c>
      <c r="I438" s="117">
        <v>2.192E9</v>
      </c>
      <c r="J438" s="116" t="s">
        <v>9</v>
      </c>
      <c r="K438" s="116" t="s">
        <v>235</v>
      </c>
      <c r="L438" s="29">
        <f t="shared" si="1"/>
        <v>20007000000</v>
      </c>
      <c r="M438" s="120">
        <f t="shared" si="2"/>
        <v>0.4441952887</v>
      </c>
      <c r="N438" s="29">
        <f t="shared" si="3"/>
        <v>10557000000</v>
      </c>
      <c r="O438" s="29">
        <f t="shared" si="4"/>
        <v>9450000000</v>
      </c>
      <c r="P438" s="120">
        <f t="shared" si="5"/>
        <v>0.2098088408</v>
      </c>
      <c r="Q438" s="16"/>
      <c r="R438" s="16"/>
      <c r="S438" s="16"/>
      <c r="T438" s="16"/>
      <c r="U438" s="16"/>
      <c r="V438" s="16"/>
      <c r="W438" s="16"/>
      <c r="X438" s="16"/>
      <c r="Y438" s="16"/>
      <c r="Z438" s="16"/>
      <c r="AA438" s="16"/>
    </row>
    <row r="439">
      <c r="A439" s="115">
        <v>465.0</v>
      </c>
      <c r="B439" s="116" t="s">
        <v>234</v>
      </c>
      <c r="C439" s="116" t="s">
        <v>26</v>
      </c>
      <c r="D439" s="118">
        <v>41909.0</v>
      </c>
      <c r="E439" s="117">
        <v>4.8813E10</v>
      </c>
      <c r="F439" s="117">
        <v>2.642E10</v>
      </c>
      <c r="G439" s="117">
        <v>8.565E9</v>
      </c>
      <c r="H439" s="121" t="s">
        <v>59</v>
      </c>
      <c r="I439" s="117">
        <v>2.288E9</v>
      </c>
      <c r="J439" s="116" t="s">
        <v>9</v>
      </c>
      <c r="K439" s="116" t="s">
        <v>235</v>
      </c>
      <c r="L439" s="29">
        <f t="shared" si="1"/>
        <v>22393000000</v>
      </c>
      <c r="M439" s="120">
        <f t="shared" si="2"/>
        <v>0.4587507426</v>
      </c>
      <c r="N439" s="29">
        <f t="shared" si="3"/>
        <v>10853000000</v>
      </c>
      <c r="O439" s="29">
        <f t="shared" si="4"/>
        <v>11540000000</v>
      </c>
      <c r="P439" s="120">
        <f t="shared" si="5"/>
        <v>0.2364124311</v>
      </c>
      <c r="Q439" s="16"/>
      <c r="R439" s="16"/>
      <c r="S439" s="16"/>
      <c r="T439" s="16"/>
      <c r="U439" s="16"/>
      <c r="V439" s="16"/>
      <c r="W439" s="16"/>
      <c r="X439" s="16"/>
      <c r="Y439" s="16"/>
      <c r="Z439" s="16"/>
      <c r="AA439" s="16"/>
    </row>
    <row r="440">
      <c r="A440" s="115">
        <v>466.0</v>
      </c>
      <c r="B440" s="116" t="s">
        <v>234</v>
      </c>
      <c r="C440" s="116" t="s">
        <v>27</v>
      </c>
      <c r="D440" s="118">
        <v>42280.0</v>
      </c>
      <c r="E440" s="117">
        <v>5.2465E10</v>
      </c>
      <c r="F440" s="117">
        <v>2.8364E10</v>
      </c>
      <c r="G440" s="117">
        <v>8.523E9</v>
      </c>
      <c r="H440" s="119" t="s">
        <v>59</v>
      </c>
      <c r="I440" s="117">
        <v>2.354E9</v>
      </c>
      <c r="J440" s="116" t="s">
        <v>9</v>
      </c>
      <c r="K440" s="116" t="s">
        <v>235</v>
      </c>
      <c r="L440" s="29">
        <f t="shared" si="1"/>
        <v>24101000000</v>
      </c>
      <c r="M440" s="120">
        <f t="shared" si="2"/>
        <v>0.4593729153</v>
      </c>
      <c r="N440" s="29">
        <f t="shared" si="3"/>
        <v>10877000000</v>
      </c>
      <c r="O440" s="29">
        <f t="shared" si="4"/>
        <v>13224000000</v>
      </c>
      <c r="P440" s="120">
        <f t="shared" si="5"/>
        <v>0.2520537501</v>
      </c>
      <c r="Q440" s="16"/>
      <c r="R440" s="16"/>
      <c r="S440" s="16"/>
      <c r="T440" s="16"/>
      <c r="U440" s="16"/>
      <c r="V440" s="16"/>
      <c r="W440" s="16"/>
      <c r="X440" s="16"/>
      <c r="Y440" s="16"/>
      <c r="Z440" s="16"/>
      <c r="AA440" s="16"/>
    </row>
    <row r="441">
      <c r="A441" s="115">
        <v>467.0</v>
      </c>
      <c r="B441" s="116" t="s">
        <v>234</v>
      </c>
      <c r="C441" s="116" t="s">
        <v>28</v>
      </c>
      <c r="D441" s="118">
        <v>42644.0</v>
      </c>
      <c r="E441" s="117">
        <v>5.5632E10</v>
      </c>
      <c r="F441" s="117">
        <v>2.9993E10</v>
      </c>
      <c r="G441" s="117">
        <v>8.754E9</v>
      </c>
      <c r="H441" s="119" t="s">
        <v>59</v>
      </c>
      <c r="I441" s="117">
        <v>2.527E9</v>
      </c>
      <c r="J441" s="116" t="s">
        <v>9</v>
      </c>
      <c r="K441" s="116" t="s">
        <v>235</v>
      </c>
      <c r="L441" s="29">
        <f t="shared" si="1"/>
        <v>25639000000</v>
      </c>
      <c r="M441" s="120">
        <f t="shared" si="2"/>
        <v>0.4608678458</v>
      </c>
      <c r="N441" s="29">
        <f t="shared" si="3"/>
        <v>11281000000</v>
      </c>
      <c r="O441" s="29">
        <f t="shared" si="4"/>
        <v>14358000000</v>
      </c>
      <c r="P441" s="120">
        <f t="shared" si="5"/>
        <v>0.2580888697</v>
      </c>
      <c r="Q441" s="16"/>
      <c r="R441" s="16"/>
      <c r="S441" s="16"/>
      <c r="T441" s="16"/>
      <c r="U441" s="16"/>
      <c r="V441" s="16"/>
      <c r="W441" s="16"/>
      <c r="X441" s="16"/>
      <c r="Y441" s="16"/>
      <c r="Z441" s="16"/>
      <c r="AA441" s="16"/>
    </row>
    <row r="442">
      <c r="A442" s="115">
        <v>468.0</v>
      </c>
      <c r="B442" s="116" t="s">
        <v>236</v>
      </c>
      <c r="C442" s="116" t="s">
        <v>25</v>
      </c>
      <c r="D442" s="118">
        <v>41639.0</v>
      </c>
      <c r="E442" s="117">
        <v>5.535E9</v>
      </c>
      <c r="F442" s="117">
        <v>1.689E9</v>
      </c>
      <c r="G442" s="117">
        <v>1.598E9</v>
      </c>
      <c r="H442" s="121" t="s">
        <v>59</v>
      </c>
      <c r="I442" s="117">
        <v>2.76E8</v>
      </c>
      <c r="J442" s="116" t="s">
        <v>9</v>
      </c>
      <c r="K442" s="116" t="s">
        <v>180</v>
      </c>
      <c r="L442" s="29">
        <f t="shared" si="1"/>
        <v>3846000000</v>
      </c>
      <c r="M442" s="120">
        <f t="shared" si="2"/>
        <v>0.6948509485</v>
      </c>
      <c r="N442" s="29">
        <f t="shared" si="3"/>
        <v>1874000000</v>
      </c>
      <c r="O442" s="29">
        <f t="shared" si="4"/>
        <v>1972000000</v>
      </c>
      <c r="P442" s="120">
        <f t="shared" si="5"/>
        <v>0.3562782294</v>
      </c>
      <c r="Q442" s="16"/>
      <c r="R442" s="16"/>
      <c r="S442" s="16"/>
      <c r="T442" s="16"/>
      <c r="U442" s="16"/>
      <c r="V442" s="16"/>
      <c r="W442" s="16"/>
      <c r="X442" s="16"/>
      <c r="Y442" s="16"/>
      <c r="Z442" s="16"/>
      <c r="AA442" s="16"/>
    </row>
    <row r="443">
      <c r="A443" s="115">
        <v>469.0</v>
      </c>
      <c r="B443" s="116" t="s">
        <v>236</v>
      </c>
      <c r="C443" s="116" t="s">
        <v>26</v>
      </c>
      <c r="D443" s="118">
        <v>42004.0</v>
      </c>
      <c r="E443" s="117">
        <v>6.265E9</v>
      </c>
      <c r="F443" s="117">
        <v>2.124E9</v>
      </c>
      <c r="G443" s="117">
        <v>1.692E9</v>
      </c>
      <c r="H443" s="119" t="s">
        <v>59</v>
      </c>
      <c r="I443" s="117">
        <v>3.29E8</v>
      </c>
      <c r="J443" s="116" t="s">
        <v>9</v>
      </c>
      <c r="K443" s="116" t="s">
        <v>180</v>
      </c>
      <c r="L443" s="29">
        <f t="shared" si="1"/>
        <v>4141000000</v>
      </c>
      <c r="M443" s="120">
        <f t="shared" si="2"/>
        <v>0.6609736632</v>
      </c>
      <c r="N443" s="29">
        <f t="shared" si="3"/>
        <v>2021000000</v>
      </c>
      <c r="O443" s="29">
        <f t="shared" si="4"/>
        <v>2120000000</v>
      </c>
      <c r="P443" s="120">
        <f t="shared" si="5"/>
        <v>0.3383878691</v>
      </c>
      <c r="Q443" s="16"/>
      <c r="R443" s="16"/>
      <c r="S443" s="16"/>
      <c r="T443" s="16"/>
      <c r="U443" s="16"/>
      <c r="V443" s="16"/>
      <c r="W443" s="16"/>
      <c r="X443" s="16"/>
      <c r="Y443" s="16"/>
      <c r="Z443" s="16"/>
      <c r="AA443" s="16"/>
    </row>
    <row r="444">
      <c r="A444" s="115">
        <v>470.0</v>
      </c>
      <c r="B444" s="116" t="s">
        <v>236</v>
      </c>
      <c r="C444" s="116" t="s">
        <v>27</v>
      </c>
      <c r="D444" s="118">
        <v>42369.0</v>
      </c>
      <c r="E444" s="117">
        <v>6.394E9</v>
      </c>
      <c r="F444" s="117">
        <v>2.343E9</v>
      </c>
      <c r="G444" s="117">
        <v>1.669E9</v>
      </c>
      <c r="H444" s="121" t="s">
        <v>59</v>
      </c>
      <c r="I444" s="117">
        <v>3.3E8</v>
      </c>
      <c r="J444" s="116" t="s">
        <v>9</v>
      </c>
      <c r="K444" s="116" t="s">
        <v>180</v>
      </c>
      <c r="L444" s="29">
        <f t="shared" si="1"/>
        <v>4051000000</v>
      </c>
      <c r="M444" s="120">
        <f t="shared" si="2"/>
        <v>0.633562715</v>
      </c>
      <c r="N444" s="29">
        <f t="shared" si="3"/>
        <v>1999000000</v>
      </c>
      <c r="O444" s="29">
        <f t="shared" si="4"/>
        <v>2052000000</v>
      </c>
      <c r="P444" s="120">
        <f t="shared" si="5"/>
        <v>0.320925868</v>
      </c>
      <c r="Q444" s="16"/>
      <c r="R444" s="16"/>
      <c r="S444" s="16"/>
      <c r="T444" s="16"/>
      <c r="U444" s="16"/>
      <c r="V444" s="16"/>
      <c r="W444" s="16"/>
      <c r="X444" s="16"/>
      <c r="Y444" s="16"/>
      <c r="Z444" s="16"/>
      <c r="AA444" s="16"/>
    </row>
    <row r="445">
      <c r="A445" s="115">
        <v>471.0</v>
      </c>
      <c r="B445" s="116" t="s">
        <v>236</v>
      </c>
      <c r="C445" s="116" t="s">
        <v>28</v>
      </c>
      <c r="D445" s="118">
        <v>42735.0</v>
      </c>
      <c r="E445" s="117">
        <v>6.497E9</v>
      </c>
      <c r="F445" s="117">
        <v>2.432E9</v>
      </c>
      <c r="G445" s="117">
        <v>1.69E9</v>
      </c>
      <c r="H445" s="121" t="s">
        <v>59</v>
      </c>
      <c r="I445" s="117">
        <v>3.22E8</v>
      </c>
      <c r="J445" s="116" t="s">
        <v>9</v>
      </c>
      <c r="K445" s="116" t="s">
        <v>180</v>
      </c>
      <c r="L445" s="29">
        <f t="shared" si="1"/>
        <v>4065000000</v>
      </c>
      <c r="M445" s="120">
        <f t="shared" si="2"/>
        <v>0.6256733877</v>
      </c>
      <c r="N445" s="29">
        <f t="shared" si="3"/>
        <v>2012000000</v>
      </c>
      <c r="O445" s="29">
        <f t="shared" si="4"/>
        <v>2053000000</v>
      </c>
      <c r="P445" s="120">
        <f t="shared" si="5"/>
        <v>0.3159919963</v>
      </c>
      <c r="Q445" s="16"/>
      <c r="R445" s="16"/>
      <c r="S445" s="16"/>
      <c r="T445" s="16"/>
      <c r="U445" s="16"/>
      <c r="V445" s="16"/>
      <c r="W445" s="16"/>
      <c r="X445" s="16"/>
      <c r="Y445" s="16"/>
      <c r="Z445" s="16"/>
      <c r="AA445" s="16"/>
    </row>
    <row r="446">
      <c r="A446" s="115">
        <v>472.0</v>
      </c>
      <c r="B446" s="116" t="s">
        <v>237</v>
      </c>
      <c r="C446" s="116" t="s">
        <v>25</v>
      </c>
      <c r="D446" s="118">
        <v>41639.0</v>
      </c>
      <c r="E446" s="117">
        <v>5.535E9</v>
      </c>
      <c r="F446" s="117">
        <v>1.689E9</v>
      </c>
      <c r="G446" s="117">
        <v>1.598E9</v>
      </c>
      <c r="H446" s="121" t="s">
        <v>59</v>
      </c>
      <c r="I446" s="117">
        <v>2.76E8</v>
      </c>
      <c r="J446" s="116" t="s">
        <v>9</v>
      </c>
      <c r="K446" s="116" t="s">
        <v>180</v>
      </c>
      <c r="L446" s="29">
        <f t="shared" si="1"/>
        <v>3846000000</v>
      </c>
      <c r="M446" s="120">
        <f t="shared" si="2"/>
        <v>0.6948509485</v>
      </c>
      <c r="N446" s="29">
        <f t="shared" si="3"/>
        <v>1874000000</v>
      </c>
      <c r="O446" s="29">
        <f t="shared" si="4"/>
        <v>1972000000</v>
      </c>
      <c r="P446" s="120">
        <f t="shared" si="5"/>
        <v>0.3562782294</v>
      </c>
      <c r="Q446" s="16"/>
      <c r="R446" s="16"/>
      <c r="S446" s="16"/>
      <c r="T446" s="16"/>
      <c r="U446" s="16"/>
      <c r="V446" s="16"/>
      <c r="W446" s="16"/>
      <c r="X446" s="16"/>
      <c r="Y446" s="16"/>
      <c r="Z446" s="16"/>
      <c r="AA446" s="16"/>
    </row>
    <row r="447">
      <c r="A447" s="115">
        <v>473.0</v>
      </c>
      <c r="B447" s="116" t="s">
        <v>237</v>
      </c>
      <c r="C447" s="116" t="s">
        <v>26</v>
      </c>
      <c r="D447" s="118">
        <v>42004.0</v>
      </c>
      <c r="E447" s="117">
        <v>6.265E9</v>
      </c>
      <c r="F447" s="117">
        <v>2.124E9</v>
      </c>
      <c r="G447" s="117">
        <v>1.692E9</v>
      </c>
      <c r="H447" s="121" t="s">
        <v>59</v>
      </c>
      <c r="I447" s="117">
        <v>3.29E8</v>
      </c>
      <c r="J447" s="116" t="s">
        <v>9</v>
      </c>
      <c r="K447" s="116" t="s">
        <v>180</v>
      </c>
      <c r="L447" s="29">
        <f t="shared" si="1"/>
        <v>4141000000</v>
      </c>
      <c r="M447" s="120">
        <f t="shared" si="2"/>
        <v>0.6609736632</v>
      </c>
      <c r="N447" s="29">
        <f t="shared" si="3"/>
        <v>2021000000</v>
      </c>
      <c r="O447" s="29">
        <f t="shared" si="4"/>
        <v>2120000000</v>
      </c>
      <c r="P447" s="120">
        <f t="shared" si="5"/>
        <v>0.3383878691</v>
      </c>
      <c r="Q447" s="16"/>
      <c r="R447" s="16"/>
      <c r="S447" s="16"/>
      <c r="T447" s="16"/>
      <c r="U447" s="16"/>
      <c r="V447" s="16"/>
      <c r="W447" s="16"/>
      <c r="X447" s="16"/>
      <c r="Y447" s="16"/>
      <c r="Z447" s="16"/>
      <c r="AA447" s="16"/>
    </row>
    <row r="448">
      <c r="A448" s="115">
        <v>474.0</v>
      </c>
      <c r="B448" s="116" t="s">
        <v>237</v>
      </c>
      <c r="C448" s="116" t="s">
        <v>27</v>
      </c>
      <c r="D448" s="118">
        <v>42369.0</v>
      </c>
      <c r="E448" s="117">
        <v>6.394E9</v>
      </c>
      <c r="F448" s="117">
        <v>2.343E9</v>
      </c>
      <c r="G448" s="117">
        <v>1.669E9</v>
      </c>
      <c r="H448" s="121" t="s">
        <v>59</v>
      </c>
      <c r="I448" s="117">
        <v>3.3E8</v>
      </c>
      <c r="J448" s="116" t="s">
        <v>9</v>
      </c>
      <c r="K448" s="116" t="s">
        <v>180</v>
      </c>
      <c r="L448" s="29">
        <f t="shared" si="1"/>
        <v>4051000000</v>
      </c>
      <c r="M448" s="120">
        <f t="shared" si="2"/>
        <v>0.633562715</v>
      </c>
      <c r="N448" s="29">
        <f t="shared" si="3"/>
        <v>1999000000</v>
      </c>
      <c r="O448" s="29">
        <f t="shared" si="4"/>
        <v>2052000000</v>
      </c>
      <c r="P448" s="120">
        <f t="shared" si="5"/>
        <v>0.320925868</v>
      </c>
      <c r="Q448" s="16"/>
      <c r="R448" s="16"/>
      <c r="S448" s="16"/>
      <c r="T448" s="16"/>
      <c r="U448" s="16"/>
      <c r="V448" s="16"/>
      <c r="W448" s="16"/>
      <c r="X448" s="16"/>
      <c r="Y448" s="16"/>
      <c r="Z448" s="16"/>
      <c r="AA448" s="16"/>
    </row>
    <row r="449">
      <c r="A449" s="115">
        <v>475.0</v>
      </c>
      <c r="B449" s="116" t="s">
        <v>237</v>
      </c>
      <c r="C449" s="116" t="s">
        <v>28</v>
      </c>
      <c r="D449" s="118">
        <v>42735.0</v>
      </c>
      <c r="E449" s="117">
        <v>6.497E9</v>
      </c>
      <c r="F449" s="117">
        <v>2.432E9</v>
      </c>
      <c r="G449" s="117">
        <v>1.69E9</v>
      </c>
      <c r="H449" s="121" t="s">
        <v>59</v>
      </c>
      <c r="I449" s="117">
        <v>3.22E8</v>
      </c>
      <c r="J449" s="116" t="s">
        <v>9</v>
      </c>
      <c r="K449" s="116" t="s">
        <v>180</v>
      </c>
      <c r="L449" s="29">
        <f t="shared" si="1"/>
        <v>4065000000</v>
      </c>
      <c r="M449" s="120">
        <f t="shared" si="2"/>
        <v>0.6256733877</v>
      </c>
      <c r="N449" s="29">
        <f t="shared" si="3"/>
        <v>2012000000</v>
      </c>
      <c r="O449" s="29">
        <f t="shared" si="4"/>
        <v>2053000000</v>
      </c>
      <c r="P449" s="120">
        <f t="shared" si="5"/>
        <v>0.3159919963</v>
      </c>
      <c r="Q449" s="16"/>
      <c r="R449" s="16"/>
      <c r="S449" s="16"/>
      <c r="T449" s="16"/>
      <c r="U449" s="16"/>
      <c r="V449" s="16"/>
      <c r="W449" s="16"/>
      <c r="X449" s="16"/>
      <c r="Y449" s="16"/>
      <c r="Z449" s="16"/>
      <c r="AA449" s="16"/>
    </row>
    <row r="450">
      <c r="A450" s="115">
        <v>476.0</v>
      </c>
      <c r="B450" s="116" t="s">
        <v>238</v>
      </c>
      <c r="C450" s="116" t="s">
        <v>25</v>
      </c>
      <c r="D450" s="118">
        <v>41639.0</v>
      </c>
      <c r="E450" s="117">
        <v>1.5051E10</v>
      </c>
      <c r="F450" s="117">
        <v>1.2274E10</v>
      </c>
      <c r="G450" s="117">
        <v>9.16E8</v>
      </c>
      <c r="H450" s="121" t="s">
        <v>59</v>
      </c>
      <c r="I450" s="117">
        <v>9.7E7</v>
      </c>
      <c r="J450" s="116" t="s">
        <v>9</v>
      </c>
      <c r="K450" s="116" t="s">
        <v>153</v>
      </c>
      <c r="L450" s="29">
        <f t="shared" si="1"/>
        <v>2777000000</v>
      </c>
      <c r="M450" s="120">
        <f t="shared" si="2"/>
        <v>0.1845060129</v>
      </c>
      <c r="N450" s="29">
        <f t="shared" si="3"/>
        <v>1013000000</v>
      </c>
      <c r="O450" s="29">
        <f t="shared" si="4"/>
        <v>1764000000</v>
      </c>
      <c r="P450" s="120">
        <f t="shared" si="5"/>
        <v>0.1172015148</v>
      </c>
      <c r="Q450" s="16"/>
      <c r="R450" s="16"/>
      <c r="S450" s="16"/>
      <c r="T450" s="16"/>
      <c r="U450" s="16"/>
      <c r="V450" s="16"/>
      <c r="W450" s="16"/>
      <c r="X450" s="16"/>
      <c r="Y450" s="16"/>
      <c r="Z450" s="16"/>
      <c r="AA450" s="16"/>
    </row>
    <row r="451">
      <c r="A451" s="115">
        <v>477.0</v>
      </c>
      <c r="B451" s="116" t="s">
        <v>238</v>
      </c>
      <c r="C451" s="116" t="s">
        <v>26</v>
      </c>
      <c r="D451" s="118">
        <v>42004.0</v>
      </c>
      <c r="E451" s="117">
        <v>1.5499E10</v>
      </c>
      <c r="F451" s="117">
        <v>1.2471E10</v>
      </c>
      <c r="G451" s="117">
        <v>1.036E9</v>
      </c>
      <c r="H451" s="121" t="s">
        <v>59</v>
      </c>
      <c r="I451" s="117">
        <v>9.4E7</v>
      </c>
      <c r="J451" s="116" t="s">
        <v>9</v>
      </c>
      <c r="K451" s="116" t="s">
        <v>153</v>
      </c>
      <c r="L451" s="29">
        <f t="shared" si="1"/>
        <v>3028000000</v>
      </c>
      <c r="M451" s="120">
        <f t="shared" si="2"/>
        <v>0.1953674431</v>
      </c>
      <c r="N451" s="29">
        <f t="shared" si="3"/>
        <v>1130000000</v>
      </c>
      <c r="O451" s="29">
        <f t="shared" si="4"/>
        <v>1898000000</v>
      </c>
      <c r="P451" s="120">
        <f t="shared" si="5"/>
        <v>0.1224595135</v>
      </c>
      <c r="Q451" s="16"/>
      <c r="R451" s="16"/>
      <c r="S451" s="16"/>
      <c r="T451" s="16"/>
      <c r="U451" s="16"/>
      <c r="V451" s="16"/>
      <c r="W451" s="16"/>
      <c r="X451" s="16"/>
      <c r="Y451" s="16"/>
      <c r="Z451" s="16"/>
      <c r="AA451" s="16"/>
    </row>
    <row r="452">
      <c r="A452" s="115">
        <v>478.0</v>
      </c>
      <c r="B452" s="116" t="s">
        <v>238</v>
      </c>
      <c r="C452" s="116" t="s">
        <v>27</v>
      </c>
      <c r="D452" s="118">
        <v>42369.0</v>
      </c>
      <c r="E452" s="117">
        <v>1.5165E10</v>
      </c>
      <c r="F452" s="117">
        <v>1.2155E10</v>
      </c>
      <c r="G452" s="117">
        <v>1.017E9</v>
      </c>
      <c r="H452" s="119" t="s">
        <v>59</v>
      </c>
      <c r="I452" s="117">
        <v>9.3E7</v>
      </c>
      <c r="J452" s="116" t="s">
        <v>9</v>
      </c>
      <c r="K452" s="116" t="s">
        <v>153</v>
      </c>
      <c r="L452" s="29">
        <f t="shared" si="1"/>
        <v>3010000000</v>
      </c>
      <c r="M452" s="120">
        <f t="shared" si="2"/>
        <v>0.1984833498</v>
      </c>
      <c r="N452" s="29">
        <f t="shared" si="3"/>
        <v>1110000000</v>
      </c>
      <c r="O452" s="29">
        <f t="shared" si="4"/>
        <v>1900000000</v>
      </c>
      <c r="P452" s="120">
        <f t="shared" si="5"/>
        <v>0.1252884932</v>
      </c>
      <c r="Q452" s="16"/>
      <c r="R452" s="16"/>
      <c r="S452" s="16"/>
      <c r="T452" s="16"/>
      <c r="U452" s="16"/>
      <c r="V452" s="16"/>
      <c r="W452" s="16"/>
      <c r="X452" s="16"/>
      <c r="Y452" s="16"/>
      <c r="Z452" s="16"/>
      <c r="AA452" s="16"/>
    </row>
    <row r="453">
      <c r="A453" s="115">
        <v>479.0</v>
      </c>
      <c r="B453" s="116" t="s">
        <v>238</v>
      </c>
      <c r="C453" s="116" t="s">
        <v>28</v>
      </c>
      <c r="D453" s="118">
        <v>42735.0</v>
      </c>
      <c r="E453" s="117">
        <v>1.6661E10</v>
      </c>
      <c r="F453" s="117">
        <v>1.3107E10</v>
      </c>
      <c r="G453" s="117">
        <v>1.145E9</v>
      </c>
      <c r="H453" s="121" t="s">
        <v>59</v>
      </c>
      <c r="I453" s="117">
        <v>1.34E8</v>
      </c>
      <c r="J453" s="116" t="s">
        <v>9</v>
      </c>
      <c r="K453" s="116" t="s">
        <v>153</v>
      </c>
      <c r="L453" s="29">
        <f t="shared" si="1"/>
        <v>3554000000</v>
      </c>
      <c r="M453" s="120">
        <f t="shared" si="2"/>
        <v>0.2133125263</v>
      </c>
      <c r="N453" s="29">
        <f t="shared" si="3"/>
        <v>1279000000</v>
      </c>
      <c r="O453" s="29">
        <f t="shared" si="4"/>
        <v>2275000000</v>
      </c>
      <c r="P453" s="120">
        <f t="shared" si="5"/>
        <v>0.1365464258</v>
      </c>
      <c r="Q453" s="16"/>
      <c r="R453" s="16"/>
      <c r="S453" s="16"/>
      <c r="T453" s="16"/>
      <c r="U453" s="16"/>
      <c r="V453" s="16"/>
      <c r="W453" s="16"/>
      <c r="X453" s="16"/>
      <c r="Y453" s="16"/>
      <c r="Z453" s="16"/>
      <c r="AA453" s="16"/>
    </row>
    <row r="454">
      <c r="A454" s="115">
        <v>480.0</v>
      </c>
      <c r="B454" s="116" t="s">
        <v>239</v>
      </c>
      <c r="C454" s="116" t="s">
        <v>25</v>
      </c>
      <c r="D454" s="118">
        <v>41274.0</v>
      </c>
      <c r="E454" s="117">
        <v>1.279067E9</v>
      </c>
      <c r="F454" s="117">
        <v>4.61898E8</v>
      </c>
      <c r="G454" s="117">
        <v>6.8538E7</v>
      </c>
      <c r="H454" s="121" t="s">
        <v>59</v>
      </c>
      <c r="I454" s="117">
        <v>3.82553E8</v>
      </c>
      <c r="J454" s="116" t="s">
        <v>17</v>
      </c>
      <c r="K454" s="116" t="s">
        <v>109</v>
      </c>
      <c r="L454" s="29">
        <f t="shared" si="1"/>
        <v>817169000</v>
      </c>
      <c r="M454" s="120">
        <f t="shared" si="2"/>
        <v>0.6388789641</v>
      </c>
      <c r="N454" s="29">
        <f t="shared" si="3"/>
        <v>451091000</v>
      </c>
      <c r="O454" s="29">
        <f t="shared" si="4"/>
        <v>366078000</v>
      </c>
      <c r="P454" s="120">
        <f t="shared" si="5"/>
        <v>0.2862070556</v>
      </c>
      <c r="Q454" s="16"/>
      <c r="R454" s="16"/>
      <c r="S454" s="16"/>
      <c r="T454" s="16"/>
      <c r="U454" s="16"/>
      <c r="V454" s="16"/>
      <c r="W454" s="16"/>
      <c r="X454" s="16"/>
      <c r="Y454" s="16"/>
      <c r="Z454" s="16"/>
      <c r="AA454" s="16"/>
    </row>
    <row r="455">
      <c r="A455" s="115">
        <v>481.0</v>
      </c>
      <c r="B455" s="116" t="s">
        <v>239</v>
      </c>
      <c r="C455" s="116" t="s">
        <v>26</v>
      </c>
      <c r="D455" s="118">
        <v>41639.0</v>
      </c>
      <c r="E455" s="117">
        <v>1.482259E9</v>
      </c>
      <c r="F455" s="117">
        <v>5.5566E8</v>
      </c>
      <c r="G455" s="117">
        <v>6.9323E7</v>
      </c>
      <c r="H455" s="119" t="s">
        <v>59</v>
      </c>
      <c r="I455" s="117">
        <v>4.75464E8</v>
      </c>
      <c r="J455" s="116" t="s">
        <v>17</v>
      </c>
      <c r="K455" s="116" t="s">
        <v>109</v>
      </c>
      <c r="L455" s="29">
        <f t="shared" si="1"/>
        <v>926599000</v>
      </c>
      <c r="M455" s="120">
        <f t="shared" si="2"/>
        <v>0.6251262431</v>
      </c>
      <c r="N455" s="29">
        <f t="shared" si="3"/>
        <v>544787000</v>
      </c>
      <c r="O455" s="29">
        <f t="shared" si="4"/>
        <v>381812000</v>
      </c>
      <c r="P455" s="120">
        <f t="shared" si="5"/>
        <v>0.2575879114</v>
      </c>
      <c r="Q455" s="16"/>
      <c r="R455" s="16"/>
      <c r="S455" s="16"/>
      <c r="T455" s="16"/>
      <c r="U455" s="16"/>
      <c r="V455" s="16"/>
      <c r="W455" s="16"/>
      <c r="X455" s="16"/>
      <c r="Y455" s="16"/>
      <c r="Z455" s="16"/>
      <c r="AA455" s="16"/>
    </row>
    <row r="456">
      <c r="A456" s="115">
        <v>482.0</v>
      </c>
      <c r="B456" s="116" t="s">
        <v>239</v>
      </c>
      <c r="C456" s="116" t="s">
        <v>27</v>
      </c>
      <c r="D456" s="118">
        <v>42004.0</v>
      </c>
      <c r="E456" s="117">
        <v>1.616438E9</v>
      </c>
      <c r="F456" s="117">
        <v>6.03321E8</v>
      </c>
      <c r="G456" s="117">
        <v>8.9468E7</v>
      </c>
      <c r="H456" s="121" t="s">
        <v>59</v>
      </c>
      <c r="I456" s="117">
        <v>5.38513E8</v>
      </c>
      <c r="J456" s="116" t="s">
        <v>17</v>
      </c>
      <c r="K456" s="116" t="s">
        <v>109</v>
      </c>
      <c r="L456" s="29">
        <f t="shared" si="1"/>
        <v>1013117000</v>
      </c>
      <c r="M456" s="120">
        <f t="shared" si="2"/>
        <v>0.6267589601</v>
      </c>
      <c r="N456" s="29">
        <f t="shared" si="3"/>
        <v>627981000</v>
      </c>
      <c r="O456" s="29">
        <f t="shared" si="4"/>
        <v>385136000</v>
      </c>
      <c r="P456" s="120">
        <f t="shared" si="5"/>
        <v>0.2382621542</v>
      </c>
      <c r="Q456" s="16"/>
      <c r="R456" s="16"/>
      <c r="S456" s="16"/>
      <c r="T456" s="16"/>
      <c r="U456" s="16"/>
      <c r="V456" s="16"/>
      <c r="W456" s="16"/>
      <c r="X456" s="16"/>
      <c r="Y456" s="16"/>
      <c r="Z456" s="16"/>
      <c r="AA456" s="16"/>
    </row>
    <row r="457">
      <c r="A457" s="115">
        <v>483.0</v>
      </c>
      <c r="B457" s="116" t="s">
        <v>239</v>
      </c>
      <c r="C457" s="116" t="s">
        <v>28</v>
      </c>
      <c r="D457" s="118">
        <v>42369.0</v>
      </c>
      <c r="E457" s="117">
        <v>1.763336E9</v>
      </c>
      <c r="F457" s="117">
        <v>6.51282E8</v>
      </c>
      <c r="G457" s="117">
        <v>1.39616E8</v>
      </c>
      <c r="H457" s="121" t="s">
        <v>59</v>
      </c>
      <c r="I457" s="117">
        <v>5.70527E8</v>
      </c>
      <c r="J457" s="116" t="s">
        <v>17</v>
      </c>
      <c r="K457" s="116" t="s">
        <v>109</v>
      </c>
      <c r="L457" s="29">
        <f t="shared" si="1"/>
        <v>1112054000</v>
      </c>
      <c r="M457" s="120">
        <f t="shared" si="2"/>
        <v>0.6306534886</v>
      </c>
      <c r="N457" s="29">
        <f t="shared" si="3"/>
        <v>710143000</v>
      </c>
      <c r="O457" s="29">
        <f t="shared" si="4"/>
        <v>401911000</v>
      </c>
      <c r="P457" s="120">
        <f t="shared" si="5"/>
        <v>0.2279264984</v>
      </c>
      <c r="Q457" s="16"/>
      <c r="R457" s="16"/>
      <c r="S457" s="16"/>
      <c r="T457" s="16"/>
      <c r="U457" s="16"/>
      <c r="V457" s="16"/>
      <c r="W457" s="16"/>
      <c r="X457" s="16"/>
      <c r="Y457" s="16"/>
      <c r="Z457" s="16"/>
      <c r="AA457" s="16"/>
    </row>
    <row r="458">
      <c r="A458" s="115">
        <v>484.0</v>
      </c>
      <c r="B458" s="116" t="s">
        <v>240</v>
      </c>
      <c r="C458" s="116" t="s">
        <v>25</v>
      </c>
      <c r="D458" s="118">
        <v>41307.0</v>
      </c>
      <c r="E458" s="117">
        <v>7.3945E9</v>
      </c>
      <c r="F458" s="117">
        <v>4.7418E9</v>
      </c>
      <c r="G458" s="117">
        <v>1.7326E9</v>
      </c>
      <c r="H458" s="119" t="s">
        <v>59</v>
      </c>
      <c r="I458" s="119" t="s">
        <v>59</v>
      </c>
      <c r="J458" s="116" t="s">
        <v>9</v>
      </c>
      <c r="K458" s="116" t="s">
        <v>228</v>
      </c>
      <c r="L458" s="29">
        <f t="shared" si="1"/>
        <v>2652700000</v>
      </c>
      <c r="M458" s="120">
        <f t="shared" si="2"/>
        <v>0.3587396038</v>
      </c>
      <c r="N458" s="29">
        <f t="shared" si="3"/>
        <v>1732600000</v>
      </c>
      <c r="O458" s="29">
        <f t="shared" si="4"/>
        <v>920100000</v>
      </c>
      <c r="P458" s="120">
        <f t="shared" si="5"/>
        <v>0.1244303198</v>
      </c>
      <c r="Q458" s="16"/>
      <c r="R458" s="16"/>
      <c r="S458" s="16"/>
      <c r="T458" s="16"/>
      <c r="U458" s="16"/>
      <c r="V458" s="16"/>
      <c r="W458" s="16"/>
      <c r="X458" s="16"/>
      <c r="Y458" s="16"/>
      <c r="Z458" s="16"/>
      <c r="AA458" s="16"/>
    </row>
    <row r="459">
      <c r="A459" s="115">
        <v>485.0</v>
      </c>
      <c r="B459" s="116" t="s">
        <v>240</v>
      </c>
      <c r="C459" s="116" t="s">
        <v>26</v>
      </c>
      <c r="D459" s="118">
        <v>41671.0</v>
      </c>
      <c r="E459" s="117">
        <v>7.8403E9</v>
      </c>
      <c r="F459" s="117">
        <v>5.0505E9</v>
      </c>
      <c r="G459" s="117">
        <v>1.8195E9</v>
      </c>
      <c r="H459" s="121" t="s">
        <v>59</v>
      </c>
      <c r="I459" s="119" t="s">
        <v>59</v>
      </c>
      <c r="J459" s="116" t="s">
        <v>9</v>
      </c>
      <c r="K459" s="116" t="s">
        <v>228</v>
      </c>
      <c r="L459" s="29">
        <f t="shared" si="1"/>
        <v>2789800000</v>
      </c>
      <c r="M459" s="120">
        <f t="shared" si="2"/>
        <v>0.3558282209</v>
      </c>
      <c r="N459" s="29">
        <f t="shared" si="3"/>
        <v>1819500000</v>
      </c>
      <c r="O459" s="29">
        <f t="shared" si="4"/>
        <v>970300000</v>
      </c>
      <c r="P459" s="120">
        <f t="shared" si="5"/>
        <v>0.1237580195</v>
      </c>
      <c r="Q459" s="16"/>
      <c r="R459" s="16"/>
      <c r="S459" s="16"/>
      <c r="T459" s="16"/>
      <c r="U459" s="16"/>
      <c r="V459" s="16"/>
      <c r="W459" s="16"/>
      <c r="X459" s="16"/>
      <c r="Y459" s="16"/>
      <c r="Z459" s="16"/>
      <c r="AA459" s="16"/>
    </row>
    <row r="460">
      <c r="A460" s="115">
        <v>486.0</v>
      </c>
      <c r="B460" s="116" t="s">
        <v>240</v>
      </c>
      <c r="C460" s="116" t="s">
        <v>27</v>
      </c>
      <c r="D460" s="118">
        <v>42035.0</v>
      </c>
      <c r="E460" s="117">
        <v>8.6022E9</v>
      </c>
      <c r="F460" s="117">
        <v>5.5682E9</v>
      </c>
      <c r="G460" s="117">
        <v>1.9938E9</v>
      </c>
      <c r="H460" s="121" t="s">
        <v>59</v>
      </c>
      <c r="I460" s="119" t="s">
        <v>59</v>
      </c>
      <c r="J460" s="116" t="s">
        <v>9</v>
      </c>
      <c r="K460" s="116" t="s">
        <v>228</v>
      </c>
      <c r="L460" s="29">
        <f t="shared" si="1"/>
        <v>3034000000</v>
      </c>
      <c r="M460" s="120">
        <f t="shared" si="2"/>
        <v>0.352700472</v>
      </c>
      <c r="N460" s="29">
        <f t="shared" si="3"/>
        <v>1993800000</v>
      </c>
      <c r="O460" s="29">
        <f t="shared" si="4"/>
        <v>1040200000</v>
      </c>
      <c r="P460" s="120">
        <f t="shared" si="5"/>
        <v>0.1209225547</v>
      </c>
      <c r="Q460" s="16"/>
      <c r="R460" s="16"/>
      <c r="S460" s="16"/>
      <c r="T460" s="16"/>
      <c r="U460" s="16"/>
      <c r="V460" s="16"/>
      <c r="W460" s="16"/>
      <c r="X460" s="16"/>
      <c r="Y460" s="16"/>
      <c r="Z460" s="16"/>
      <c r="AA460" s="16"/>
    </row>
    <row r="461">
      <c r="A461" s="115">
        <v>487.0</v>
      </c>
      <c r="B461" s="116" t="s">
        <v>240</v>
      </c>
      <c r="C461" s="116" t="s">
        <v>28</v>
      </c>
      <c r="D461" s="118">
        <v>42399.0</v>
      </c>
      <c r="E461" s="117">
        <v>1.54984E10</v>
      </c>
      <c r="F461" s="117">
        <v>1.08417E10</v>
      </c>
      <c r="G461" s="117">
        <v>3.607E9</v>
      </c>
      <c r="H461" s="119" t="s">
        <v>59</v>
      </c>
      <c r="I461" s="121" t="s">
        <v>59</v>
      </c>
      <c r="J461" s="116" t="s">
        <v>9</v>
      </c>
      <c r="K461" s="116" t="s">
        <v>228</v>
      </c>
      <c r="L461" s="29">
        <f t="shared" si="1"/>
        <v>4656700000</v>
      </c>
      <c r="M461" s="120">
        <f t="shared" si="2"/>
        <v>0.3004632736</v>
      </c>
      <c r="N461" s="29">
        <f t="shared" si="3"/>
        <v>3607000000</v>
      </c>
      <c r="O461" s="29">
        <f t="shared" si="4"/>
        <v>1049700000</v>
      </c>
      <c r="P461" s="120">
        <f t="shared" si="5"/>
        <v>0.06772957208</v>
      </c>
      <c r="Q461" s="16"/>
      <c r="R461" s="16"/>
      <c r="S461" s="16"/>
      <c r="T461" s="16"/>
      <c r="U461" s="16"/>
      <c r="V461" s="16"/>
      <c r="W461" s="16"/>
      <c r="X461" s="16"/>
      <c r="Y461" s="16"/>
      <c r="Z461" s="16"/>
      <c r="AA461" s="16"/>
    </row>
    <row r="462">
      <c r="A462" s="115">
        <v>488.0</v>
      </c>
      <c r="B462" s="116" t="s">
        <v>241</v>
      </c>
      <c r="C462" s="116" t="s">
        <v>25</v>
      </c>
      <c r="D462" s="118">
        <v>41274.0</v>
      </c>
      <c r="E462" s="117">
        <v>1.663E9</v>
      </c>
      <c r="F462" s="119" t="s">
        <v>59</v>
      </c>
      <c r="G462" s="117">
        <v>1.1232E9</v>
      </c>
      <c r="H462" s="119" t="s">
        <v>59</v>
      </c>
      <c r="I462" s="117">
        <v>7.83E7</v>
      </c>
      <c r="J462" s="116" t="s">
        <v>14</v>
      </c>
      <c r="K462" s="116" t="s">
        <v>242</v>
      </c>
      <c r="L462" s="29" t="str">
        <f t="shared" si="1"/>
        <v>#VALUE!</v>
      </c>
      <c r="M462" s="120" t="str">
        <f t="shared" si="2"/>
        <v>#VALUE!</v>
      </c>
      <c r="N462" s="29">
        <f t="shared" si="3"/>
        <v>1201500000</v>
      </c>
      <c r="O462" s="16" t="str">
        <f t="shared" si="4"/>
        <v>#VALUE!</v>
      </c>
      <c r="P462" s="120" t="str">
        <f t="shared" si="5"/>
        <v>#VALUE!</v>
      </c>
      <c r="Q462" s="16"/>
      <c r="R462" s="16"/>
      <c r="S462" s="16"/>
      <c r="T462" s="16"/>
      <c r="U462" s="16"/>
      <c r="V462" s="16"/>
      <c r="W462" s="16"/>
      <c r="X462" s="16"/>
      <c r="Y462" s="16"/>
      <c r="Z462" s="16"/>
      <c r="AA462" s="16"/>
    </row>
    <row r="463">
      <c r="A463" s="115">
        <v>489.0</v>
      </c>
      <c r="B463" s="116" t="s">
        <v>241</v>
      </c>
      <c r="C463" s="116" t="s">
        <v>26</v>
      </c>
      <c r="D463" s="118">
        <v>41639.0</v>
      </c>
      <c r="E463" s="117">
        <v>1.5584E9</v>
      </c>
      <c r="F463" s="119" t="s">
        <v>59</v>
      </c>
      <c r="G463" s="117">
        <v>1.058E9</v>
      </c>
      <c r="H463" s="121" t="s">
        <v>59</v>
      </c>
      <c r="I463" s="117">
        <v>6.04E7</v>
      </c>
      <c r="J463" s="116" t="s">
        <v>14</v>
      </c>
      <c r="K463" s="116" t="s">
        <v>242</v>
      </c>
      <c r="L463" s="29" t="str">
        <f t="shared" si="1"/>
        <v>#VALUE!</v>
      </c>
      <c r="M463" s="120" t="str">
        <f t="shared" si="2"/>
        <v>#VALUE!</v>
      </c>
      <c r="N463" s="29">
        <f t="shared" si="3"/>
        <v>1118400000</v>
      </c>
      <c r="O463" s="16" t="str">
        <f t="shared" si="4"/>
        <v>#VALUE!</v>
      </c>
      <c r="P463" s="120" t="str">
        <f t="shared" si="5"/>
        <v>#VALUE!</v>
      </c>
      <c r="Q463" s="16"/>
      <c r="R463" s="16"/>
      <c r="S463" s="16"/>
      <c r="T463" s="16"/>
      <c r="U463" s="16"/>
      <c r="V463" s="16"/>
      <c r="W463" s="16"/>
      <c r="X463" s="16"/>
      <c r="Y463" s="16"/>
      <c r="Z463" s="16"/>
      <c r="AA463" s="16"/>
    </row>
    <row r="464">
      <c r="A464" s="115">
        <v>490.0</v>
      </c>
      <c r="B464" s="116" t="s">
        <v>241</v>
      </c>
      <c r="C464" s="116" t="s">
        <v>27</v>
      </c>
      <c r="D464" s="118">
        <v>42004.0</v>
      </c>
      <c r="E464" s="117">
        <v>1.5845E9</v>
      </c>
      <c r="F464" s="119" t="s">
        <v>59</v>
      </c>
      <c r="G464" s="117">
        <v>1.1057E9</v>
      </c>
      <c r="H464" s="121" t="s">
        <v>59</v>
      </c>
      <c r="I464" s="117">
        <v>5.25E7</v>
      </c>
      <c r="J464" s="116" t="s">
        <v>14</v>
      </c>
      <c r="K464" s="116" t="s">
        <v>242</v>
      </c>
      <c r="L464" s="29" t="str">
        <f t="shared" si="1"/>
        <v>#VALUE!</v>
      </c>
      <c r="M464" s="120" t="str">
        <f t="shared" si="2"/>
        <v>#VALUE!</v>
      </c>
      <c r="N464" s="29">
        <f t="shared" si="3"/>
        <v>1158200000</v>
      </c>
      <c r="O464" s="16" t="str">
        <f t="shared" si="4"/>
        <v>#VALUE!</v>
      </c>
      <c r="P464" s="120" t="str">
        <f t="shared" si="5"/>
        <v>#VALUE!</v>
      </c>
      <c r="Q464" s="16"/>
      <c r="R464" s="16"/>
      <c r="S464" s="16"/>
      <c r="T464" s="16"/>
      <c r="U464" s="16"/>
      <c r="V464" s="16"/>
      <c r="W464" s="16"/>
      <c r="X464" s="16"/>
      <c r="Y464" s="16"/>
      <c r="Z464" s="16"/>
      <c r="AA464" s="16"/>
    </row>
    <row r="465">
      <c r="A465" s="115">
        <v>491.0</v>
      </c>
      <c r="B465" s="116" t="s">
        <v>241</v>
      </c>
      <c r="C465" s="116" t="s">
        <v>28</v>
      </c>
      <c r="D465" s="118">
        <v>42369.0</v>
      </c>
      <c r="E465" s="117">
        <v>1.6371E9</v>
      </c>
      <c r="F465" s="119" t="s">
        <v>59</v>
      </c>
      <c r="G465" s="117">
        <v>1.2091E9</v>
      </c>
      <c r="H465" s="121" t="s">
        <v>59</v>
      </c>
      <c r="I465" s="117">
        <v>5.87E7</v>
      </c>
      <c r="J465" s="116" t="s">
        <v>14</v>
      </c>
      <c r="K465" s="116" t="s">
        <v>242</v>
      </c>
      <c r="L465" s="29" t="str">
        <f t="shared" si="1"/>
        <v>#VALUE!</v>
      </c>
      <c r="M465" s="120" t="str">
        <f t="shared" si="2"/>
        <v>#VALUE!</v>
      </c>
      <c r="N465" s="29">
        <f t="shared" si="3"/>
        <v>1267800000</v>
      </c>
      <c r="O465" s="16" t="str">
        <f t="shared" si="4"/>
        <v>#VALUE!</v>
      </c>
      <c r="P465" s="120" t="str">
        <f t="shared" si="5"/>
        <v>#VALUE!</v>
      </c>
      <c r="Q465" s="16"/>
      <c r="R465" s="16"/>
      <c r="S465" s="16"/>
      <c r="T465" s="16"/>
      <c r="U465" s="16"/>
      <c r="V465" s="16"/>
      <c r="W465" s="16"/>
      <c r="X465" s="16"/>
      <c r="Y465" s="16"/>
      <c r="Z465" s="16"/>
      <c r="AA465" s="16"/>
    </row>
    <row r="466">
      <c r="A466" s="115">
        <v>492.0</v>
      </c>
      <c r="B466" s="116" t="s">
        <v>243</v>
      </c>
      <c r="C466" s="116" t="s">
        <v>25</v>
      </c>
      <c r="D466" s="118">
        <v>41639.0</v>
      </c>
      <c r="E466" s="117">
        <v>7.155096E9</v>
      </c>
      <c r="F466" s="117">
        <v>4.376505E9</v>
      </c>
      <c r="G466" s="117">
        <v>1.616921E9</v>
      </c>
      <c r="H466" s="121" t="s">
        <v>59</v>
      </c>
      <c r="I466" s="119" t="s">
        <v>59</v>
      </c>
      <c r="J466" s="116" t="s">
        <v>14</v>
      </c>
      <c r="K466" s="116" t="s">
        <v>189</v>
      </c>
      <c r="L466" s="29">
        <f t="shared" si="1"/>
        <v>2778591000</v>
      </c>
      <c r="M466" s="120">
        <f t="shared" si="2"/>
        <v>0.3883373473</v>
      </c>
      <c r="N466" s="29">
        <f t="shared" si="3"/>
        <v>1616921000</v>
      </c>
      <c r="O466" s="29">
        <f t="shared" si="4"/>
        <v>1161670000</v>
      </c>
      <c r="P466" s="120">
        <f t="shared" si="5"/>
        <v>0.1623556134</v>
      </c>
      <c r="Q466" s="16"/>
      <c r="R466" s="16"/>
      <c r="S466" s="16"/>
      <c r="T466" s="16"/>
      <c r="U466" s="16"/>
      <c r="V466" s="16"/>
      <c r="W466" s="16"/>
      <c r="X466" s="16"/>
      <c r="Y466" s="16"/>
      <c r="Z466" s="16"/>
      <c r="AA466" s="16"/>
    </row>
    <row r="467">
      <c r="A467" s="115">
        <v>493.0</v>
      </c>
      <c r="B467" s="116" t="s">
        <v>243</v>
      </c>
      <c r="C467" s="116" t="s">
        <v>26</v>
      </c>
      <c r="D467" s="118">
        <v>42004.0</v>
      </c>
      <c r="E467" s="117">
        <v>7.752728E9</v>
      </c>
      <c r="F467" s="117">
        <v>4.778479E9</v>
      </c>
      <c r="G467" s="117">
        <v>1.758765E9</v>
      </c>
      <c r="H467" s="121" t="s">
        <v>59</v>
      </c>
      <c r="I467" s="121" t="s">
        <v>59</v>
      </c>
      <c r="J467" s="116" t="s">
        <v>14</v>
      </c>
      <c r="K467" s="116" t="s">
        <v>189</v>
      </c>
      <c r="L467" s="29">
        <f t="shared" si="1"/>
        <v>2974249000</v>
      </c>
      <c r="M467" s="120">
        <f t="shared" si="2"/>
        <v>0.3836390236</v>
      </c>
      <c r="N467" s="29">
        <f t="shared" si="3"/>
        <v>1758765000</v>
      </c>
      <c r="O467" s="29">
        <f t="shared" si="4"/>
        <v>1215484000</v>
      </c>
      <c r="P467" s="120">
        <f t="shared" si="5"/>
        <v>0.1567814581</v>
      </c>
      <c r="Q467" s="16"/>
      <c r="R467" s="16"/>
      <c r="S467" s="16"/>
      <c r="T467" s="16"/>
      <c r="U467" s="16"/>
      <c r="V467" s="16"/>
      <c r="W467" s="16"/>
      <c r="X467" s="16"/>
      <c r="Y467" s="16"/>
      <c r="Z467" s="16"/>
      <c r="AA467" s="16"/>
    </row>
    <row r="468">
      <c r="A468" s="115">
        <v>494.0</v>
      </c>
      <c r="B468" s="116" t="s">
        <v>243</v>
      </c>
      <c r="C468" s="116" t="s">
        <v>27</v>
      </c>
      <c r="D468" s="118">
        <v>42369.0</v>
      </c>
      <c r="E468" s="117">
        <v>6.956311E9</v>
      </c>
      <c r="F468" s="117">
        <v>4.388167E9</v>
      </c>
      <c r="G468" s="117">
        <v>1.647382E9</v>
      </c>
      <c r="H468" s="121" t="s">
        <v>59</v>
      </c>
      <c r="I468" s="119" t="s">
        <v>59</v>
      </c>
      <c r="J468" s="116" t="s">
        <v>14</v>
      </c>
      <c r="K468" s="116" t="s">
        <v>189</v>
      </c>
      <c r="L468" s="29">
        <f t="shared" si="1"/>
        <v>2568144000</v>
      </c>
      <c r="M468" s="120">
        <f t="shared" si="2"/>
        <v>0.3691818839</v>
      </c>
      <c r="N468" s="29">
        <f t="shared" si="3"/>
        <v>1647382000</v>
      </c>
      <c r="O468" s="29">
        <f t="shared" si="4"/>
        <v>920762000</v>
      </c>
      <c r="P468" s="120">
        <f t="shared" si="5"/>
        <v>0.1323635473</v>
      </c>
      <c r="Q468" s="16"/>
      <c r="R468" s="16"/>
      <c r="S468" s="16"/>
      <c r="T468" s="16"/>
      <c r="U468" s="16"/>
      <c r="V468" s="16"/>
      <c r="W468" s="16"/>
      <c r="X468" s="16"/>
      <c r="Y468" s="16"/>
      <c r="Z468" s="16"/>
      <c r="AA468" s="16"/>
    </row>
    <row r="469">
      <c r="A469" s="115">
        <v>495.0</v>
      </c>
      <c r="B469" s="116" t="s">
        <v>243</v>
      </c>
      <c r="C469" s="116" t="s">
        <v>28</v>
      </c>
      <c r="D469" s="118">
        <v>42735.0</v>
      </c>
      <c r="E469" s="117">
        <v>6.794342E9</v>
      </c>
      <c r="F469" s="117">
        <v>4.322373E9</v>
      </c>
      <c r="G469" s="117">
        <v>1.757523E9</v>
      </c>
      <c r="H469" s="121" t="s">
        <v>59</v>
      </c>
      <c r="I469" s="119" t="s">
        <v>59</v>
      </c>
      <c r="J469" s="116" t="s">
        <v>14</v>
      </c>
      <c r="K469" s="116" t="s">
        <v>189</v>
      </c>
      <c r="L469" s="29">
        <f t="shared" si="1"/>
        <v>2471969000</v>
      </c>
      <c r="M469" s="120">
        <f t="shared" si="2"/>
        <v>0.3638275789</v>
      </c>
      <c r="N469" s="29">
        <f t="shared" si="3"/>
        <v>1757523000</v>
      </c>
      <c r="O469" s="29">
        <f t="shared" si="4"/>
        <v>714446000</v>
      </c>
      <c r="P469" s="120">
        <f t="shared" si="5"/>
        <v>0.1051530818</v>
      </c>
      <c r="Q469" s="16"/>
      <c r="R469" s="16"/>
      <c r="S469" s="16"/>
      <c r="T469" s="16"/>
      <c r="U469" s="16"/>
      <c r="V469" s="16"/>
      <c r="W469" s="16"/>
      <c r="X469" s="16"/>
      <c r="Y469" s="16"/>
      <c r="Z469" s="16"/>
      <c r="AA469" s="16"/>
    </row>
    <row r="470">
      <c r="A470" s="115">
        <v>496.0</v>
      </c>
      <c r="B470" s="116" t="s">
        <v>244</v>
      </c>
      <c r="C470" s="116" t="s">
        <v>25</v>
      </c>
      <c r="D470" s="118">
        <v>41639.0</v>
      </c>
      <c r="E470" s="117">
        <v>5.997E9</v>
      </c>
      <c r="F470" s="117">
        <v>2.499E9</v>
      </c>
      <c r="G470" s="117">
        <v>2.337E9</v>
      </c>
      <c r="H470" s="121" t="s">
        <v>59</v>
      </c>
      <c r="I470" s="117">
        <v>1.15E8</v>
      </c>
      <c r="J470" s="116" t="s">
        <v>10</v>
      </c>
      <c r="K470" s="116" t="s">
        <v>245</v>
      </c>
      <c r="L470" s="29">
        <f t="shared" si="1"/>
        <v>3498000000</v>
      </c>
      <c r="M470" s="120">
        <f t="shared" si="2"/>
        <v>0.5832916458</v>
      </c>
      <c r="N470" s="29">
        <f t="shared" si="3"/>
        <v>2452000000</v>
      </c>
      <c r="O470" s="29">
        <f t="shared" si="4"/>
        <v>1046000000</v>
      </c>
      <c r="P470" s="120">
        <f t="shared" si="5"/>
        <v>0.1744205436</v>
      </c>
      <c r="Q470" s="16"/>
      <c r="R470" s="16"/>
      <c r="S470" s="16"/>
      <c r="T470" s="16"/>
      <c r="U470" s="16"/>
      <c r="V470" s="16"/>
      <c r="W470" s="16"/>
      <c r="X470" s="16"/>
      <c r="Y470" s="16"/>
      <c r="Z470" s="16"/>
      <c r="AA470" s="16"/>
    </row>
    <row r="471">
      <c r="A471" s="115">
        <v>497.0</v>
      </c>
      <c r="B471" s="116" t="s">
        <v>244</v>
      </c>
      <c r="C471" s="116" t="s">
        <v>26</v>
      </c>
      <c r="D471" s="118">
        <v>42004.0</v>
      </c>
      <c r="E471" s="117">
        <v>6.121E9</v>
      </c>
      <c r="F471" s="117">
        <v>2.491E9</v>
      </c>
      <c r="G471" s="117">
        <v>2.335E9</v>
      </c>
      <c r="H471" s="121" t="s">
        <v>59</v>
      </c>
      <c r="I471" s="117">
        <v>1.15E8</v>
      </c>
      <c r="J471" s="116" t="s">
        <v>10</v>
      </c>
      <c r="K471" s="116" t="s">
        <v>245</v>
      </c>
      <c r="L471" s="29">
        <f t="shared" si="1"/>
        <v>3630000000</v>
      </c>
      <c r="M471" s="120">
        <f t="shared" si="2"/>
        <v>0.5930403529</v>
      </c>
      <c r="N471" s="29">
        <f t="shared" si="3"/>
        <v>2450000000</v>
      </c>
      <c r="O471" s="29">
        <f t="shared" si="4"/>
        <v>1180000000</v>
      </c>
      <c r="P471" s="120">
        <f t="shared" si="5"/>
        <v>0.1927789577</v>
      </c>
      <c r="Q471" s="16"/>
      <c r="R471" s="16"/>
      <c r="S471" s="16"/>
      <c r="T471" s="16"/>
      <c r="U471" s="16"/>
      <c r="V471" s="16"/>
      <c r="W471" s="16"/>
      <c r="X471" s="16"/>
      <c r="Y471" s="16"/>
      <c r="Z471" s="16"/>
      <c r="AA471" s="16"/>
    </row>
    <row r="472">
      <c r="A472" s="115">
        <v>498.0</v>
      </c>
      <c r="B472" s="116" t="s">
        <v>244</v>
      </c>
      <c r="C472" s="116" t="s">
        <v>27</v>
      </c>
      <c r="D472" s="118">
        <v>42369.0</v>
      </c>
      <c r="E472" s="117">
        <v>6.282E9</v>
      </c>
      <c r="F472" s="117">
        <v>2.559E9</v>
      </c>
      <c r="G472" s="117">
        <v>2.32E9</v>
      </c>
      <c r="H472" s="119" t="s">
        <v>59</v>
      </c>
      <c r="I472" s="117">
        <v>1.05E8</v>
      </c>
      <c r="J472" s="116" t="s">
        <v>10</v>
      </c>
      <c r="K472" s="116" t="s">
        <v>245</v>
      </c>
      <c r="L472" s="29">
        <f t="shared" si="1"/>
        <v>3723000000</v>
      </c>
      <c r="M472" s="120">
        <f t="shared" si="2"/>
        <v>0.5926456543</v>
      </c>
      <c r="N472" s="29">
        <f t="shared" si="3"/>
        <v>2425000000</v>
      </c>
      <c r="O472" s="29">
        <f t="shared" si="4"/>
        <v>1298000000</v>
      </c>
      <c r="P472" s="120">
        <f t="shared" si="5"/>
        <v>0.2066220949</v>
      </c>
      <c r="Q472" s="16"/>
      <c r="R472" s="16"/>
      <c r="S472" s="16"/>
      <c r="T472" s="16"/>
      <c r="U472" s="16"/>
      <c r="V472" s="16"/>
      <c r="W472" s="16"/>
      <c r="X472" s="16"/>
      <c r="Y472" s="16"/>
      <c r="Z472" s="16"/>
      <c r="AA472" s="16"/>
    </row>
    <row r="473">
      <c r="A473" s="115">
        <v>499.0</v>
      </c>
      <c r="B473" s="116" t="s">
        <v>244</v>
      </c>
      <c r="C473" s="116" t="s">
        <v>28</v>
      </c>
      <c r="D473" s="118">
        <v>42735.0</v>
      </c>
      <c r="E473" s="117">
        <v>6.44E9</v>
      </c>
      <c r="F473" s="117">
        <v>2.582E9</v>
      </c>
      <c r="G473" s="117">
        <v>2.326E9</v>
      </c>
      <c r="H473" s="121" t="s">
        <v>59</v>
      </c>
      <c r="I473" s="117">
        <v>9.9E7</v>
      </c>
      <c r="J473" s="116" t="s">
        <v>10</v>
      </c>
      <c r="K473" s="116" t="s">
        <v>245</v>
      </c>
      <c r="L473" s="29">
        <f t="shared" si="1"/>
        <v>3858000000</v>
      </c>
      <c r="M473" s="120">
        <f t="shared" si="2"/>
        <v>0.599068323</v>
      </c>
      <c r="N473" s="29">
        <f t="shared" si="3"/>
        <v>2425000000</v>
      </c>
      <c r="O473" s="29">
        <f t="shared" si="4"/>
        <v>1433000000</v>
      </c>
      <c r="P473" s="120">
        <f t="shared" si="5"/>
        <v>0.222515528</v>
      </c>
      <c r="Q473" s="16"/>
      <c r="R473" s="16"/>
      <c r="S473" s="16"/>
      <c r="T473" s="16"/>
      <c r="U473" s="16"/>
      <c r="V473" s="16"/>
      <c r="W473" s="16"/>
      <c r="X473" s="16"/>
      <c r="Y473" s="16"/>
      <c r="Z473" s="16"/>
      <c r="AA473" s="16"/>
    </row>
    <row r="474">
      <c r="A474" s="115">
        <v>500.0</v>
      </c>
      <c r="B474" s="116" t="s">
        <v>246</v>
      </c>
      <c r="C474" s="116" t="s">
        <v>25</v>
      </c>
      <c r="D474" s="118">
        <v>41420.0</v>
      </c>
      <c r="E474" s="117">
        <v>5.921E9</v>
      </c>
      <c r="F474" s="117">
        <v>4.6166E9</v>
      </c>
      <c r="G474" s="117">
        <v>6.252E8</v>
      </c>
      <c r="H474" s="121" t="s">
        <v>59</v>
      </c>
      <c r="I474" s="117">
        <v>2.783E8</v>
      </c>
      <c r="J474" s="116" t="s">
        <v>9</v>
      </c>
      <c r="K474" s="116" t="s">
        <v>187</v>
      </c>
      <c r="L474" s="29">
        <f t="shared" si="1"/>
        <v>1304400000</v>
      </c>
      <c r="M474" s="120">
        <f t="shared" si="2"/>
        <v>0.2203006249</v>
      </c>
      <c r="N474" s="29">
        <f t="shared" si="3"/>
        <v>903500000</v>
      </c>
      <c r="O474" s="29">
        <f t="shared" si="4"/>
        <v>400900000</v>
      </c>
      <c r="P474" s="120">
        <f t="shared" si="5"/>
        <v>0.06770815741</v>
      </c>
      <c r="Q474" s="16"/>
      <c r="R474" s="16"/>
      <c r="S474" s="16"/>
      <c r="T474" s="16"/>
      <c r="U474" s="16"/>
      <c r="V474" s="16"/>
      <c r="W474" s="16"/>
      <c r="X474" s="16"/>
      <c r="Y474" s="16"/>
      <c r="Z474" s="16"/>
      <c r="AA474" s="16"/>
    </row>
    <row r="475">
      <c r="A475" s="115">
        <v>501.0</v>
      </c>
      <c r="B475" s="116" t="s">
        <v>246</v>
      </c>
      <c r="C475" s="116" t="s">
        <v>26</v>
      </c>
      <c r="D475" s="118">
        <v>41784.0</v>
      </c>
      <c r="E475" s="117">
        <v>6.2856E9</v>
      </c>
      <c r="F475" s="117">
        <v>4.9905E9</v>
      </c>
      <c r="G475" s="117">
        <v>6.654E8</v>
      </c>
      <c r="H475" s="121" t="s">
        <v>59</v>
      </c>
      <c r="I475" s="117">
        <v>3.044E8</v>
      </c>
      <c r="J475" s="116" t="s">
        <v>9</v>
      </c>
      <c r="K475" s="116" t="s">
        <v>187</v>
      </c>
      <c r="L475" s="29">
        <f t="shared" si="1"/>
        <v>1295100000</v>
      </c>
      <c r="M475" s="120">
        <f t="shared" si="2"/>
        <v>0.2060423826</v>
      </c>
      <c r="N475" s="29">
        <f t="shared" si="3"/>
        <v>969800000</v>
      </c>
      <c r="O475" s="29">
        <f t="shared" si="4"/>
        <v>325300000</v>
      </c>
      <c r="P475" s="120">
        <f t="shared" si="5"/>
        <v>0.05175321369</v>
      </c>
      <c r="Q475" s="16"/>
      <c r="R475" s="16"/>
      <c r="S475" s="16"/>
      <c r="T475" s="16"/>
      <c r="U475" s="16"/>
      <c r="V475" s="16"/>
      <c r="W475" s="16"/>
      <c r="X475" s="16"/>
      <c r="Y475" s="16"/>
      <c r="Z475" s="16"/>
      <c r="AA475" s="16"/>
    </row>
    <row r="476">
      <c r="A476" s="115">
        <v>502.0</v>
      </c>
      <c r="B476" s="116" t="s">
        <v>246</v>
      </c>
      <c r="C476" s="116" t="s">
        <v>27</v>
      </c>
      <c r="D476" s="118">
        <v>42155.0</v>
      </c>
      <c r="E476" s="117">
        <v>6.764E9</v>
      </c>
      <c r="F476" s="117">
        <v>5.3415E9</v>
      </c>
      <c r="G476" s="117">
        <v>6.735E8</v>
      </c>
      <c r="H476" s="121" t="s">
        <v>59</v>
      </c>
      <c r="I476" s="117">
        <v>3.193E8</v>
      </c>
      <c r="J476" s="116" t="s">
        <v>9</v>
      </c>
      <c r="K476" s="116" t="s">
        <v>187</v>
      </c>
      <c r="L476" s="29">
        <f t="shared" si="1"/>
        <v>1422500000</v>
      </c>
      <c r="M476" s="120">
        <f t="shared" si="2"/>
        <v>0.2103045535</v>
      </c>
      <c r="N476" s="29">
        <f t="shared" si="3"/>
        <v>992800000</v>
      </c>
      <c r="O476" s="29">
        <f t="shared" si="4"/>
        <v>429700000</v>
      </c>
      <c r="P476" s="120">
        <f t="shared" si="5"/>
        <v>0.06352749852</v>
      </c>
      <c r="Q476" s="16"/>
      <c r="R476" s="16"/>
      <c r="S476" s="16"/>
      <c r="T476" s="16"/>
      <c r="U476" s="16"/>
      <c r="V476" s="16"/>
      <c r="W476" s="16"/>
      <c r="X476" s="16"/>
      <c r="Y476" s="16"/>
      <c r="Z476" s="16"/>
      <c r="AA476" s="16"/>
    </row>
    <row r="477">
      <c r="A477" s="115">
        <v>503.0</v>
      </c>
      <c r="B477" s="116" t="s">
        <v>246</v>
      </c>
      <c r="C477" s="116" t="s">
        <v>28</v>
      </c>
      <c r="D477" s="118">
        <v>42519.0</v>
      </c>
      <c r="E477" s="117">
        <v>6.9335E9</v>
      </c>
      <c r="F477" s="117">
        <v>5.3924E9</v>
      </c>
      <c r="G477" s="117">
        <v>6.229E8</v>
      </c>
      <c r="H477" s="119" t="s">
        <v>59</v>
      </c>
      <c r="I477" s="117">
        <v>2.902E8</v>
      </c>
      <c r="J477" s="116" t="s">
        <v>9</v>
      </c>
      <c r="K477" s="116" t="s">
        <v>187</v>
      </c>
      <c r="L477" s="29">
        <f t="shared" si="1"/>
        <v>1541100000</v>
      </c>
      <c r="M477" s="120">
        <f t="shared" si="2"/>
        <v>0.2222686955</v>
      </c>
      <c r="N477" s="29">
        <f t="shared" si="3"/>
        <v>913100000</v>
      </c>
      <c r="O477" s="29">
        <f t="shared" si="4"/>
        <v>628000000</v>
      </c>
      <c r="P477" s="120">
        <f t="shared" si="5"/>
        <v>0.0905747458</v>
      </c>
      <c r="Q477" s="16"/>
      <c r="R477" s="16"/>
      <c r="S477" s="16"/>
      <c r="T477" s="16"/>
      <c r="U477" s="16"/>
      <c r="V477" s="16"/>
      <c r="W477" s="16"/>
      <c r="X477" s="16"/>
      <c r="Y477" s="16"/>
      <c r="Z477" s="16"/>
      <c r="AA477" s="16"/>
    </row>
    <row r="478">
      <c r="A478" s="115">
        <v>504.0</v>
      </c>
      <c r="B478" s="116" t="s">
        <v>247</v>
      </c>
      <c r="C478" s="116" t="s">
        <v>25</v>
      </c>
      <c r="D478" s="118">
        <v>41274.0</v>
      </c>
      <c r="E478" s="117">
        <v>1.7912E10</v>
      </c>
      <c r="F478" s="117">
        <v>1.1235E10</v>
      </c>
      <c r="G478" s="117">
        <v>9.65E8</v>
      </c>
      <c r="H478" s="121" t="s">
        <v>59</v>
      </c>
      <c r="I478" s="117">
        <v>2.145E9</v>
      </c>
      <c r="J478" s="116" t="s">
        <v>19</v>
      </c>
      <c r="K478" s="116" t="s">
        <v>82</v>
      </c>
      <c r="L478" s="29">
        <f t="shared" si="1"/>
        <v>6677000000</v>
      </c>
      <c r="M478" s="120">
        <f t="shared" si="2"/>
        <v>0.3727668602</v>
      </c>
      <c r="N478" s="29">
        <f t="shared" si="3"/>
        <v>3110000000</v>
      </c>
      <c r="O478" s="29">
        <f t="shared" si="4"/>
        <v>3567000000</v>
      </c>
      <c r="P478" s="120">
        <f t="shared" si="5"/>
        <v>0.1991402412</v>
      </c>
      <c r="Q478" s="16"/>
      <c r="R478" s="16"/>
      <c r="S478" s="16"/>
      <c r="T478" s="16"/>
      <c r="U478" s="16"/>
      <c r="V478" s="16"/>
      <c r="W478" s="16"/>
      <c r="X478" s="16"/>
      <c r="Y478" s="16"/>
      <c r="Z478" s="16"/>
      <c r="AA478" s="16"/>
    </row>
    <row r="479">
      <c r="A479" s="115">
        <v>505.0</v>
      </c>
      <c r="B479" s="116" t="s">
        <v>247</v>
      </c>
      <c r="C479" s="116" t="s">
        <v>26</v>
      </c>
      <c r="D479" s="118">
        <v>41639.0</v>
      </c>
      <c r="E479" s="117">
        <v>2.2756E10</v>
      </c>
      <c r="F479" s="117">
        <v>1.3545E10</v>
      </c>
      <c r="G479" s="117">
        <v>1.274E9</v>
      </c>
      <c r="H479" s="119" t="s">
        <v>59</v>
      </c>
      <c r="I479" s="117">
        <v>2.668E9</v>
      </c>
      <c r="J479" s="116" t="s">
        <v>19</v>
      </c>
      <c r="K479" s="116" t="s">
        <v>82</v>
      </c>
      <c r="L479" s="29">
        <f t="shared" si="1"/>
        <v>9211000000</v>
      </c>
      <c r="M479" s="120">
        <f t="shared" si="2"/>
        <v>0.4047723677</v>
      </c>
      <c r="N479" s="29">
        <f t="shared" si="3"/>
        <v>3942000000</v>
      </c>
      <c r="O479" s="29">
        <f t="shared" si="4"/>
        <v>5269000000</v>
      </c>
      <c r="P479" s="120">
        <f t="shared" si="5"/>
        <v>0.2315433292</v>
      </c>
      <c r="Q479" s="16"/>
      <c r="R479" s="16"/>
      <c r="S479" s="16"/>
      <c r="T479" s="16"/>
      <c r="U479" s="16"/>
      <c r="V479" s="16"/>
      <c r="W479" s="16"/>
      <c r="X479" s="16"/>
      <c r="Y479" s="16"/>
      <c r="Z479" s="16"/>
      <c r="AA479" s="16"/>
    </row>
    <row r="480">
      <c r="A480" s="115">
        <v>506.0</v>
      </c>
      <c r="B480" s="116" t="s">
        <v>247</v>
      </c>
      <c r="C480" s="116" t="s">
        <v>27</v>
      </c>
      <c r="D480" s="118">
        <v>42004.0</v>
      </c>
      <c r="E480" s="117">
        <v>2.3925E10</v>
      </c>
      <c r="F480" s="117">
        <v>1.4323E10</v>
      </c>
      <c r="G480" s="117">
        <v>1.213E9</v>
      </c>
      <c r="H480" s="121" t="s">
        <v>59</v>
      </c>
      <c r="I480" s="117">
        <v>3.066E9</v>
      </c>
      <c r="J480" s="116" t="s">
        <v>19</v>
      </c>
      <c r="K480" s="116" t="s">
        <v>82</v>
      </c>
      <c r="L480" s="29">
        <f t="shared" si="1"/>
        <v>9602000000</v>
      </c>
      <c r="M480" s="120">
        <f t="shared" si="2"/>
        <v>0.4013375131</v>
      </c>
      <c r="N480" s="29">
        <f t="shared" si="3"/>
        <v>4279000000</v>
      </c>
      <c r="O480" s="29">
        <f t="shared" si="4"/>
        <v>5323000000</v>
      </c>
      <c r="P480" s="120">
        <f t="shared" si="5"/>
        <v>0.2224869383</v>
      </c>
      <c r="Q480" s="16"/>
      <c r="R480" s="16"/>
      <c r="S480" s="16"/>
      <c r="T480" s="16"/>
      <c r="U480" s="16"/>
      <c r="V480" s="16"/>
      <c r="W480" s="16"/>
      <c r="X480" s="16"/>
      <c r="Y480" s="16"/>
      <c r="Z480" s="16"/>
      <c r="AA480" s="16"/>
    </row>
    <row r="481">
      <c r="A481" s="115">
        <v>507.0</v>
      </c>
      <c r="B481" s="116" t="s">
        <v>247</v>
      </c>
      <c r="C481" s="116" t="s">
        <v>28</v>
      </c>
      <c r="D481" s="118">
        <v>42369.0</v>
      </c>
      <c r="E481" s="117">
        <v>2.3459E10</v>
      </c>
      <c r="F481" s="117">
        <v>1.3728E10</v>
      </c>
      <c r="G481" s="117">
        <v>1.135E9</v>
      </c>
      <c r="H481" s="121" t="s">
        <v>59</v>
      </c>
      <c r="I481" s="117">
        <v>3.144E9</v>
      </c>
      <c r="J481" s="116" t="s">
        <v>19</v>
      </c>
      <c r="K481" s="116" t="s">
        <v>82</v>
      </c>
      <c r="L481" s="29">
        <f t="shared" si="1"/>
        <v>9731000000</v>
      </c>
      <c r="M481" s="120">
        <f t="shared" si="2"/>
        <v>0.4148088154</v>
      </c>
      <c r="N481" s="29">
        <f t="shared" si="3"/>
        <v>4279000000</v>
      </c>
      <c r="O481" s="29">
        <f t="shared" si="4"/>
        <v>5452000000</v>
      </c>
      <c r="P481" s="120">
        <f t="shared" si="5"/>
        <v>0.2324054734</v>
      </c>
      <c r="Q481" s="16"/>
      <c r="R481" s="16"/>
      <c r="S481" s="16"/>
      <c r="T481" s="16"/>
      <c r="U481" s="16"/>
      <c r="V481" s="16"/>
      <c r="W481" s="16"/>
      <c r="X481" s="16"/>
      <c r="Y481" s="16"/>
      <c r="Z481" s="16"/>
      <c r="AA481" s="16"/>
    </row>
    <row r="482">
      <c r="A482" s="115">
        <v>508.0</v>
      </c>
      <c r="B482" s="116" t="s">
        <v>248</v>
      </c>
      <c r="C482" s="116" t="s">
        <v>25</v>
      </c>
      <c r="D482" s="118">
        <v>41274.0</v>
      </c>
      <c r="E482" s="117">
        <v>8.18628E9</v>
      </c>
      <c r="F482" s="117">
        <v>5.583549E9</v>
      </c>
      <c r="G482" s="117">
        <v>8.89879E8</v>
      </c>
      <c r="H482" s="121" t="s">
        <v>59</v>
      </c>
      <c r="I482" s="117">
        <v>3.41969E8</v>
      </c>
      <c r="J482" s="116" t="s">
        <v>13</v>
      </c>
      <c r="K482" s="116" t="s">
        <v>230</v>
      </c>
      <c r="L482" s="29">
        <f t="shared" si="1"/>
        <v>2602731000</v>
      </c>
      <c r="M482" s="120">
        <f t="shared" si="2"/>
        <v>0.3179381844</v>
      </c>
      <c r="N482" s="29">
        <f t="shared" si="3"/>
        <v>1231848000</v>
      </c>
      <c r="O482" s="29">
        <f t="shared" si="4"/>
        <v>1370883000</v>
      </c>
      <c r="P482" s="120">
        <f t="shared" si="5"/>
        <v>0.1674610446</v>
      </c>
      <c r="Q482" s="16"/>
      <c r="R482" s="16"/>
      <c r="S482" s="16"/>
      <c r="T482" s="16"/>
      <c r="U482" s="16"/>
      <c r="V482" s="16"/>
      <c r="W482" s="16"/>
      <c r="X482" s="16"/>
      <c r="Y482" s="16"/>
      <c r="Z482" s="16"/>
      <c r="AA482" s="16"/>
    </row>
    <row r="483">
      <c r="A483" s="115">
        <v>509.0</v>
      </c>
      <c r="B483" s="116" t="s">
        <v>248</v>
      </c>
      <c r="C483" s="116" t="s">
        <v>26</v>
      </c>
      <c r="D483" s="118">
        <v>41639.0</v>
      </c>
      <c r="E483" s="117">
        <v>1.176405E10</v>
      </c>
      <c r="F483" s="117">
        <v>8.198377E9</v>
      </c>
      <c r="G483" s="117">
        <v>1.516508E9</v>
      </c>
      <c r="H483" s="121" t="s">
        <v>59</v>
      </c>
      <c r="I483" s="117">
        <v>5.28737E8</v>
      </c>
      <c r="J483" s="116" t="s">
        <v>13</v>
      </c>
      <c r="K483" s="116" t="s">
        <v>230</v>
      </c>
      <c r="L483" s="29">
        <f t="shared" si="1"/>
        <v>3565673000</v>
      </c>
      <c r="M483" s="120">
        <f t="shared" si="2"/>
        <v>0.3030991028</v>
      </c>
      <c r="N483" s="29">
        <f t="shared" si="3"/>
        <v>2045245000</v>
      </c>
      <c r="O483" s="29">
        <f t="shared" si="4"/>
        <v>1520428000</v>
      </c>
      <c r="P483" s="120">
        <f t="shared" si="5"/>
        <v>0.1292435853</v>
      </c>
      <c r="Q483" s="16"/>
      <c r="R483" s="16"/>
      <c r="S483" s="16"/>
      <c r="T483" s="16"/>
      <c r="U483" s="16"/>
      <c r="V483" s="16"/>
      <c r="W483" s="16"/>
      <c r="X483" s="16"/>
      <c r="Y483" s="16"/>
      <c r="Z483" s="16"/>
      <c r="AA483" s="16"/>
    </row>
    <row r="484">
      <c r="A484" s="115">
        <v>510.0</v>
      </c>
      <c r="B484" s="116" t="s">
        <v>248</v>
      </c>
      <c r="C484" s="116" t="s">
        <v>27</v>
      </c>
      <c r="D484" s="118">
        <v>42004.0</v>
      </c>
      <c r="E484" s="117">
        <v>1.2795106E10</v>
      </c>
      <c r="F484" s="117">
        <v>9.119305E9</v>
      </c>
      <c r="G484" s="117">
        <v>1.278506E9</v>
      </c>
      <c r="H484" s="121" t="s">
        <v>59</v>
      </c>
      <c r="I484" s="117">
        <v>5.90935E8</v>
      </c>
      <c r="J484" s="116" t="s">
        <v>13</v>
      </c>
      <c r="K484" s="116" t="s">
        <v>230</v>
      </c>
      <c r="L484" s="29">
        <f t="shared" si="1"/>
        <v>3675801000</v>
      </c>
      <c r="M484" s="120">
        <f t="shared" si="2"/>
        <v>0.2872817935</v>
      </c>
      <c r="N484" s="29">
        <f t="shared" si="3"/>
        <v>1869441000</v>
      </c>
      <c r="O484" s="29">
        <f t="shared" si="4"/>
        <v>1806360000</v>
      </c>
      <c r="P484" s="120">
        <f t="shared" si="5"/>
        <v>0.1411758527</v>
      </c>
      <c r="Q484" s="16"/>
      <c r="R484" s="16"/>
      <c r="S484" s="16"/>
      <c r="T484" s="16"/>
      <c r="U484" s="16"/>
      <c r="V484" s="16"/>
      <c r="W484" s="16"/>
      <c r="X484" s="16"/>
      <c r="Y484" s="16"/>
      <c r="Z484" s="16"/>
      <c r="AA484" s="16"/>
    </row>
    <row r="485">
      <c r="A485" s="115">
        <v>511.0</v>
      </c>
      <c r="B485" s="116" t="s">
        <v>248</v>
      </c>
      <c r="C485" s="116" t="s">
        <v>28</v>
      </c>
      <c r="D485" s="118">
        <v>42369.0</v>
      </c>
      <c r="E485" s="117">
        <v>1.3781837E10</v>
      </c>
      <c r="F485" s="117">
        <v>9.824834E9</v>
      </c>
      <c r="G485" s="117">
        <v>1.947135E9</v>
      </c>
      <c r="H485" s="121" t="s">
        <v>59</v>
      </c>
      <c r="I485" s="117">
        <v>6.38024E8</v>
      </c>
      <c r="J485" s="116" t="s">
        <v>13</v>
      </c>
      <c r="K485" s="116" t="s">
        <v>230</v>
      </c>
      <c r="L485" s="29">
        <f t="shared" si="1"/>
        <v>3957003000</v>
      </c>
      <c r="M485" s="120">
        <f t="shared" si="2"/>
        <v>0.2871172399</v>
      </c>
      <c r="N485" s="29">
        <f t="shared" si="3"/>
        <v>2585159000</v>
      </c>
      <c r="O485" s="29">
        <f t="shared" si="4"/>
        <v>1371844000</v>
      </c>
      <c r="P485" s="120">
        <f t="shared" si="5"/>
        <v>0.09953999601</v>
      </c>
      <c r="Q485" s="16"/>
      <c r="R485" s="16"/>
      <c r="S485" s="16"/>
      <c r="T485" s="16"/>
      <c r="U485" s="16"/>
      <c r="V485" s="16"/>
      <c r="W485" s="16"/>
      <c r="X485" s="16"/>
      <c r="Y485" s="16"/>
      <c r="Z485" s="16"/>
      <c r="AA485" s="16"/>
    </row>
    <row r="486">
      <c r="A486" s="115">
        <v>512.0</v>
      </c>
      <c r="B486" s="116" t="s">
        <v>249</v>
      </c>
      <c r="C486" s="116" t="s">
        <v>25</v>
      </c>
      <c r="D486" s="118">
        <v>41639.0</v>
      </c>
      <c r="E486" s="117">
        <v>1.0397E10</v>
      </c>
      <c r="F486" s="117">
        <v>2.268E9</v>
      </c>
      <c r="G486" s="117">
        <v>2.743E9</v>
      </c>
      <c r="H486" s="121" t="s">
        <v>59</v>
      </c>
      <c r="I486" s="117">
        <v>2.78E9</v>
      </c>
      <c r="J486" s="116" t="s">
        <v>11</v>
      </c>
      <c r="K486" s="116" t="s">
        <v>116</v>
      </c>
      <c r="L486" s="29">
        <f t="shared" si="1"/>
        <v>8129000000</v>
      </c>
      <c r="M486" s="120">
        <f t="shared" si="2"/>
        <v>0.781860152</v>
      </c>
      <c r="N486" s="29">
        <f t="shared" si="3"/>
        <v>5523000000</v>
      </c>
      <c r="O486" s="29">
        <f t="shared" si="4"/>
        <v>2606000000</v>
      </c>
      <c r="P486" s="120">
        <f t="shared" si="5"/>
        <v>0.2506492257</v>
      </c>
      <c r="Q486" s="16"/>
      <c r="R486" s="16"/>
      <c r="S486" s="16"/>
      <c r="T486" s="16"/>
      <c r="U486" s="16"/>
      <c r="V486" s="16"/>
      <c r="W486" s="16"/>
      <c r="X486" s="16"/>
      <c r="Y486" s="16"/>
      <c r="Z486" s="16"/>
      <c r="AA486" s="16"/>
    </row>
    <row r="487">
      <c r="A487" s="115">
        <v>513.0</v>
      </c>
      <c r="B487" s="116" t="s">
        <v>249</v>
      </c>
      <c r="C487" s="116" t="s">
        <v>26</v>
      </c>
      <c r="D487" s="118">
        <v>42004.0</v>
      </c>
      <c r="E487" s="117">
        <v>2.0638E10</v>
      </c>
      <c r="F487" s="117">
        <v>2.332E9</v>
      </c>
      <c r="G487" s="117">
        <v>8.29E9</v>
      </c>
      <c r="H487" s="121" t="s">
        <v>59</v>
      </c>
      <c r="I487" s="117">
        <v>3.319E9</v>
      </c>
      <c r="J487" s="116" t="s">
        <v>11</v>
      </c>
      <c r="K487" s="116" t="s">
        <v>116</v>
      </c>
      <c r="L487" s="29">
        <f t="shared" si="1"/>
        <v>18306000000</v>
      </c>
      <c r="M487" s="120">
        <f t="shared" si="2"/>
        <v>0.8870045547</v>
      </c>
      <c r="N487" s="29">
        <f t="shared" si="3"/>
        <v>11609000000</v>
      </c>
      <c r="O487" s="29">
        <f t="shared" si="4"/>
        <v>6697000000</v>
      </c>
      <c r="P487" s="120">
        <f t="shared" si="5"/>
        <v>0.3244984979</v>
      </c>
      <c r="Q487" s="16"/>
      <c r="R487" s="16"/>
      <c r="S487" s="16"/>
      <c r="T487" s="16"/>
      <c r="U487" s="16"/>
      <c r="V487" s="16"/>
      <c r="W487" s="16"/>
      <c r="X487" s="16"/>
      <c r="Y487" s="16"/>
      <c r="Z487" s="16"/>
      <c r="AA487" s="16"/>
    </row>
    <row r="488">
      <c r="A488" s="115">
        <v>514.0</v>
      </c>
      <c r="B488" s="116" t="s">
        <v>249</v>
      </c>
      <c r="C488" s="116" t="s">
        <v>27</v>
      </c>
      <c r="D488" s="118">
        <v>42369.0</v>
      </c>
      <c r="E488" s="117">
        <v>1.3145E10</v>
      </c>
      <c r="F488" s="117">
        <v>2.104E9</v>
      </c>
      <c r="G488" s="117">
        <v>7.741E9</v>
      </c>
      <c r="H488" s="119" t="s">
        <v>59</v>
      </c>
      <c r="I488" s="117">
        <v>3.129E9</v>
      </c>
      <c r="J488" s="116" t="s">
        <v>11</v>
      </c>
      <c r="K488" s="116" t="s">
        <v>116</v>
      </c>
      <c r="L488" s="29">
        <f t="shared" si="1"/>
        <v>11041000000</v>
      </c>
      <c r="M488" s="120">
        <f t="shared" si="2"/>
        <v>0.8399391404</v>
      </c>
      <c r="N488" s="29">
        <f t="shared" si="3"/>
        <v>10870000000</v>
      </c>
      <c r="O488" s="29">
        <f t="shared" si="4"/>
        <v>171000000</v>
      </c>
      <c r="P488" s="120">
        <f t="shared" si="5"/>
        <v>0.01300874857</v>
      </c>
      <c r="Q488" s="16"/>
      <c r="R488" s="16"/>
      <c r="S488" s="16"/>
      <c r="T488" s="16"/>
      <c r="U488" s="16"/>
      <c r="V488" s="16"/>
      <c r="W488" s="16"/>
      <c r="X488" s="16"/>
      <c r="Y488" s="16"/>
      <c r="Z488" s="16"/>
      <c r="AA488" s="16"/>
    </row>
    <row r="489">
      <c r="A489" s="115">
        <v>515.0</v>
      </c>
      <c r="B489" s="116" t="s">
        <v>249</v>
      </c>
      <c r="C489" s="116" t="s">
        <v>28</v>
      </c>
      <c r="D489" s="118">
        <v>42735.0</v>
      </c>
      <c r="E489" s="117">
        <v>1.2197E10</v>
      </c>
      <c r="F489" s="117">
        <v>1.582E9</v>
      </c>
      <c r="G489" s="117">
        <v>6.476E9</v>
      </c>
      <c r="H489" s="121" t="s">
        <v>59</v>
      </c>
      <c r="I489" s="117">
        <v>1.792E9</v>
      </c>
      <c r="J489" s="116" t="s">
        <v>11</v>
      </c>
      <c r="K489" s="116" t="s">
        <v>116</v>
      </c>
      <c r="L489" s="29">
        <f t="shared" si="1"/>
        <v>10615000000</v>
      </c>
      <c r="M489" s="120">
        <f t="shared" si="2"/>
        <v>0.8702959744</v>
      </c>
      <c r="N489" s="29">
        <f t="shared" si="3"/>
        <v>8268000000</v>
      </c>
      <c r="O489" s="29">
        <f t="shared" si="4"/>
        <v>2347000000</v>
      </c>
      <c r="P489" s="120">
        <f t="shared" si="5"/>
        <v>0.1924243666</v>
      </c>
      <c r="Q489" s="16"/>
      <c r="R489" s="16"/>
      <c r="S489" s="16"/>
      <c r="T489" s="16"/>
      <c r="U489" s="16"/>
      <c r="V489" s="16"/>
      <c r="W489" s="16"/>
      <c r="X489" s="16"/>
      <c r="Y489" s="16"/>
      <c r="Z489" s="16"/>
      <c r="AA489" s="16"/>
    </row>
    <row r="490">
      <c r="A490" s="115">
        <v>516.0</v>
      </c>
      <c r="B490" s="116" t="s">
        <v>250</v>
      </c>
      <c r="C490" s="116" t="s">
        <v>25</v>
      </c>
      <c r="D490" s="118">
        <v>41364.0</v>
      </c>
      <c r="E490" s="117">
        <v>3.797E9</v>
      </c>
      <c r="F490" s="117">
        <v>1.388E9</v>
      </c>
      <c r="G490" s="117">
        <v>1.078E9</v>
      </c>
      <c r="H490" s="117">
        <v>1.153E9</v>
      </c>
      <c r="I490" s="117">
        <v>3.0E7</v>
      </c>
      <c r="J490" s="116" t="s">
        <v>15</v>
      </c>
      <c r="K490" s="116" t="s">
        <v>125</v>
      </c>
      <c r="L490" s="29">
        <f t="shared" si="1"/>
        <v>2409000000</v>
      </c>
      <c r="M490" s="120">
        <f t="shared" si="2"/>
        <v>0.6344482486</v>
      </c>
      <c r="N490" s="29">
        <f t="shared" si="3"/>
        <v>2261000000</v>
      </c>
      <c r="O490" s="29">
        <f t="shared" si="4"/>
        <v>148000000</v>
      </c>
      <c r="P490" s="120">
        <f t="shared" si="5"/>
        <v>0.03897814064</v>
      </c>
      <c r="Q490" s="16"/>
      <c r="R490" s="16"/>
      <c r="S490" s="16"/>
      <c r="T490" s="16"/>
      <c r="U490" s="16"/>
      <c r="V490" s="16"/>
      <c r="W490" s="16"/>
      <c r="X490" s="16"/>
      <c r="Y490" s="16"/>
      <c r="Z490" s="16"/>
      <c r="AA490" s="16"/>
    </row>
    <row r="491">
      <c r="A491" s="115">
        <v>517.0</v>
      </c>
      <c r="B491" s="116" t="s">
        <v>250</v>
      </c>
      <c r="C491" s="116" t="s">
        <v>26</v>
      </c>
      <c r="D491" s="118">
        <v>41729.0</v>
      </c>
      <c r="E491" s="117">
        <v>3.575E9</v>
      </c>
      <c r="F491" s="117">
        <v>1.347E9</v>
      </c>
      <c r="G491" s="117">
        <v>1.055E9</v>
      </c>
      <c r="H491" s="117">
        <v>1.125E9</v>
      </c>
      <c r="I491" s="117">
        <v>1.6E7</v>
      </c>
      <c r="J491" s="116" t="s">
        <v>15</v>
      </c>
      <c r="K491" s="116" t="s">
        <v>125</v>
      </c>
      <c r="L491" s="29">
        <f t="shared" si="1"/>
        <v>2228000000</v>
      </c>
      <c r="M491" s="120">
        <f t="shared" si="2"/>
        <v>0.6232167832</v>
      </c>
      <c r="N491" s="29">
        <f t="shared" si="3"/>
        <v>2196000000</v>
      </c>
      <c r="O491" s="29">
        <f t="shared" si="4"/>
        <v>32000000</v>
      </c>
      <c r="P491" s="120">
        <f t="shared" si="5"/>
        <v>0.008951048951</v>
      </c>
      <c r="Q491" s="16"/>
      <c r="R491" s="16"/>
      <c r="S491" s="16"/>
      <c r="T491" s="16"/>
      <c r="U491" s="16"/>
      <c r="V491" s="16"/>
      <c r="W491" s="16"/>
      <c r="X491" s="16"/>
      <c r="Y491" s="16"/>
      <c r="Z491" s="16"/>
      <c r="AA491" s="16"/>
    </row>
    <row r="492">
      <c r="A492" s="115">
        <v>518.0</v>
      </c>
      <c r="B492" s="116" t="s">
        <v>250</v>
      </c>
      <c r="C492" s="116" t="s">
        <v>27</v>
      </c>
      <c r="D492" s="118">
        <v>42094.0</v>
      </c>
      <c r="E492" s="117">
        <v>4.515E9</v>
      </c>
      <c r="F492" s="117">
        <v>1.429E9</v>
      </c>
      <c r="G492" s="117">
        <v>1.03E9</v>
      </c>
      <c r="H492" s="117">
        <v>1.094E9</v>
      </c>
      <c r="I492" s="117">
        <v>1.4E7</v>
      </c>
      <c r="J492" s="116" t="s">
        <v>15</v>
      </c>
      <c r="K492" s="116" t="s">
        <v>125</v>
      </c>
      <c r="L492" s="29">
        <f t="shared" si="1"/>
        <v>3086000000</v>
      </c>
      <c r="M492" s="120">
        <f t="shared" si="2"/>
        <v>0.6834994463</v>
      </c>
      <c r="N492" s="29">
        <f t="shared" si="3"/>
        <v>2138000000</v>
      </c>
      <c r="O492" s="29">
        <f t="shared" si="4"/>
        <v>948000000</v>
      </c>
      <c r="P492" s="120">
        <f t="shared" si="5"/>
        <v>0.2099667774</v>
      </c>
      <c r="Q492" s="16"/>
      <c r="R492" s="16"/>
      <c r="S492" s="16"/>
      <c r="T492" s="16"/>
      <c r="U492" s="16"/>
      <c r="V492" s="16"/>
      <c r="W492" s="16"/>
      <c r="X492" s="16"/>
      <c r="Y492" s="16"/>
      <c r="Z492" s="16"/>
      <c r="AA492" s="16"/>
    </row>
    <row r="493">
      <c r="A493" s="115">
        <v>519.0</v>
      </c>
      <c r="B493" s="116" t="s">
        <v>250</v>
      </c>
      <c r="C493" s="116" t="s">
        <v>28</v>
      </c>
      <c r="D493" s="118">
        <v>42460.0</v>
      </c>
      <c r="E493" s="117">
        <v>4.396E9</v>
      </c>
      <c r="F493" s="117">
        <v>1.354E9</v>
      </c>
      <c r="G493" s="117">
        <v>1.028E9</v>
      </c>
      <c r="H493" s="117">
        <v>1.109E9</v>
      </c>
      <c r="I493" s="117">
        <v>7000000.0</v>
      </c>
      <c r="J493" s="116" t="s">
        <v>15</v>
      </c>
      <c r="K493" s="116" t="s">
        <v>125</v>
      </c>
      <c r="L493" s="29">
        <f t="shared" si="1"/>
        <v>3042000000</v>
      </c>
      <c r="M493" s="120">
        <f t="shared" si="2"/>
        <v>0.6919927207</v>
      </c>
      <c r="N493" s="29">
        <f t="shared" si="3"/>
        <v>2144000000</v>
      </c>
      <c r="O493" s="29">
        <f t="shared" si="4"/>
        <v>898000000</v>
      </c>
      <c r="P493" s="120">
        <f t="shared" si="5"/>
        <v>0.2042766151</v>
      </c>
      <c r="Q493" s="16"/>
      <c r="R493" s="16"/>
      <c r="S493" s="16"/>
      <c r="T493" s="16"/>
      <c r="U493" s="16"/>
      <c r="V493" s="16"/>
      <c r="W493" s="16"/>
      <c r="X493" s="16"/>
      <c r="Y493" s="16"/>
      <c r="Z493" s="16"/>
      <c r="AA493" s="16"/>
    </row>
    <row r="494">
      <c r="A494" s="115">
        <v>520.0</v>
      </c>
      <c r="B494" s="116" t="s">
        <v>251</v>
      </c>
      <c r="C494" s="116" t="s">
        <v>25</v>
      </c>
      <c r="D494" s="118">
        <v>41639.0</v>
      </c>
      <c r="E494" s="117">
        <v>8.257E9</v>
      </c>
      <c r="F494" s="117">
        <v>1.492E9</v>
      </c>
      <c r="G494" s="117">
        <v>3.26E9</v>
      </c>
      <c r="H494" s="117">
        <v>9.15E8</v>
      </c>
      <c r="I494" s="117">
        <v>1.36E8</v>
      </c>
      <c r="J494" s="116" t="s">
        <v>15</v>
      </c>
      <c r="K494" s="116" t="s">
        <v>92</v>
      </c>
      <c r="L494" s="29">
        <f t="shared" si="1"/>
        <v>6765000000</v>
      </c>
      <c r="M494" s="120">
        <f t="shared" si="2"/>
        <v>0.8193048323</v>
      </c>
      <c r="N494" s="29">
        <f t="shared" si="3"/>
        <v>4311000000</v>
      </c>
      <c r="O494" s="29">
        <f t="shared" si="4"/>
        <v>2454000000</v>
      </c>
      <c r="P494" s="120">
        <f t="shared" si="5"/>
        <v>0.2972023737</v>
      </c>
      <c r="Q494" s="16"/>
      <c r="R494" s="16"/>
      <c r="S494" s="16"/>
      <c r="T494" s="16"/>
      <c r="U494" s="16"/>
      <c r="V494" s="16"/>
      <c r="W494" s="16"/>
      <c r="X494" s="16"/>
      <c r="Y494" s="16"/>
      <c r="Z494" s="16"/>
      <c r="AA494" s="16"/>
    </row>
    <row r="495">
      <c r="A495" s="115">
        <v>521.0</v>
      </c>
      <c r="B495" s="116" t="s">
        <v>251</v>
      </c>
      <c r="C495" s="116" t="s">
        <v>26</v>
      </c>
      <c r="D495" s="118">
        <v>42004.0</v>
      </c>
      <c r="E495" s="117">
        <v>8.79E9</v>
      </c>
      <c r="F495" s="117">
        <v>1.663E9</v>
      </c>
      <c r="G495" s="117">
        <v>3.593E9</v>
      </c>
      <c r="H495" s="117">
        <v>9.83E8</v>
      </c>
      <c r="I495" s="117">
        <v>7.5E7</v>
      </c>
      <c r="J495" s="116" t="s">
        <v>15</v>
      </c>
      <c r="K495" s="116" t="s">
        <v>92</v>
      </c>
      <c r="L495" s="29">
        <f t="shared" si="1"/>
        <v>7127000000</v>
      </c>
      <c r="M495" s="120">
        <f t="shared" si="2"/>
        <v>0.8108077361</v>
      </c>
      <c r="N495" s="29">
        <f t="shared" si="3"/>
        <v>4651000000</v>
      </c>
      <c r="O495" s="29">
        <f t="shared" si="4"/>
        <v>2476000000</v>
      </c>
      <c r="P495" s="120">
        <f t="shared" si="5"/>
        <v>0.2816837315</v>
      </c>
      <c r="Q495" s="16"/>
      <c r="R495" s="16"/>
      <c r="S495" s="16"/>
      <c r="T495" s="16"/>
      <c r="U495" s="16"/>
      <c r="V495" s="16"/>
      <c r="W495" s="16"/>
      <c r="X495" s="16"/>
      <c r="Y495" s="16"/>
      <c r="Z495" s="16"/>
      <c r="AA495" s="16"/>
    </row>
    <row r="496">
      <c r="A496" s="115">
        <v>522.0</v>
      </c>
      <c r="B496" s="116" t="s">
        <v>251</v>
      </c>
      <c r="C496" s="116" t="s">
        <v>27</v>
      </c>
      <c r="D496" s="118">
        <v>42369.0</v>
      </c>
      <c r="E496" s="117">
        <v>8.592E9</v>
      </c>
      <c r="F496" s="117">
        <v>1.771E9</v>
      </c>
      <c r="G496" s="117">
        <v>3.66E9</v>
      </c>
      <c r="H496" s="117">
        <v>9.23E8</v>
      </c>
      <c r="I496" s="117">
        <v>4.1E7</v>
      </c>
      <c r="J496" s="116" t="s">
        <v>15</v>
      </c>
      <c r="K496" s="116" t="s">
        <v>92</v>
      </c>
      <c r="L496" s="29">
        <f t="shared" si="1"/>
        <v>6821000000</v>
      </c>
      <c r="M496" s="120">
        <f t="shared" si="2"/>
        <v>0.7938780261</v>
      </c>
      <c r="N496" s="29">
        <f t="shared" si="3"/>
        <v>4624000000</v>
      </c>
      <c r="O496" s="29">
        <f t="shared" si="4"/>
        <v>2197000000</v>
      </c>
      <c r="P496" s="120">
        <f t="shared" si="5"/>
        <v>0.2557029795</v>
      </c>
      <c r="Q496" s="16"/>
      <c r="R496" s="16"/>
      <c r="S496" s="16"/>
      <c r="T496" s="16"/>
      <c r="U496" s="16"/>
      <c r="V496" s="16"/>
      <c r="W496" s="16"/>
      <c r="X496" s="16"/>
      <c r="Y496" s="16"/>
      <c r="Z496" s="16"/>
      <c r="AA496" s="16"/>
    </row>
    <row r="497">
      <c r="A497" s="115">
        <v>523.0</v>
      </c>
      <c r="B497" s="116" t="s">
        <v>251</v>
      </c>
      <c r="C497" s="116" t="s">
        <v>28</v>
      </c>
      <c r="D497" s="118">
        <v>42735.0</v>
      </c>
      <c r="E497" s="117">
        <v>8.979E9</v>
      </c>
      <c r="F497" s="117">
        <v>2.007E9</v>
      </c>
      <c r="G497" s="117">
        <v>3.499E9</v>
      </c>
      <c r="H497" s="117">
        <v>1.114E9</v>
      </c>
      <c r="I497" s="117">
        <v>3.4E7</v>
      </c>
      <c r="J497" s="116" t="s">
        <v>15</v>
      </c>
      <c r="K497" s="116" t="s">
        <v>92</v>
      </c>
      <c r="L497" s="29">
        <f t="shared" si="1"/>
        <v>6972000000</v>
      </c>
      <c r="M497" s="120">
        <f t="shared" si="2"/>
        <v>0.7764784497</v>
      </c>
      <c r="N497" s="29">
        <f t="shared" si="3"/>
        <v>4647000000</v>
      </c>
      <c r="O497" s="29">
        <f t="shared" si="4"/>
        <v>2325000000</v>
      </c>
      <c r="P497" s="120">
        <f t="shared" si="5"/>
        <v>0.2589375209</v>
      </c>
      <c r="Q497" s="16"/>
      <c r="R497" s="16"/>
      <c r="S497" s="16"/>
      <c r="T497" s="16"/>
      <c r="U497" s="16"/>
      <c r="V497" s="16"/>
      <c r="W497" s="16"/>
      <c r="X497" s="16"/>
      <c r="Y497" s="16"/>
      <c r="Z497" s="16"/>
      <c r="AA497" s="16"/>
    </row>
    <row r="498">
      <c r="A498" s="115">
        <v>524.0</v>
      </c>
      <c r="B498" s="116" t="s">
        <v>252</v>
      </c>
      <c r="C498" s="116" t="s">
        <v>25</v>
      </c>
      <c r="D498" s="118">
        <v>41274.0</v>
      </c>
      <c r="E498" s="117">
        <v>1.18387E10</v>
      </c>
      <c r="F498" s="117">
        <v>6.3854E9</v>
      </c>
      <c r="G498" s="117">
        <v>4.0183E9</v>
      </c>
      <c r="H498" s="119" t="s">
        <v>59</v>
      </c>
      <c r="I498" s="119" t="s">
        <v>59</v>
      </c>
      <c r="J498" s="116" t="s">
        <v>16</v>
      </c>
      <c r="K498" s="116" t="s">
        <v>94</v>
      </c>
      <c r="L498" s="29">
        <f t="shared" si="1"/>
        <v>5453300000</v>
      </c>
      <c r="M498" s="120">
        <f t="shared" si="2"/>
        <v>0.4606333466</v>
      </c>
      <c r="N498" s="29">
        <f t="shared" si="3"/>
        <v>4018300000</v>
      </c>
      <c r="O498" s="29">
        <f t="shared" si="4"/>
        <v>1435000000</v>
      </c>
      <c r="P498" s="120">
        <f t="shared" si="5"/>
        <v>0.1212126331</v>
      </c>
      <c r="Q498" s="16"/>
      <c r="R498" s="16"/>
      <c r="S498" s="16"/>
      <c r="T498" s="16"/>
      <c r="U498" s="16"/>
      <c r="V498" s="16"/>
      <c r="W498" s="16"/>
      <c r="X498" s="16"/>
      <c r="Y498" s="16"/>
      <c r="Z498" s="16"/>
      <c r="AA498" s="16"/>
    </row>
    <row r="499">
      <c r="A499" s="115">
        <v>525.0</v>
      </c>
      <c r="B499" s="116" t="s">
        <v>252</v>
      </c>
      <c r="C499" s="116" t="s">
        <v>26</v>
      </c>
      <c r="D499" s="118">
        <v>41639.0</v>
      </c>
      <c r="E499" s="117">
        <v>1.32534E10</v>
      </c>
      <c r="F499" s="117">
        <v>7.1612E9</v>
      </c>
      <c r="G499" s="117">
        <v>4.3603E9</v>
      </c>
      <c r="H499" s="121" t="s">
        <v>59</v>
      </c>
      <c r="I499" s="119" t="s">
        <v>59</v>
      </c>
      <c r="J499" s="116" t="s">
        <v>16</v>
      </c>
      <c r="K499" s="116" t="s">
        <v>94</v>
      </c>
      <c r="L499" s="29">
        <f t="shared" si="1"/>
        <v>6092200000</v>
      </c>
      <c r="M499" s="120">
        <f t="shared" si="2"/>
        <v>0.459670726</v>
      </c>
      <c r="N499" s="29">
        <f t="shared" si="3"/>
        <v>4360300000</v>
      </c>
      <c r="O499" s="29">
        <f t="shared" si="4"/>
        <v>1731900000</v>
      </c>
      <c r="P499" s="120">
        <f t="shared" si="5"/>
        <v>0.130675902</v>
      </c>
      <c r="Q499" s="16"/>
      <c r="R499" s="16"/>
      <c r="S499" s="16"/>
      <c r="T499" s="16"/>
      <c r="U499" s="16"/>
      <c r="V499" s="16"/>
      <c r="W499" s="16"/>
      <c r="X499" s="16"/>
      <c r="Y499" s="16"/>
      <c r="Z499" s="16"/>
      <c r="AA499" s="16"/>
    </row>
    <row r="500">
      <c r="A500" s="115">
        <v>526.0</v>
      </c>
      <c r="B500" s="116" t="s">
        <v>252</v>
      </c>
      <c r="C500" s="116" t="s">
        <v>27</v>
      </c>
      <c r="D500" s="118">
        <v>42004.0</v>
      </c>
      <c r="E500" s="117">
        <v>1.42805E10</v>
      </c>
      <c r="F500" s="117">
        <v>7.6791E9</v>
      </c>
      <c r="G500" s="117">
        <v>4.5776E9</v>
      </c>
      <c r="H500" s="121" t="s">
        <v>59</v>
      </c>
      <c r="I500" s="121" t="s">
        <v>59</v>
      </c>
      <c r="J500" s="116" t="s">
        <v>16</v>
      </c>
      <c r="K500" s="116" t="s">
        <v>94</v>
      </c>
      <c r="L500" s="29">
        <f t="shared" si="1"/>
        <v>6601400000</v>
      </c>
      <c r="M500" s="120">
        <f t="shared" si="2"/>
        <v>0.4622667274</v>
      </c>
      <c r="N500" s="29">
        <f t="shared" si="3"/>
        <v>4577600000</v>
      </c>
      <c r="O500" s="29">
        <f t="shared" si="4"/>
        <v>2023800000</v>
      </c>
      <c r="P500" s="120">
        <f t="shared" si="5"/>
        <v>0.141717727</v>
      </c>
      <c r="Q500" s="16"/>
      <c r="R500" s="16"/>
      <c r="S500" s="16"/>
      <c r="T500" s="16"/>
      <c r="U500" s="16"/>
      <c r="V500" s="16"/>
      <c r="W500" s="16"/>
      <c r="X500" s="16"/>
      <c r="Y500" s="16"/>
      <c r="Z500" s="16"/>
      <c r="AA500" s="16"/>
    </row>
    <row r="501">
      <c r="A501" s="115">
        <v>527.0</v>
      </c>
      <c r="B501" s="116" t="s">
        <v>252</v>
      </c>
      <c r="C501" s="116" t="s">
        <v>28</v>
      </c>
      <c r="D501" s="118">
        <v>42369.0</v>
      </c>
      <c r="E501" s="117">
        <v>1.35451E10</v>
      </c>
      <c r="F501" s="117">
        <v>7.2235E9</v>
      </c>
      <c r="G501" s="117">
        <v>4.3455E9</v>
      </c>
      <c r="H501" s="121" t="s">
        <v>59</v>
      </c>
      <c r="I501" s="121" t="s">
        <v>59</v>
      </c>
      <c r="J501" s="116" t="s">
        <v>16</v>
      </c>
      <c r="K501" s="116" t="s">
        <v>94</v>
      </c>
      <c r="L501" s="29">
        <f t="shared" si="1"/>
        <v>6321600000</v>
      </c>
      <c r="M501" s="120">
        <f t="shared" si="2"/>
        <v>0.4667075178</v>
      </c>
      <c r="N501" s="29">
        <f t="shared" si="3"/>
        <v>4345500000</v>
      </c>
      <c r="O501" s="29">
        <f t="shared" si="4"/>
        <v>1976100000</v>
      </c>
      <c r="P501" s="120">
        <f t="shared" si="5"/>
        <v>0.1458903958</v>
      </c>
      <c r="Q501" s="16"/>
      <c r="R501" s="16"/>
      <c r="S501" s="16"/>
      <c r="T501" s="16"/>
      <c r="U501" s="16"/>
      <c r="V501" s="16"/>
      <c r="W501" s="16"/>
      <c r="X501" s="16"/>
      <c r="Y501" s="16"/>
      <c r="Z501" s="16"/>
      <c r="AA501" s="16"/>
    </row>
    <row r="502">
      <c r="A502" s="115">
        <v>528.0</v>
      </c>
      <c r="B502" s="116" t="s">
        <v>253</v>
      </c>
      <c r="C502" s="116" t="s">
        <v>25</v>
      </c>
      <c r="D502" s="118">
        <v>41639.0</v>
      </c>
      <c r="E502" s="117">
        <v>1.2354E10</v>
      </c>
      <c r="F502" s="117">
        <v>7.191E9</v>
      </c>
      <c r="G502" s="117">
        <v>1.895E9</v>
      </c>
      <c r="H502" s="121" t="s">
        <v>59</v>
      </c>
      <c r="I502" s="117">
        <v>1.024E9</v>
      </c>
      <c r="J502" s="116" t="s">
        <v>19</v>
      </c>
      <c r="K502" s="116" t="s">
        <v>82</v>
      </c>
      <c r="L502" s="29">
        <f t="shared" si="1"/>
        <v>5163000000</v>
      </c>
      <c r="M502" s="120">
        <f t="shared" si="2"/>
        <v>0.417921321</v>
      </c>
      <c r="N502" s="29">
        <f t="shared" si="3"/>
        <v>2919000000</v>
      </c>
      <c r="O502" s="29">
        <f t="shared" si="4"/>
        <v>2244000000</v>
      </c>
      <c r="P502" s="120">
        <f t="shared" si="5"/>
        <v>0.1816415736</v>
      </c>
      <c r="Q502" s="16"/>
      <c r="R502" s="16"/>
      <c r="S502" s="16"/>
      <c r="T502" s="16"/>
      <c r="U502" s="16"/>
      <c r="V502" s="16"/>
      <c r="W502" s="16"/>
      <c r="X502" s="16"/>
      <c r="Y502" s="16"/>
      <c r="Z502" s="16"/>
      <c r="AA502" s="16"/>
    </row>
    <row r="503">
      <c r="A503" s="115">
        <v>529.0</v>
      </c>
      <c r="B503" s="116" t="s">
        <v>253</v>
      </c>
      <c r="C503" s="116" t="s">
        <v>26</v>
      </c>
      <c r="D503" s="118">
        <v>42004.0</v>
      </c>
      <c r="E503" s="117">
        <v>1.2919E10</v>
      </c>
      <c r="F503" s="117">
        <v>7.807E9</v>
      </c>
      <c r="G503" s="117">
        <v>1.877E9</v>
      </c>
      <c r="H503" s="121" t="s">
        <v>59</v>
      </c>
      <c r="I503" s="117">
        <v>1.071E9</v>
      </c>
      <c r="J503" s="116" t="s">
        <v>19</v>
      </c>
      <c r="K503" s="116" t="s">
        <v>82</v>
      </c>
      <c r="L503" s="29">
        <f t="shared" si="1"/>
        <v>5112000000</v>
      </c>
      <c r="M503" s="120">
        <f t="shared" si="2"/>
        <v>0.3956962613</v>
      </c>
      <c r="N503" s="29">
        <f t="shared" si="3"/>
        <v>2948000000</v>
      </c>
      <c r="O503" s="29">
        <f t="shared" si="4"/>
        <v>2164000000</v>
      </c>
      <c r="P503" s="120">
        <f t="shared" si="5"/>
        <v>0.1675052249</v>
      </c>
      <c r="Q503" s="16"/>
      <c r="R503" s="16"/>
      <c r="S503" s="16"/>
      <c r="T503" s="16"/>
      <c r="U503" s="16"/>
      <c r="V503" s="16"/>
      <c r="W503" s="16"/>
      <c r="X503" s="16"/>
      <c r="Y503" s="16"/>
      <c r="Z503" s="16"/>
      <c r="AA503" s="16"/>
    </row>
    <row r="504">
      <c r="A504" s="115">
        <v>530.0</v>
      </c>
      <c r="B504" s="116" t="s">
        <v>253</v>
      </c>
      <c r="C504" s="116" t="s">
        <v>27</v>
      </c>
      <c r="D504" s="118">
        <v>42369.0</v>
      </c>
      <c r="E504" s="117">
        <v>1.2554E10</v>
      </c>
      <c r="F504" s="117">
        <v>7.06E9</v>
      </c>
      <c r="G504" s="117">
        <v>1.937E9</v>
      </c>
      <c r="H504" s="119" t="s">
        <v>59</v>
      </c>
      <c r="I504" s="117">
        <v>1.13E9</v>
      </c>
      <c r="J504" s="116" t="s">
        <v>19</v>
      </c>
      <c r="K504" s="116" t="s">
        <v>82</v>
      </c>
      <c r="L504" s="29">
        <f t="shared" si="1"/>
        <v>5494000000</v>
      </c>
      <c r="M504" s="120">
        <f t="shared" si="2"/>
        <v>0.4376294408</v>
      </c>
      <c r="N504" s="29">
        <f t="shared" si="3"/>
        <v>3067000000</v>
      </c>
      <c r="O504" s="29">
        <f t="shared" si="4"/>
        <v>2427000000</v>
      </c>
      <c r="P504" s="120">
        <f t="shared" si="5"/>
        <v>0.1933248367</v>
      </c>
      <c r="Q504" s="16"/>
      <c r="R504" s="16"/>
      <c r="S504" s="16"/>
      <c r="T504" s="16"/>
      <c r="U504" s="16"/>
      <c r="V504" s="16"/>
      <c r="W504" s="16"/>
      <c r="X504" s="16"/>
      <c r="Y504" s="16"/>
      <c r="Z504" s="16"/>
      <c r="AA504" s="16"/>
    </row>
    <row r="505">
      <c r="A505" s="115">
        <v>531.0</v>
      </c>
      <c r="B505" s="116" t="s">
        <v>253</v>
      </c>
      <c r="C505" s="116" t="s">
        <v>28</v>
      </c>
      <c r="D505" s="118">
        <v>42735.0</v>
      </c>
      <c r="E505" s="117">
        <v>1.2075E10</v>
      </c>
      <c r="F505" s="117">
        <v>6.357E9</v>
      </c>
      <c r="G505" s="117">
        <v>2.031E9</v>
      </c>
      <c r="H505" s="119" t="s">
        <v>59</v>
      </c>
      <c r="I505" s="117">
        <v>1.216E9</v>
      </c>
      <c r="J505" s="116" t="s">
        <v>19</v>
      </c>
      <c r="K505" s="116" t="s">
        <v>82</v>
      </c>
      <c r="L505" s="29">
        <f t="shared" si="1"/>
        <v>5718000000</v>
      </c>
      <c r="M505" s="120">
        <f t="shared" si="2"/>
        <v>0.4735403727</v>
      </c>
      <c r="N505" s="29">
        <f t="shared" si="3"/>
        <v>3247000000</v>
      </c>
      <c r="O505" s="29">
        <f t="shared" si="4"/>
        <v>2471000000</v>
      </c>
      <c r="P505" s="120">
        <f t="shared" si="5"/>
        <v>0.2046376812</v>
      </c>
      <c r="Q505" s="16"/>
      <c r="R505" s="16"/>
      <c r="S505" s="16"/>
      <c r="T505" s="16"/>
      <c r="U505" s="16"/>
      <c r="V505" s="16"/>
      <c r="W505" s="16"/>
      <c r="X505" s="16"/>
      <c r="Y505" s="16"/>
      <c r="Z505" s="16"/>
      <c r="AA505" s="16"/>
    </row>
    <row r="506">
      <c r="A506" s="115">
        <v>532.0</v>
      </c>
      <c r="B506" s="116" t="s">
        <v>254</v>
      </c>
      <c r="C506" s="116" t="s">
        <v>25</v>
      </c>
      <c r="D506" s="118">
        <v>41274.0</v>
      </c>
      <c r="E506" s="117">
        <v>2.073E9</v>
      </c>
      <c r="F506" s="117">
        <v>7.595E8</v>
      </c>
      <c r="G506" s="117">
        <v>6.735E8</v>
      </c>
      <c r="H506" s="121" t="s">
        <v>59</v>
      </c>
      <c r="I506" s="117">
        <v>1.6E8</v>
      </c>
      <c r="J506" s="116" t="s">
        <v>14</v>
      </c>
      <c r="K506" s="116" t="s">
        <v>242</v>
      </c>
      <c r="L506" s="29">
        <f t="shared" si="1"/>
        <v>1313500000</v>
      </c>
      <c r="M506" s="120">
        <f t="shared" si="2"/>
        <v>0.6336227689</v>
      </c>
      <c r="N506" s="29">
        <f t="shared" si="3"/>
        <v>833500000</v>
      </c>
      <c r="O506" s="29">
        <f t="shared" si="4"/>
        <v>480000000</v>
      </c>
      <c r="P506" s="120">
        <f t="shared" si="5"/>
        <v>0.2315484805</v>
      </c>
      <c r="Q506" s="16"/>
      <c r="R506" s="16"/>
      <c r="S506" s="16"/>
      <c r="T506" s="16"/>
      <c r="U506" s="16"/>
      <c r="V506" s="16"/>
      <c r="W506" s="16"/>
      <c r="X506" s="16"/>
      <c r="Y506" s="16"/>
      <c r="Z506" s="16"/>
      <c r="AA506" s="16"/>
    </row>
    <row r="507">
      <c r="A507" s="115">
        <v>533.0</v>
      </c>
      <c r="B507" s="116" t="s">
        <v>254</v>
      </c>
      <c r="C507" s="116" t="s">
        <v>26</v>
      </c>
      <c r="D507" s="118">
        <v>41639.0</v>
      </c>
      <c r="E507" s="117">
        <v>2.3039E9</v>
      </c>
      <c r="F507" s="117">
        <v>7.873E8</v>
      </c>
      <c r="G507" s="117">
        <v>7.158E8</v>
      </c>
      <c r="H507" s="121" t="s">
        <v>59</v>
      </c>
      <c r="I507" s="117">
        <v>1.896E8</v>
      </c>
      <c r="J507" s="116" t="s">
        <v>14</v>
      </c>
      <c r="K507" s="116" t="s">
        <v>242</v>
      </c>
      <c r="L507" s="29">
        <f t="shared" si="1"/>
        <v>1516600000</v>
      </c>
      <c r="M507" s="120">
        <f t="shared" si="2"/>
        <v>0.6582750987</v>
      </c>
      <c r="N507" s="29">
        <f t="shared" si="3"/>
        <v>905400000</v>
      </c>
      <c r="O507" s="29">
        <f t="shared" si="4"/>
        <v>611200000</v>
      </c>
      <c r="P507" s="120">
        <f t="shared" si="5"/>
        <v>0.2652892921</v>
      </c>
      <c r="Q507" s="16"/>
      <c r="R507" s="16"/>
      <c r="S507" s="16"/>
      <c r="T507" s="16"/>
      <c r="U507" s="16"/>
      <c r="V507" s="16"/>
      <c r="W507" s="16"/>
      <c r="X507" s="16"/>
      <c r="Y507" s="16"/>
      <c r="Z507" s="16"/>
      <c r="AA507" s="16"/>
    </row>
    <row r="508">
      <c r="A508" s="115">
        <v>534.0</v>
      </c>
      <c r="B508" s="116" t="s">
        <v>254</v>
      </c>
      <c r="C508" s="116" t="s">
        <v>27</v>
      </c>
      <c r="D508" s="118">
        <v>42004.0</v>
      </c>
      <c r="E508" s="117">
        <v>2.4364E9</v>
      </c>
      <c r="F508" s="117">
        <v>8.447E8</v>
      </c>
      <c r="G508" s="117">
        <v>7.517E8</v>
      </c>
      <c r="H508" s="119" t="s">
        <v>59</v>
      </c>
      <c r="I508" s="117">
        <v>2.018E8</v>
      </c>
      <c r="J508" s="116" t="s">
        <v>14</v>
      </c>
      <c r="K508" s="116" t="s">
        <v>242</v>
      </c>
      <c r="L508" s="29">
        <f t="shared" si="1"/>
        <v>1591700000</v>
      </c>
      <c r="M508" s="120">
        <f t="shared" si="2"/>
        <v>0.6532999507</v>
      </c>
      <c r="N508" s="29">
        <f t="shared" si="3"/>
        <v>953500000</v>
      </c>
      <c r="O508" s="29">
        <f t="shared" si="4"/>
        <v>638200000</v>
      </c>
      <c r="P508" s="120">
        <f t="shared" si="5"/>
        <v>0.2619438516</v>
      </c>
      <c r="Q508" s="16"/>
      <c r="R508" s="16"/>
      <c r="S508" s="16"/>
      <c r="T508" s="16"/>
      <c r="U508" s="16"/>
      <c r="V508" s="16"/>
      <c r="W508" s="16"/>
      <c r="X508" s="16"/>
      <c r="Y508" s="16"/>
      <c r="Z508" s="16"/>
      <c r="AA508" s="16"/>
    </row>
    <row r="509">
      <c r="A509" s="115">
        <v>535.0</v>
      </c>
      <c r="B509" s="116" t="s">
        <v>254</v>
      </c>
      <c r="C509" s="116" t="s">
        <v>28</v>
      </c>
      <c r="D509" s="118">
        <v>42369.0</v>
      </c>
      <c r="E509" s="117">
        <v>2.6636E9</v>
      </c>
      <c r="F509" s="117">
        <v>8.874E8</v>
      </c>
      <c r="G509" s="117">
        <v>8.843E8</v>
      </c>
      <c r="H509" s="121" t="s">
        <v>59</v>
      </c>
      <c r="I509" s="117">
        <v>1.98E8</v>
      </c>
      <c r="J509" s="116" t="s">
        <v>14</v>
      </c>
      <c r="K509" s="116" t="s">
        <v>242</v>
      </c>
      <c r="L509" s="29">
        <f t="shared" si="1"/>
        <v>1776200000</v>
      </c>
      <c r="M509" s="120">
        <f t="shared" si="2"/>
        <v>0.6668418681</v>
      </c>
      <c r="N509" s="29">
        <f t="shared" si="3"/>
        <v>1082300000</v>
      </c>
      <c r="O509" s="29">
        <f t="shared" si="4"/>
        <v>693900000</v>
      </c>
      <c r="P509" s="120">
        <f t="shared" si="5"/>
        <v>0.2605120889</v>
      </c>
      <c r="Q509" s="16"/>
      <c r="R509" s="16"/>
      <c r="S509" s="16"/>
      <c r="T509" s="16"/>
      <c r="U509" s="16"/>
      <c r="V509" s="16"/>
      <c r="W509" s="16"/>
      <c r="X509" s="16"/>
      <c r="Y509" s="16"/>
      <c r="Z509" s="16"/>
      <c r="AA509" s="16"/>
    </row>
    <row r="510">
      <c r="A510" s="115">
        <v>536.0</v>
      </c>
      <c r="B510" s="116" t="s">
        <v>255</v>
      </c>
      <c r="C510" s="116" t="s">
        <v>25</v>
      </c>
      <c r="D510" s="118">
        <v>41274.0</v>
      </c>
      <c r="E510" s="117">
        <v>1.1862E10</v>
      </c>
      <c r="F510" s="117">
        <v>7.747E9</v>
      </c>
      <c r="G510" s="117">
        <v>2.96E8</v>
      </c>
      <c r="H510" s="121" t="s">
        <v>59</v>
      </c>
      <c r="I510" s="117">
        <v>1.562E9</v>
      </c>
      <c r="J510" s="116" t="s">
        <v>19</v>
      </c>
      <c r="K510" s="116" t="s">
        <v>82</v>
      </c>
      <c r="L510" s="29">
        <f t="shared" si="1"/>
        <v>4115000000</v>
      </c>
      <c r="M510" s="120">
        <f t="shared" si="2"/>
        <v>0.3469060867</v>
      </c>
      <c r="N510" s="29">
        <f t="shared" si="3"/>
        <v>1858000000</v>
      </c>
      <c r="O510" s="29">
        <f t="shared" si="4"/>
        <v>2257000000</v>
      </c>
      <c r="P510" s="120">
        <f t="shared" si="5"/>
        <v>0.1902714551</v>
      </c>
      <c r="Q510" s="16"/>
      <c r="R510" s="16"/>
      <c r="S510" s="16"/>
      <c r="T510" s="16"/>
      <c r="U510" s="16"/>
      <c r="V510" s="16"/>
      <c r="W510" s="16"/>
      <c r="X510" s="16"/>
      <c r="Y510" s="16"/>
      <c r="Z510" s="16"/>
      <c r="AA510" s="16"/>
    </row>
    <row r="511">
      <c r="A511" s="115">
        <v>537.0</v>
      </c>
      <c r="B511" s="116" t="s">
        <v>255</v>
      </c>
      <c r="C511" s="116" t="s">
        <v>26</v>
      </c>
      <c r="D511" s="118">
        <v>41639.0</v>
      </c>
      <c r="E511" s="117">
        <v>1.2581E10</v>
      </c>
      <c r="F511" s="117">
        <v>8.364E9</v>
      </c>
      <c r="G511" s="117">
        <v>3.09E8</v>
      </c>
      <c r="H511" s="119" t="s">
        <v>59</v>
      </c>
      <c r="I511" s="117">
        <v>1.622E9</v>
      </c>
      <c r="J511" s="116" t="s">
        <v>19</v>
      </c>
      <c r="K511" s="116" t="s">
        <v>82</v>
      </c>
      <c r="L511" s="29">
        <f t="shared" si="1"/>
        <v>4217000000</v>
      </c>
      <c r="M511" s="120">
        <f t="shared" si="2"/>
        <v>0.3351879819</v>
      </c>
      <c r="N511" s="29">
        <f t="shared" si="3"/>
        <v>1931000000</v>
      </c>
      <c r="O511" s="29">
        <f t="shared" si="4"/>
        <v>2286000000</v>
      </c>
      <c r="P511" s="120">
        <f t="shared" si="5"/>
        <v>0.1817025674</v>
      </c>
      <c r="Q511" s="16"/>
      <c r="R511" s="16"/>
      <c r="S511" s="16"/>
      <c r="T511" s="16"/>
      <c r="U511" s="16"/>
      <c r="V511" s="16"/>
      <c r="W511" s="16"/>
      <c r="X511" s="16"/>
      <c r="Y511" s="16"/>
      <c r="Z511" s="16"/>
      <c r="AA511" s="16"/>
    </row>
    <row r="512">
      <c r="A512" s="115">
        <v>538.0</v>
      </c>
      <c r="B512" s="116" t="s">
        <v>255</v>
      </c>
      <c r="C512" s="116" t="s">
        <v>27</v>
      </c>
      <c r="D512" s="118">
        <v>42004.0</v>
      </c>
      <c r="E512" s="117">
        <v>1.3413E10</v>
      </c>
      <c r="F512" s="117">
        <v>8.742E9</v>
      </c>
      <c r="G512" s="117">
        <v>3.22E8</v>
      </c>
      <c r="H512" s="121" t="s">
        <v>59</v>
      </c>
      <c r="I512" s="117">
        <v>1.72E9</v>
      </c>
      <c r="J512" s="116" t="s">
        <v>19</v>
      </c>
      <c r="K512" s="116" t="s">
        <v>82</v>
      </c>
      <c r="L512" s="29">
        <f t="shared" si="1"/>
        <v>4671000000</v>
      </c>
      <c r="M512" s="120">
        <f t="shared" si="2"/>
        <v>0.3482442407</v>
      </c>
      <c r="N512" s="29">
        <f t="shared" si="3"/>
        <v>2042000000</v>
      </c>
      <c r="O512" s="29">
        <f t="shared" si="4"/>
        <v>2629000000</v>
      </c>
      <c r="P512" s="120">
        <f t="shared" si="5"/>
        <v>0.1960038768</v>
      </c>
      <c r="Q512" s="16"/>
      <c r="R512" s="16"/>
      <c r="S512" s="16"/>
      <c r="T512" s="16"/>
      <c r="U512" s="16"/>
      <c r="V512" s="16"/>
      <c r="W512" s="16"/>
      <c r="X512" s="16"/>
      <c r="Y512" s="16"/>
      <c r="Z512" s="16"/>
      <c r="AA512" s="16"/>
    </row>
    <row r="513">
      <c r="A513" s="115">
        <v>539.0</v>
      </c>
      <c r="B513" s="116" t="s">
        <v>255</v>
      </c>
      <c r="C513" s="116" t="s">
        <v>28</v>
      </c>
      <c r="D513" s="118">
        <v>42369.0</v>
      </c>
      <c r="E513" s="117">
        <v>1.1524E10</v>
      </c>
      <c r="F513" s="117">
        <v>7.256E9</v>
      </c>
      <c r="G513" s="117">
        <v>3.36E8</v>
      </c>
      <c r="H513" s="121" t="s">
        <v>59</v>
      </c>
      <c r="I513" s="117">
        <v>1.919E9</v>
      </c>
      <c r="J513" s="116" t="s">
        <v>19</v>
      </c>
      <c r="K513" s="116" t="s">
        <v>82</v>
      </c>
      <c r="L513" s="29">
        <f t="shared" si="1"/>
        <v>4268000000</v>
      </c>
      <c r="M513" s="120">
        <f t="shared" si="2"/>
        <v>0.3703575148</v>
      </c>
      <c r="N513" s="29">
        <f t="shared" si="3"/>
        <v>2255000000</v>
      </c>
      <c r="O513" s="29">
        <f t="shared" si="4"/>
        <v>2013000000</v>
      </c>
      <c r="P513" s="120">
        <f t="shared" si="5"/>
        <v>0.1746789309</v>
      </c>
      <c r="Q513" s="16"/>
      <c r="R513" s="16"/>
      <c r="S513" s="16"/>
      <c r="T513" s="16"/>
      <c r="U513" s="16"/>
      <c r="V513" s="16"/>
      <c r="W513" s="16"/>
      <c r="X513" s="16"/>
      <c r="Y513" s="16"/>
      <c r="Z513" s="16"/>
      <c r="AA513" s="16"/>
    </row>
    <row r="514">
      <c r="A514" s="115">
        <v>540.0</v>
      </c>
      <c r="B514" s="116" t="s">
        <v>256</v>
      </c>
      <c r="C514" s="116" t="s">
        <v>25</v>
      </c>
      <c r="D514" s="118">
        <v>41455.0</v>
      </c>
      <c r="E514" s="117">
        <v>1.01817E10</v>
      </c>
      <c r="F514" s="117">
        <v>2.0259E9</v>
      </c>
      <c r="G514" s="117">
        <v>6.597E9</v>
      </c>
      <c r="H514" s="121" t="s">
        <v>59</v>
      </c>
      <c r="I514" s="119" t="s">
        <v>59</v>
      </c>
      <c r="J514" s="116" t="s">
        <v>10</v>
      </c>
      <c r="K514" s="116" t="s">
        <v>202</v>
      </c>
      <c r="L514" s="29">
        <f t="shared" si="1"/>
        <v>8155800000</v>
      </c>
      <c r="M514" s="120">
        <f t="shared" si="2"/>
        <v>0.801025369</v>
      </c>
      <c r="N514" s="29">
        <f t="shared" si="3"/>
        <v>6597000000</v>
      </c>
      <c r="O514" s="29">
        <f t="shared" si="4"/>
        <v>1558800000</v>
      </c>
      <c r="P514" s="120">
        <f t="shared" si="5"/>
        <v>0.1530982056</v>
      </c>
      <c r="Q514" s="16"/>
      <c r="R514" s="16"/>
      <c r="S514" s="16"/>
      <c r="T514" s="16"/>
      <c r="U514" s="16"/>
      <c r="V514" s="16"/>
      <c r="W514" s="16"/>
      <c r="X514" s="16"/>
      <c r="Y514" s="16"/>
      <c r="Z514" s="16"/>
      <c r="AA514" s="16"/>
    </row>
    <row r="515">
      <c r="A515" s="115">
        <v>541.0</v>
      </c>
      <c r="B515" s="116" t="s">
        <v>256</v>
      </c>
      <c r="C515" s="116" t="s">
        <v>26</v>
      </c>
      <c r="D515" s="118">
        <v>41820.0</v>
      </c>
      <c r="E515" s="117">
        <v>1.09688E10</v>
      </c>
      <c r="F515" s="117">
        <v>2.1582E9</v>
      </c>
      <c r="G515" s="117">
        <v>6.9859E9</v>
      </c>
      <c r="H515" s="119" t="s">
        <v>59</v>
      </c>
      <c r="I515" s="119" t="s">
        <v>59</v>
      </c>
      <c r="J515" s="116" t="s">
        <v>10</v>
      </c>
      <c r="K515" s="116" t="s">
        <v>202</v>
      </c>
      <c r="L515" s="29">
        <f t="shared" si="1"/>
        <v>8810600000</v>
      </c>
      <c r="M515" s="120">
        <f t="shared" si="2"/>
        <v>0.8032419225</v>
      </c>
      <c r="N515" s="29">
        <f t="shared" si="3"/>
        <v>6985900000</v>
      </c>
      <c r="O515" s="29">
        <f t="shared" si="4"/>
        <v>1824700000</v>
      </c>
      <c r="P515" s="120">
        <f t="shared" si="5"/>
        <v>0.1663536576</v>
      </c>
      <c r="Q515" s="16"/>
      <c r="R515" s="16"/>
      <c r="S515" s="16"/>
      <c r="T515" s="16"/>
      <c r="U515" s="16"/>
      <c r="V515" s="16"/>
      <c r="W515" s="16"/>
      <c r="X515" s="16"/>
      <c r="Y515" s="16"/>
      <c r="Z515" s="16"/>
      <c r="AA515" s="16"/>
    </row>
    <row r="516">
      <c r="A516" s="115">
        <v>542.0</v>
      </c>
      <c r="B516" s="116" t="s">
        <v>256</v>
      </c>
      <c r="C516" s="116" t="s">
        <v>27</v>
      </c>
      <c r="D516" s="118">
        <v>42185.0</v>
      </c>
      <c r="E516" s="117">
        <v>1.07804E10</v>
      </c>
      <c r="F516" s="117">
        <v>2.1006E9</v>
      </c>
      <c r="G516" s="117">
        <v>7.0735E9</v>
      </c>
      <c r="H516" s="119" t="s">
        <v>59</v>
      </c>
      <c r="I516" s="121" t="s">
        <v>59</v>
      </c>
      <c r="J516" s="116" t="s">
        <v>10</v>
      </c>
      <c r="K516" s="116" t="s">
        <v>202</v>
      </c>
      <c r="L516" s="29">
        <f t="shared" si="1"/>
        <v>8679800000</v>
      </c>
      <c r="M516" s="120">
        <f t="shared" si="2"/>
        <v>0.8051463768</v>
      </c>
      <c r="N516" s="29">
        <f t="shared" si="3"/>
        <v>7073500000</v>
      </c>
      <c r="O516" s="29">
        <f t="shared" si="4"/>
        <v>1606300000</v>
      </c>
      <c r="P516" s="120">
        <f t="shared" si="5"/>
        <v>0.1490018923</v>
      </c>
      <c r="Q516" s="16"/>
      <c r="R516" s="16"/>
      <c r="S516" s="16"/>
      <c r="T516" s="16"/>
      <c r="U516" s="16"/>
      <c r="V516" s="16"/>
      <c r="W516" s="16"/>
      <c r="X516" s="16"/>
      <c r="Y516" s="16"/>
      <c r="Z516" s="16"/>
      <c r="AA516" s="16"/>
    </row>
    <row r="517">
      <c r="A517" s="115">
        <v>543.0</v>
      </c>
      <c r="B517" s="116" t="s">
        <v>256</v>
      </c>
      <c r="C517" s="116" t="s">
        <v>28</v>
      </c>
      <c r="D517" s="118">
        <v>42551.0</v>
      </c>
      <c r="E517" s="117">
        <v>1.12623E10</v>
      </c>
      <c r="F517" s="117">
        <v>2.1811E9</v>
      </c>
      <c r="G517" s="117">
        <v>7.3378E9</v>
      </c>
      <c r="H517" s="121" t="s">
        <v>59</v>
      </c>
      <c r="I517" s="119" t="s">
        <v>59</v>
      </c>
      <c r="J517" s="116" t="s">
        <v>10</v>
      </c>
      <c r="K517" s="116" t="s">
        <v>202</v>
      </c>
      <c r="L517" s="29">
        <f t="shared" si="1"/>
        <v>9081200000</v>
      </c>
      <c r="M517" s="120">
        <f t="shared" si="2"/>
        <v>0.8063361836</v>
      </c>
      <c r="N517" s="29">
        <f t="shared" si="3"/>
        <v>7337800000</v>
      </c>
      <c r="O517" s="29">
        <f t="shared" si="4"/>
        <v>1743400000</v>
      </c>
      <c r="P517" s="120">
        <f t="shared" si="5"/>
        <v>0.1547996413</v>
      </c>
      <c r="Q517" s="16"/>
      <c r="R517" s="16"/>
      <c r="S517" s="16"/>
      <c r="T517" s="16"/>
      <c r="U517" s="16"/>
      <c r="V517" s="16"/>
      <c r="W517" s="16"/>
      <c r="X517" s="16"/>
      <c r="Y517" s="16"/>
      <c r="Z517" s="16"/>
      <c r="AA517" s="16"/>
    </row>
    <row r="518">
      <c r="A518" s="115">
        <v>544.0</v>
      </c>
      <c r="B518" s="116" t="s">
        <v>257</v>
      </c>
      <c r="C518" s="116" t="s">
        <v>25</v>
      </c>
      <c r="D518" s="118">
        <v>41274.0</v>
      </c>
      <c r="E518" s="117">
        <v>8.102E9</v>
      </c>
      <c r="F518" s="117">
        <v>6.34E9</v>
      </c>
      <c r="G518" s="117">
        <v>6.44E8</v>
      </c>
      <c r="H518" s="117">
        <v>1.98E8</v>
      </c>
      <c r="I518" s="121" t="s">
        <v>59</v>
      </c>
      <c r="J518" s="116" t="s">
        <v>16</v>
      </c>
      <c r="K518" s="116" t="s">
        <v>224</v>
      </c>
      <c r="L518" s="29">
        <f t="shared" si="1"/>
        <v>1762000000</v>
      </c>
      <c r="M518" s="120">
        <f t="shared" si="2"/>
        <v>0.2174771661</v>
      </c>
      <c r="N518" s="29">
        <f t="shared" si="3"/>
        <v>842000000</v>
      </c>
      <c r="O518" s="29">
        <f t="shared" si="4"/>
        <v>920000000</v>
      </c>
      <c r="P518" s="120">
        <f t="shared" si="5"/>
        <v>0.1135522093</v>
      </c>
      <c r="Q518" s="16"/>
      <c r="R518" s="16"/>
      <c r="S518" s="16"/>
      <c r="T518" s="16"/>
      <c r="U518" s="16"/>
      <c r="V518" s="16"/>
      <c r="W518" s="16"/>
      <c r="X518" s="16"/>
      <c r="Y518" s="16"/>
      <c r="Z518" s="16"/>
      <c r="AA518" s="16"/>
    </row>
    <row r="519">
      <c r="A519" s="115">
        <v>545.0</v>
      </c>
      <c r="B519" s="116" t="s">
        <v>257</v>
      </c>
      <c r="C519" s="116" t="s">
        <v>26</v>
      </c>
      <c r="D519" s="118">
        <v>41639.0</v>
      </c>
      <c r="E519" s="117">
        <v>9.35E9</v>
      </c>
      <c r="F519" s="117">
        <v>6.574E9</v>
      </c>
      <c r="G519" s="117">
        <v>6.45E8</v>
      </c>
      <c r="H519" s="117">
        <v>1.93E8</v>
      </c>
      <c r="I519" s="121" t="s">
        <v>59</v>
      </c>
      <c r="J519" s="116" t="s">
        <v>16</v>
      </c>
      <c r="K519" s="116" t="s">
        <v>224</v>
      </c>
      <c r="L519" s="29">
        <f t="shared" si="1"/>
        <v>2776000000</v>
      </c>
      <c r="M519" s="120">
        <f t="shared" si="2"/>
        <v>0.2968983957</v>
      </c>
      <c r="N519" s="29">
        <f t="shared" si="3"/>
        <v>838000000</v>
      </c>
      <c r="O519" s="29">
        <f t="shared" si="4"/>
        <v>1938000000</v>
      </c>
      <c r="P519" s="120">
        <f t="shared" si="5"/>
        <v>0.2072727273</v>
      </c>
      <c r="Q519" s="16"/>
      <c r="R519" s="16"/>
      <c r="S519" s="16"/>
      <c r="T519" s="16"/>
      <c r="U519" s="16"/>
      <c r="V519" s="16"/>
      <c r="W519" s="16"/>
      <c r="X519" s="16"/>
      <c r="Y519" s="16"/>
      <c r="Z519" s="16"/>
      <c r="AA519" s="16"/>
    </row>
    <row r="520">
      <c r="A520" s="115">
        <v>546.0</v>
      </c>
      <c r="B520" s="116" t="s">
        <v>257</v>
      </c>
      <c r="C520" s="116" t="s">
        <v>27</v>
      </c>
      <c r="D520" s="118">
        <v>42004.0</v>
      </c>
      <c r="E520" s="117">
        <v>9.527E9</v>
      </c>
      <c r="F520" s="117">
        <v>7.306E9</v>
      </c>
      <c r="G520" s="117">
        <v>7.55E8</v>
      </c>
      <c r="H520" s="117">
        <v>2.27E8</v>
      </c>
      <c r="I520" s="119" t="s">
        <v>59</v>
      </c>
      <c r="J520" s="116" t="s">
        <v>16</v>
      </c>
      <c r="K520" s="116" t="s">
        <v>224</v>
      </c>
      <c r="L520" s="29">
        <f t="shared" si="1"/>
        <v>2221000000</v>
      </c>
      <c r="M520" s="120">
        <f t="shared" si="2"/>
        <v>0.2331269025</v>
      </c>
      <c r="N520" s="29">
        <f t="shared" si="3"/>
        <v>982000000</v>
      </c>
      <c r="O520" s="29">
        <f t="shared" si="4"/>
        <v>1239000000</v>
      </c>
      <c r="P520" s="120">
        <f t="shared" si="5"/>
        <v>0.1300514328</v>
      </c>
      <c r="Q520" s="16"/>
      <c r="R520" s="16"/>
      <c r="S520" s="16"/>
      <c r="T520" s="16"/>
      <c r="U520" s="16"/>
      <c r="V520" s="16"/>
      <c r="W520" s="16"/>
      <c r="X520" s="16"/>
      <c r="Y520" s="16"/>
      <c r="Z520" s="16"/>
      <c r="AA520" s="16"/>
    </row>
    <row r="521">
      <c r="A521" s="115">
        <v>547.0</v>
      </c>
      <c r="B521" s="116" t="s">
        <v>257</v>
      </c>
      <c r="C521" s="116" t="s">
        <v>28</v>
      </c>
      <c r="D521" s="118">
        <v>42369.0</v>
      </c>
      <c r="E521" s="117">
        <v>9.648E9</v>
      </c>
      <c r="F521" s="117">
        <v>7.068E9</v>
      </c>
      <c r="G521" s="117">
        <v>7.62E8</v>
      </c>
      <c r="H521" s="117">
        <v>2.51E8</v>
      </c>
      <c r="I521" s="121" t="s">
        <v>59</v>
      </c>
      <c r="J521" s="116" t="s">
        <v>16</v>
      </c>
      <c r="K521" s="116" t="s">
        <v>224</v>
      </c>
      <c r="L521" s="29">
        <f t="shared" si="1"/>
        <v>2580000000</v>
      </c>
      <c r="M521" s="120">
        <f t="shared" si="2"/>
        <v>0.2674129353</v>
      </c>
      <c r="N521" s="29">
        <f t="shared" si="3"/>
        <v>1013000000</v>
      </c>
      <c r="O521" s="29">
        <f t="shared" si="4"/>
        <v>1567000000</v>
      </c>
      <c r="P521" s="120">
        <f t="shared" si="5"/>
        <v>0.1624170813</v>
      </c>
      <c r="Q521" s="16"/>
      <c r="R521" s="16"/>
      <c r="S521" s="16"/>
      <c r="T521" s="16"/>
      <c r="U521" s="16"/>
      <c r="V521" s="16"/>
      <c r="W521" s="16"/>
      <c r="X521" s="16"/>
      <c r="Y521" s="16"/>
      <c r="Z521" s="16"/>
      <c r="AA521" s="16"/>
    </row>
    <row r="522">
      <c r="A522" s="115">
        <v>548.0</v>
      </c>
      <c r="B522" s="116" t="s">
        <v>258</v>
      </c>
      <c r="C522" s="116" t="s">
        <v>25</v>
      </c>
      <c r="D522" s="118">
        <v>41547.0</v>
      </c>
      <c r="E522" s="117">
        <v>2.4669E10</v>
      </c>
      <c r="F522" s="117">
        <v>1.4717E10</v>
      </c>
      <c r="G522" s="117">
        <v>6.01E9</v>
      </c>
      <c r="H522" s="121" t="s">
        <v>59</v>
      </c>
      <c r="I522" s="119" t="s">
        <v>59</v>
      </c>
      <c r="J522" s="116" t="s">
        <v>14</v>
      </c>
      <c r="K522" s="116" t="s">
        <v>196</v>
      </c>
      <c r="L522" s="29">
        <f t="shared" si="1"/>
        <v>9952000000</v>
      </c>
      <c r="M522" s="120">
        <f t="shared" si="2"/>
        <v>0.403421298</v>
      </c>
      <c r="N522" s="29">
        <f t="shared" si="3"/>
        <v>6010000000</v>
      </c>
      <c r="O522" s="29">
        <f t="shared" si="4"/>
        <v>3942000000</v>
      </c>
      <c r="P522" s="120">
        <f t="shared" si="5"/>
        <v>0.159795695</v>
      </c>
      <c r="Q522" s="16"/>
      <c r="R522" s="16"/>
      <c r="S522" s="16"/>
      <c r="T522" s="16"/>
      <c r="U522" s="16"/>
      <c r="V522" s="16"/>
      <c r="W522" s="16"/>
      <c r="X522" s="16"/>
      <c r="Y522" s="16"/>
      <c r="Z522" s="16"/>
      <c r="AA522" s="16"/>
    </row>
    <row r="523">
      <c r="A523" s="115">
        <v>549.0</v>
      </c>
      <c r="B523" s="116" t="s">
        <v>258</v>
      </c>
      <c r="C523" s="116" t="s">
        <v>26</v>
      </c>
      <c r="D523" s="118">
        <v>41912.0</v>
      </c>
      <c r="E523" s="117">
        <v>1.7733E10</v>
      </c>
      <c r="F523" s="117">
        <v>9.971E9</v>
      </c>
      <c r="G523" s="117">
        <v>4.375E9</v>
      </c>
      <c r="H523" s="121" t="s">
        <v>59</v>
      </c>
      <c r="I523" s="119" t="s">
        <v>59</v>
      </c>
      <c r="J523" s="116" t="s">
        <v>14</v>
      </c>
      <c r="K523" s="116" t="s">
        <v>196</v>
      </c>
      <c r="L523" s="29">
        <f t="shared" si="1"/>
        <v>7762000000</v>
      </c>
      <c r="M523" s="120">
        <f t="shared" si="2"/>
        <v>0.4377149946</v>
      </c>
      <c r="N523" s="29">
        <f t="shared" si="3"/>
        <v>4375000000</v>
      </c>
      <c r="O523" s="29">
        <f t="shared" si="4"/>
        <v>3387000000</v>
      </c>
      <c r="P523" s="120">
        <f t="shared" si="5"/>
        <v>0.1909998308</v>
      </c>
      <c r="Q523" s="16"/>
      <c r="R523" s="16"/>
      <c r="S523" s="16"/>
      <c r="T523" s="16"/>
      <c r="U523" s="16"/>
      <c r="V523" s="16"/>
      <c r="W523" s="16"/>
      <c r="X523" s="16"/>
      <c r="Y523" s="16"/>
      <c r="Z523" s="16"/>
      <c r="AA523" s="16"/>
    </row>
    <row r="524">
      <c r="A524" s="115">
        <v>550.0</v>
      </c>
      <c r="B524" s="116" t="s">
        <v>258</v>
      </c>
      <c r="C524" s="116" t="s">
        <v>27</v>
      </c>
      <c r="D524" s="122">
        <v>42277.0</v>
      </c>
      <c r="E524" s="117">
        <v>1.6249E10</v>
      </c>
      <c r="F524" s="117">
        <v>9.241E9</v>
      </c>
      <c r="G524" s="117">
        <v>4.065E9</v>
      </c>
      <c r="H524" s="121" t="s">
        <v>59</v>
      </c>
      <c r="I524" s="119" t="s">
        <v>59</v>
      </c>
      <c r="J524" s="116" t="s">
        <v>14</v>
      </c>
      <c r="K524" s="116" t="s">
        <v>196</v>
      </c>
      <c r="L524" s="29">
        <f t="shared" si="1"/>
        <v>7008000000</v>
      </c>
      <c r="M524" s="120">
        <f t="shared" si="2"/>
        <v>0.4312880793</v>
      </c>
      <c r="N524" s="29">
        <f t="shared" si="3"/>
        <v>4065000000</v>
      </c>
      <c r="O524" s="29">
        <f t="shared" si="4"/>
        <v>2943000000</v>
      </c>
      <c r="P524" s="120">
        <f t="shared" si="5"/>
        <v>0.1811188381</v>
      </c>
      <c r="Q524" s="16"/>
      <c r="R524" s="16"/>
      <c r="S524" s="16"/>
      <c r="T524" s="16"/>
      <c r="U524" s="16"/>
      <c r="V524" s="16"/>
      <c r="W524" s="16"/>
      <c r="X524" s="16"/>
      <c r="Y524" s="16"/>
      <c r="Z524" s="16"/>
      <c r="AA524" s="16"/>
    </row>
    <row r="525">
      <c r="A525" s="115">
        <v>551.0</v>
      </c>
      <c r="B525" s="116" t="s">
        <v>258</v>
      </c>
      <c r="C525" s="116" t="s">
        <v>28</v>
      </c>
      <c r="D525" s="118">
        <v>42643.0</v>
      </c>
      <c r="E525" s="117">
        <v>1.4522E10</v>
      </c>
      <c r="F525" s="117">
        <v>8.26E9</v>
      </c>
      <c r="G525" s="117">
        <v>3.758E9</v>
      </c>
      <c r="H525" s="121" t="s">
        <v>59</v>
      </c>
      <c r="I525" s="121" t="s">
        <v>59</v>
      </c>
      <c r="J525" s="116" t="s">
        <v>14</v>
      </c>
      <c r="K525" s="116" t="s">
        <v>196</v>
      </c>
      <c r="L525" s="29">
        <f t="shared" si="1"/>
        <v>6262000000</v>
      </c>
      <c r="M525" s="120">
        <f t="shared" si="2"/>
        <v>0.4312078226</v>
      </c>
      <c r="N525" s="29">
        <f t="shared" si="3"/>
        <v>3758000000</v>
      </c>
      <c r="O525" s="29">
        <f t="shared" si="4"/>
        <v>2504000000</v>
      </c>
      <c r="P525" s="120">
        <f t="shared" si="5"/>
        <v>0.1724280402</v>
      </c>
      <c r="Q525" s="16"/>
      <c r="R525" s="16"/>
      <c r="S525" s="16"/>
      <c r="T525" s="16"/>
      <c r="U525" s="16"/>
      <c r="V525" s="16"/>
      <c r="W525" s="16"/>
      <c r="X525" s="16"/>
      <c r="Y525" s="16"/>
      <c r="Z525" s="16"/>
      <c r="AA525" s="16"/>
    </row>
    <row r="526">
      <c r="A526" s="115">
        <v>552.0</v>
      </c>
      <c r="B526" s="116" t="s">
        <v>259</v>
      </c>
      <c r="C526" s="116" t="s">
        <v>25</v>
      </c>
      <c r="D526" s="118">
        <v>41274.0</v>
      </c>
      <c r="E526" s="117">
        <v>1.1682636E10</v>
      </c>
      <c r="F526" s="117">
        <v>1.699428E9</v>
      </c>
      <c r="G526" s="117">
        <v>3.862434E9</v>
      </c>
      <c r="H526" s="119" t="s">
        <v>59</v>
      </c>
      <c r="I526" s="117">
        <v>3.169703E9</v>
      </c>
      <c r="J526" s="116" t="s">
        <v>11</v>
      </c>
      <c r="K526" s="116" t="s">
        <v>116</v>
      </c>
      <c r="L526" s="29">
        <f t="shared" si="1"/>
        <v>9983208000</v>
      </c>
      <c r="M526" s="120">
        <f t="shared" si="2"/>
        <v>0.8545338569</v>
      </c>
      <c r="N526" s="29">
        <f t="shared" si="3"/>
        <v>7032137000</v>
      </c>
      <c r="O526" s="29">
        <f t="shared" si="4"/>
        <v>2951071000</v>
      </c>
      <c r="P526" s="120">
        <f t="shared" si="5"/>
        <v>0.2526031796</v>
      </c>
      <c r="Q526" s="16"/>
      <c r="R526" s="16"/>
      <c r="S526" s="16"/>
      <c r="T526" s="16"/>
      <c r="U526" s="16"/>
      <c r="V526" s="16"/>
      <c r="W526" s="16"/>
      <c r="X526" s="16"/>
      <c r="Y526" s="16"/>
      <c r="Z526" s="16"/>
      <c r="AA526" s="16"/>
    </row>
    <row r="527">
      <c r="A527" s="115">
        <v>553.0</v>
      </c>
      <c r="B527" s="116" t="s">
        <v>259</v>
      </c>
      <c r="C527" s="116" t="s">
        <v>26</v>
      </c>
      <c r="D527" s="118">
        <v>41639.0</v>
      </c>
      <c r="E527" s="117">
        <v>1.4487118E10</v>
      </c>
      <c r="F527" s="117">
        <v>2.066893E9</v>
      </c>
      <c r="G527" s="117">
        <v>4.621096E9</v>
      </c>
      <c r="H527" s="121" t="s">
        <v>59</v>
      </c>
      <c r="I527" s="117">
        <v>3.600976E9</v>
      </c>
      <c r="J527" s="116" t="s">
        <v>11</v>
      </c>
      <c r="K527" s="116" t="s">
        <v>116</v>
      </c>
      <c r="L527" s="29">
        <f t="shared" si="1"/>
        <v>12420225000</v>
      </c>
      <c r="M527" s="120">
        <f t="shared" si="2"/>
        <v>0.8573289042</v>
      </c>
      <c r="N527" s="29">
        <f t="shared" si="3"/>
        <v>8222072000</v>
      </c>
      <c r="O527" s="29">
        <f t="shared" si="4"/>
        <v>4198153000</v>
      </c>
      <c r="P527" s="120">
        <f t="shared" si="5"/>
        <v>0.2897852423</v>
      </c>
      <c r="Q527" s="16"/>
      <c r="R527" s="16"/>
      <c r="S527" s="16"/>
      <c r="T527" s="16"/>
      <c r="U527" s="16"/>
      <c r="V527" s="16"/>
      <c r="W527" s="16"/>
      <c r="X527" s="16"/>
      <c r="Y527" s="16"/>
      <c r="Z527" s="16"/>
      <c r="AA527" s="16"/>
    </row>
    <row r="528">
      <c r="A528" s="115">
        <v>554.0</v>
      </c>
      <c r="B528" s="116" t="s">
        <v>259</v>
      </c>
      <c r="C528" s="116" t="s">
        <v>27</v>
      </c>
      <c r="D528" s="118">
        <v>42004.0</v>
      </c>
      <c r="E528" s="117">
        <v>1.803534E10</v>
      </c>
      <c r="F528" s="117">
        <v>2.534389E9</v>
      </c>
      <c r="G528" s="117">
        <v>5.285634E9</v>
      </c>
      <c r="H528" s="121" t="s">
        <v>59</v>
      </c>
      <c r="I528" s="117">
        <v>3.997041E9</v>
      </c>
      <c r="J528" s="116" t="s">
        <v>11</v>
      </c>
      <c r="K528" s="116" t="s">
        <v>116</v>
      </c>
      <c r="L528" s="29">
        <f t="shared" si="1"/>
        <v>15500951000</v>
      </c>
      <c r="M528" s="120">
        <f t="shared" si="2"/>
        <v>0.8594765056</v>
      </c>
      <c r="N528" s="29">
        <f t="shared" si="3"/>
        <v>9282675000</v>
      </c>
      <c r="O528" s="29">
        <f t="shared" si="4"/>
        <v>6218276000</v>
      </c>
      <c r="P528" s="120">
        <f t="shared" si="5"/>
        <v>0.3447828541</v>
      </c>
      <c r="Q528" s="16"/>
      <c r="R528" s="16"/>
      <c r="S528" s="16"/>
      <c r="T528" s="16"/>
      <c r="U528" s="16"/>
      <c r="V528" s="16"/>
      <c r="W528" s="16"/>
      <c r="X528" s="16"/>
      <c r="Y528" s="16"/>
      <c r="Z528" s="16"/>
      <c r="AA528" s="16"/>
    </row>
    <row r="529">
      <c r="A529" s="115">
        <v>555.0</v>
      </c>
      <c r="B529" s="116" t="s">
        <v>259</v>
      </c>
      <c r="C529" s="116" t="s">
        <v>28</v>
      </c>
      <c r="D529" s="118">
        <v>42369.0</v>
      </c>
      <c r="E529" s="117">
        <v>8.757428E9</v>
      </c>
      <c r="F529" s="117">
        <v>2.177757E9</v>
      </c>
      <c r="G529" s="117">
        <v>3.17432E9</v>
      </c>
      <c r="H529" s="121" t="s">
        <v>59</v>
      </c>
      <c r="I529" s="117">
        <v>3.313644E9</v>
      </c>
      <c r="J529" s="116" t="s">
        <v>11</v>
      </c>
      <c r="K529" s="116" t="s">
        <v>116</v>
      </c>
      <c r="L529" s="29">
        <f t="shared" si="1"/>
        <v>6579671000</v>
      </c>
      <c r="M529" s="120">
        <f t="shared" si="2"/>
        <v>0.7513245898</v>
      </c>
      <c r="N529" s="29">
        <f t="shared" si="3"/>
        <v>6487964000</v>
      </c>
      <c r="O529" s="29">
        <f t="shared" si="4"/>
        <v>91707000</v>
      </c>
      <c r="P529" s="120">
        <f t="shared" si="5"/>
        <v>0.01047191025</v>
      </c>
      <c r="Q529" s="16"/>
      <c r="R529" s="16"/>
      <c r="S529" s="16"/>
      <c r="T529" s="16"/>
      <c r="U529" s="16"/>
      <c r="V529" s="16"/>
      <c r="W529" s="16"/>
      <c r="X529" s="16"/>
      <c r="Y529" s="16"/>
      <c r="Z529" s="16"/>
      <c r="AA529" s="16"/>
    </row>
    <row r="530">
      <c r="A530" s="115">
        <v>556.0</v>
      </c>
      <c r="B530" s="116" t="s">
        <v>260</v>
      </c>
      <c r="C530" s="116" t="s">
        <v>25</v>
      </c>
      <c r="D530" s="118">
        <v>41274.0</v>
      </c>
      <c r="E530" s="117">
        <v>1.887376E9</v>
      </c>
      <c r="F530" s="117">
        <v>9.44617E8</v>
      </c>
      <c r="G530" s="117">
        <v>5.3118E8</v>
      </c>
      <c r="H530" s="119" t="s">
        <v>59</v>
      </c>
      <c r="I530" s="121" t="s">
        <v>59</v>
      </c>
      <c r="J530" s="116" t="s">
        <v>17</v>
      </c>
      <c r="K530" s="116" t="s">
        <v>88</v>
      </c>
      <c r="L530" s="29">
        <f t="shared" si="1"/>
        <v>942759000</v>
      </c>
      <c r="M530" s="120">
        <f t="shared" si="2"/>
        <v>0.4995077822</v>
      </c>
      <c r="N530" s="29">
        <f t="shared" si="3"/>
        <v>531180000</v>
      </c>
      <c r="O530" s="29">
        <f t="shared" si="4"/>
        <v>411579000</v>
      </c>
      <c r="P530" s="120">
        <f t="shared" si="5"/>
        <v>0.2180694255</v>
      </c>
      <c r="Q530" s="16"/>
      <c r="R530" s="16"/>
      <c r="S530" s="16"/>
      <c r="T530" s="16"/>
      <c r="U530" s="16"/>
      <c r="V530" s="16"/>
      <c r="W530" s="16"/>
      <c r="X530" s="16"/>
      <c r="Y530" s="16"/>
      <c r="Z530" s="16"/>
      <c r="AA530" s="16"/>
    </row>
    <row r="531">
      <c r="A531" s="115">
        <v>557.0</v>
      </c>
      <c r="B531" s="116" t="s">
        <v>260</v>
      </c>
      <c r="C531" s="116" t="s">
        <v>26</v>
      </c>
      <c r="D531" s="118">
        <v>41639.0</v>
      </c>
      <c r="E531" s="117">
        <v>2.152766E9</v>
      </c>
      <c r="F531" s="117">
        <v>1.064403E9</v>
      </c>
      <c r="G531" s="117">
        <v>6.21413E8</v>
      </c>
      <c r="H531" s="119" t="s">
        <v>59</v>
      </c>
      <c r="I531" s="121" t="s">
        <v>59</v>
      </c>
      <c r="J531" s="116" t="s">
        <v>17</v>
      </c>
      <c r="K531" s="116" t="s">
        <v>88</v>
      </c>
      <c r="L531" s="29">
        <f t="shared" si="1"/>
        <v>1088363000</v>
      </c>
      <c r="M531" s="120">
        <f t="shared" si="2"/>
        <v>0.5055649337</v>
      </c>
      <c r="N531" s="29">
        <f t="shared" si="3"/>
        <v>621413000</v>
      </c>
      <c r="O531" s="29">
        <f t="shared" si="4"/>
        <v>466950000</v>
      </c>
      <c r="P531" s="120">
        <f t="shared" si="5"/>
        <v>0.2169069931</v>
      </c>
      <c r="Q531" s="16"/>
      <c r="R531" s="16"/>
      <c r="S531" s="16"/>
      <c r="T531" s="16"/>
      <c r="U531" s="16"/>
      <c r="V531" s="16"/>
      <c r="W531" s="16"/>
      <c r="X531" s="16"/>
      <c r="Y531" s="16"/>
      <c r="Z531" s="16"/>
      <c r="AA531" s="16"/>
    </row>
    <row r="532">
      <c r="A532" s="115">
        <v>558.0</v>
      </c>
      <c r="B532" s="116" t="s">
        <v>260</v>
      </c>
      <c r="C532" s="116" t="s">
        <v>27</v>
      </c>
      <c r="D532" s="118">
        <v>42004.0</v>
      </c>
      <c r="E532" s="117">
        <v>2.443776E9</v>
      </c>
      <c r="F532" s="117">
        <v>1.197885E9</v>
      </c>
      <c r="G532" s="117">
        <v>7.34119E8</v>
      </c>
      <c r="H532" s="121" t="s">
        <v>59</v>
      </c>
      <c r="I532" s="119" t="s">
        <v>59</v>
      </c>
      <c r="J532" s="116" t="s">
        <v>17</v>
      </c>
      <c r="K532" s="116" t="s">
        <v>88</v>
      </c>
      <c r="L532" s="29">
        <f t="shared" si="1"/>
        <v>1245891000</v>
      </c>
      <c r="M532" s="120">
        <f t="shared" si="2"/>
        <v>0.509822095</v>
      </c>
      <c r="N532" s="29">
        <f t="shared" si="3"/>
        <v>734119000</v>
      </c>
      <c r="O532" s="29">
        <f t="shared" si="4"/>
        <v>511772000</v>
      </c>
      <c r="P532" s="120">
        <f t="shared" si="5"/>
        <v>0.2094185392</v>
      </c>
      <c r="Q532" s="16"/>
      <c r="R532" s="16"/>
      <c r="S532" s="16"/>
      <c r="T532" s="16"/>
      <c r="U532" s="16"/>
      <c r="V532" s="16"/>
      <c r="W532" s="16"/>
      <c r="X532" s="16"/>
      <c r="Y532" s="16"/>
      <c r="Z532" s="16"/>
      <c r="AA532" s="16"/>
    </row>
    <row r="533">
      <c r="A533" s="115">
        <v>559.0</v>
      </c>
      <c r="B533" s="116" t="s">
        <v>260</v>
      </c>
      <c r="C533" s="116" t="s">
        <v>28</v>
      </c>
      <c r="D533" s="118">
        <v>42369.0</v>
      </c>
      <c r="E533" s="117">
        <v>2.725867E9</v>
      </c>
      <c r="F533" s="117">
        <v>1.291506E9</v>
      </c>
      <c r="G533" s="117">
        <v>8.25296E8</v>
      </c>
      <c r="H533" s="121" t="s">
        <v>59</v>
      </c>
      <c r="I533" s="119" t="s">
        <v>59</v>
      </c>
      <c r="J533" s="116" t="s">
        <v>17</v>
      </c>
      <c r="K533" s="116" t="s">
        <v>88</v>
      </c>
      <c r="L533" s="29">
        <f t="shared" si="1"/>
        <v>1434361000</v>
      </c>
      <c r="M533" s="120">
        <f t="shared" si="2"/>
        <v>0.5262035895</v>
      </c>
      <c r="N533" s="29">
        <f t="shared" si="3"/>
        <v>825296000</v>
      </c>
      <c r="O533" s="29">
        <f t="shared" si="4"/>
        <v>609065000</v>
      </c>
      <c r="P533" s="120">
        <f t="shared" si="5"/>
        <v>0.2234390012</v>
      </c>
      <c r="Q533" s="16"/>
      <c r="R533" s="16"/>
      <c r="S533" s="16"/>
      <c r="T533" s="16"/>
      <c r="U533" s="16"/>
      <c r="V533" s="16"/>
      <c r="W533" s="16"/>
      <c r="X533" s="16"/>
      <c r="Y533" s="16"/>
      <c r="Z533" s="16"/>
      <c r="AA533" s="16"/>
    </row>
    <row r="534">
      <c r="A534" s="115">
        <v>560.0</v>
      </c>
      <c r="B534" s="116" t="s">
        <v>261</v>
      </c>
      <c r="C534" s="116" t="s">
        <v>25</v>
      </c>
      <c r="D534" s="118">
        <v>41274.0</v>
      </c>
      <c r="E534" s="117">
        <v>1.747502E9</v>
      </c>
      <c r="F534" s="117">
        <v>6.25507E8</v>
      </c>
      <c r="G534" s="117">
        <v>4.7233E7</v>
      </c>
      <c r="H534" s="121" t="s">
        <v>59</v>
      </c>
      <c r="I534" s="117">
        <v>5.60669E8</v>
      </c>
      <c r="J534" s="116" t="s">
        <v>17</v>
      </c>
      <c r="K534" s="116" t="s">
        <v>88</v>
      </c>
      <c r="L534" s="29">
        <f t="shared" si="1"/>
        <v>1121995000</v>
      </c>
      <c r="M534" s="120">
        <f t="shared" si="2"/>
        <v>0.6420564898</v>
      </c>
      <c r="N534" s="29">
        <f t="shared" si="3"/>
        <v>607902000</v>
      </c>
      <c r="O534" s="29">
        <f t="shared" si="4"/>
        <v>514093000</v>
      </c>
      <c r="P534" s="120">
        <f t="shared" si="5"/>
        <v>0.29418736</v>
      </c>
      <c r="Q534" s="16"/>
      <c r="R534" s="16"/>
      <c r="S534" s="16"/>
      <c r="T534" s="16"/>
      <c r="U534" s="16"/>
      <c r="V534" s="16"/>
      <c r="W534" s="16"/>
      <c r="X534" s="16"/>
      <c r="Y534" s="16"/>
      <c r="Z534" s="16"/>
      <c r="AA534" s="16"/>
    </row>
    <row r="535">
      <c r="A535" s="115">
        <v>561.0</v>
      </c>
      <c r="B535" s="116" t="s">
        <v>261</v>
      </c>
      <c r="C535" s="116" t="s">
        <v>26</v>
      </c>
      <c r="D535" s="118">
        <v>41639.0</v>
      </c>
      <c r="E535" s="117">
        <v>2.387702E9</v>
      </c>
      <c r="F535" s="117">
        <v>8.34228E8</v>
      </c>
      <c r="G535" s="117">
        <v>6.2179E7</v>
      </c>
      <c r="H535" s="119" t="s">
        <v>59</v>
      </c>
      <c r="I535" s="117">
        <v>9.78973E8</v>
      </c>
      <c r="J535" s="116" t="s">
        <v>17</v>
      </c>
      <c r="K535" s="116" t="s">
        <v>88</v>
      </c>
      <c r="L535" s="29">
        <f t="shared" si="1"/>
        <v>1553474000</v>
      </c>
      <c r="M535" s="120">
        <f t="shared" si="2"/>
        <v>0.6506146914</v>
      </c>
      <c r="N535" s="29">
        <f t="shared" si="3"/>
        <v>1041152000</v>
      </c>
      <c r="O535" s="29">
        <f t="shared" si="4"/>
        <v>512322000</v>
      </c>
      <c r="P535" s="120">
        <f t="shared" si="5"/>
        <v>0.214566977</v>
      </c>
      <c r="Q535" s="16"/>
      <c r="R535" s="16"/>
      <c r="S535" s="16"/>
      <c r="T535" s="16"/>
      <c r="U535" s="16"/>
      <c r="V535" s="16"/>
      <c r="W535" s="16"/>
      <c r="X535" s="16"/>
      <c r="Y535" s="16"/>
      <c r="Z535" s="16"/>
      <c r="AA535" s="16"/>
    </row>
    <row r="536">
      <c r="A536" s="115">
        <v>562.0</v>
      </c>
      <c r="B536" s="116" t="s">
        <v>261</v>
      </c>
      <c r="C536" s="116" t="s">
        <v>27</v>
      </c>
      <c r="D536" s="118">
        <v>42004.0</v>
      </c>
      <c r="E536" s="117">
        <v>2.614748E9</v>
      </c>
      <c r="F536" s="117">
        <v>8.83564E8</v>
      </c>
      <c r="G536" s="117">
        <v>5.0948E7</v>
      </c>
      <c r="H536" s="121" t="s">
        <v>59</v>
      </c>
      <c r="I536" s="117">
        <v>7.58861E8</v>
      </c>
      <c r="J536" s="116" t="s">
        <v>17</v>
      </c>
      <c r="K536" s="116" t="s">
        <v>88</v>
      </c>
      <c r="L536" s="29">
        <f t="shared" si="1"/>
        <v>1731184000</v>
      </c>
      <c r="M536" s="120">
        <f t="shared" si="2"/>
        <v>0.6620844533</v>
      </c>
      <c r="N536" s="29">
        <f t="shared" si="3"/>
        <v>809809000</v>
      </c>
      <c r="O536" s="29">
        <f t="shared" si="4"/>
        <v>921375000</v>
      </c>
      <c r="P536" s="120">
        <f t="shared" si="5"/>
        <v>0.3523762137</v>
      </c>
      <c r="Q536" s="16"/>
      <c r="R536" s="16"/>
      <c r="S536" s="16"/>
      <c r="T536" s="16"/>
      <c r="U536" s="16"/>
      <c r="V536" s="16"/>
      <c r="W536" s="16"/>
      <c r="X536" s="16"/>
      <c r="Y536" s="16"/>
      <c r="Z536" s="16"/>
      <c r="AA536" s="16"/>
    </row>
    <row r="537">
      <c r="A537" s="115">
        <v>563.0</v>
      </c>
      <c r="B537" s="116" t="s">
        <v>261</v>
      </c>
      <c r="C537" s="116" t="s">
        <v>28</v>
      </c>
      <c r="D537" s="118">
        <v>42369.0</v>
      </c>
      <c r="E537" s="117">
        <v>2.744965E9</v>
      </c>
      <c r="F537" s="117">
        <v>9.05168E8</v>
      </c>
      <c r="G537" s="117">
        <v>6.5082E7</v>
      </c>
      <c r="H537" s="121" t="s">
        <v>59</v>
      </c>
      <c r="I537" s="117">
        <v>7.65895E8</v>
      </c>
      <c r="J537" s="116" t="s">
        <v>17</v>
      </c>
      <c r="K537" s="116" t="s">
        <v>88</v>
      </c>
      <c r="L537" s="29">
        <f t="shared" si="1"/>
        <v>1839797000</v>
      </c>
      <c r="M537" s="120">
        <f t="shared" si="2"/>
        <v>0.6702442472</v>
      </c>
      <c r="N537" s="29">
        <f t="shared" si="3"/>
        <v>830977000</v>
      </c>
      <c r="O537" s="29">
        <f t="shared" si="4"/>
        <v>1008820000</v>
      </c>
      <c r="P537" s="120">
        <f t="shared" si="5"/>
        <v>0.3675165257</v>
      </c>
      <c r="Q537" s="16"/>
      <c r="R537" s="16"/>
      <c r="S537" s="16"/>
      <c r="T537" s="16"/>
      <c r="U537" s="16"/>
      <c r="V537" s="16"/>
      <c r="W537" s="16"/>
      <c r="X537" s="16"/>
      <c r="Y537" s="16"/>
      <c r="Z537" s="16"/>
      <c r="AA537" s="16"/>
    </row>
    <row r="538">
      <c r="A538" s="115">
        <v>564.0</v>
      </c>
      <c r="B538" s="116" t="s">
        <v>262</v>
      </c>
      <c r="C538" s="116" t="s">
        <v>25</v>
      </c>
      <c r="D538" s="122">
        <v>41639.0</v>
      </c>
      <c r="E538" s="117">
        <v>1.859177E9</v>
      </c>
      <c r="F538" s="117">
        <v>3.54561E8</v>
      </c>
      <c r="G538" s="117">
        <v>2.00849E8</v>
      </c>
      <c r="H538" s="121" t="s">
        <v>59</v>
      </c>
      <c r="I538" s="117">
        <v>6.53132E8</v>
      </c>
      <c r="J538" s="116" t="s">
        <v>11</v>
      </c>
      <c r="K538" s="116" t="s">
        <v>116</v>
      </c>
      <c r="L538" s="29">
        <f t="shared" si="1"/>
        <v>1504616000</v>
      </c>
      <c r="M538" s="120">
        <f t="shared" si="2"/>
        <v>0.809291423</v>
      </c>
      <c r="N538" s="29">
        <f t="shared" si="3"/>
        <v>853981000</v>
      </c>
      <c r="O538" s="29">
        <f t="shared" si="4"/>
        <v>650635000</v>
      </c>
      <c r="P538" s="120">
        <f t="shared" si="5"/>
        <v>0.3499586107</v>
      </c>
      <c r="Q538" s="16"/>
      <c r="R538" s="16"/>
      <c r="S538" s="16"/>
      <c r="T538" s="16"/>
      <c r="U538" s="16"/>
      <c r="V538" s="16"/>
      <c r="W538" s="16"/>
      <c r="X538" s="16"/>
      <c r="Y538" s="16"/>
      <c r="Z538" s="16"/>
      <c r="AA538" s="16"/>
    </row>
    <row r="539">
      <c r="A539" s="115">
        <v>565.0</v>
      </c>
      <c r="B539" s="116" t="s">
        <v>262</v>
      </c>
      <c r="C539" s="116" t="s">
        <v>26</v>
      </c>
      <c r="D539" s="118">
        <v>42004.0</v>
      </c>
      <c r="E539" s="117">
        <v>2.388768E9</v>
      </c>
      <c r="F539" s="117">
        <v>4.43974E8</v>
      </c>
      <c r="G539" s="117">
        <v>2.38134E8</v>
      </c>
      <c r="H539" s="121" t="s">
        <v>59</v>
      </c>
      <c r="I539" s="117">
        <v>6.79298E8</v>
      </c>
      <c r="J539" s="116" t="s">
        <v>11</v>
      </c>
      <c r="K539" s="116" t="s">
        <v>116</v>
      </c>
      <c r="L539" s="29">
        <f t="shared" si="1"/>
        <v>1944794000</v>
      </c>
      <c r="M539" s="120">
        <f t="shared" si="2"/>
        <v>0.8141410133</v>
      </c>
      <c r="N539" s="29">
        <f t="shared" si="3"/>
        <v>917432000</v>
      </c>
      <c r="O539" s="29">
        <f t="shared" si="4"/>
        <v>1027362000</v>
      </c>
      <c r="P539" s="120">
        <f t="shared" si="5"/>
        <v>0.4300802757</v>
      </c>
      <c r="Q539" s="16"/>
      <c r="R539" s="16"/>
      <c r="S539" s="16"/>
      <c r="T539" s="16"/>
      <c r="U539" s="16"/>
      <c r="V539" s="16"/>
      <c r="W539" s="16"/>
      <c r="X539" s="16"/>
      <c r="Y539" s="16"/>
      <c r="Z539" s="16"/>
      <c r="AA539" s="16"/>
    </row>
    <row r="540">
      <c r="A540" s="115">
        <v>566.0</v>
      </c>
      <c r="B540" s="116" t="s">
        <v>262</v>
      </c>
      <c r="C540" s="116" t="s">
        <v>27</v>
      </c>
      <c r="D540" s="118">
        <v>42369.0</v>
      </c>
      <c r="E540" s="117">
        <v>1.954E9</v>
      </c>
      <c r="F540" s="117">
        <v>5.23043E8</v>
      </c>
      <c r="G540" s="117">
        <v>2.49925E8</v>
      </c>
      <c r="H540" s="121" t="s">
        <v>59</v>
      </c>
      <c r="I540" s="117">
        <v>8.19216E8</v>
      </c>
      <c r="J540" s="116" t="s">
        <v>11</v>
      </c>
      <c r="K540" s="116" t="s">
        <v>116</v>
      </c>
      <c r="L540" s="29">
        <f t="shared" si="1"/>
        <v>1430957000</v>
      </c>
      <c r="M540" s="120">
        <f t="shared" si="2"/>
        <v>0.7323219038</v>
      </c>
      <c r="N540" s="29">
        <f t="shared" si="3"/>
        <v>1069141000</v>
      </c>
      <c r="O540" s="29">
        <f t="shared" si="4"/>
        <v>361816000</v>
      </c>
      <c r="P540" s="120">
        <f t="shared" si="5"/>
        <v>0.1851668373</v>
      </c>
      <c r="Q540" s="16"/>
      <c r="R540" s="16"/>
      <c r="S540" s="16"/>
      <c r="T540" s="16"/>
      <c r="U540" s="16"/>
      <c r="V540" s="16"/>
      <c r="W540" s="16"/>
      <c r="X540" s="16"/>
      <c r="Y540" s="16"/>
      <c r="Z540" s="16"/>
      <c r="AA540" s="16"/>
    </row>
    <row r="541">
      <c r="A541" s="115">
        <v>567.0</v>
      </c>
      <c r="B541" s="116" t="s">
        <v>262</v>
      </c>
      <c r="C541" s="116" t="s">
        <v>28</v>
      </c>
      <c r="D541" s="118">
        <v>42735.0</v>
      </c>
      <c r="E541" s="117">
        <v>1.857339E9</v>
      </c>
      <c r="F541" s="117">
        <v>6.13909E8</v>
      </c>
      <c r="G541" s="117">
        <v>2.72747E8</v>
      </c>
      <c r="H541" s="121" t="s">
        <v>59</v>
      </c>
      <c r="I541" s="117">
        <v>9.2792E8</v>
      </c>
      <c r="J541" s="116" t="s">
        <v>11</v>
      </c>
      <c r="K541" s="116" t="s">
        <v>116</v>
      </c>
      <c r="L541" s="29">
        <f t="shared" si="1"/>
        <v>1243430000</v>
      </c>
      <c r="M541" s="120">
        <f t="shared" si="2"/>
        <v>0.6694685246</v>
      </c>
      <c r="N541" s="29">
        <f t="shared" si="3"/>
        <v>1200667000</v>
      </c>
      <c r="O541" s="29">
        <f t="shared" si="4"/>
        <v>42763000</v>
      </c>
      <c r="P541" s="120">
        <f t="shared" si="5"/>
        <v>0.0230237991</v>
      </c>
      <c r="Q541" s="16"/>
      <c r="R541" s="16"/>
      <c r="S541" s="16"/>
      <c r="T541" s="16"/>
      <c r="U541" s="16"/>
      <c r="V541" s="16"/>
      <c r="W541" s="16"/>
      <c r="X541" s="16"/>
      <c r="Y541" s="16"/>
      <c r="Z541" s="16"/>
      <c r="AA541" s="16"/>
    </row>
    <row r="542">
      <c r="A542" s="115">
        <v>568.0</v>
      </c>
      <c r="B542" s="116" t="s">
        <v>263</v>
      </c>
      <c r="C542" s="116" t="s">
        <v>25</v>
      </c>
      <c r="D542" s="118">
        <v>41274.0</v>
      </c>
      <c r="E542" s="117">
        <v>6.273787E9</v>
      </c>
      <c r="F542" s="117">
        <v>3.667434E9</v>
      </c>
      <c r="G542" s="117">
        <v>7.47356E8</v>
      </c>
      <c r="H542" s="121" t="s">
        <v>59</v>
      </c>
      <c r="I542" s="117">
        <v>7.40791E8</v>
      </c>
      <c r="J542" s="116" t="s">
        <v>19</v>
      </c>
      <c r="K542" s="116" t="s">
        <v>80</v>
      </c>
      <c r="L542" s="29">
        <f t="shared" si="1"/>
        <v>2606353000</v>
      </c>
      <c r="M542" s="120">
        <f t="shared" si="2"/>
        <v>0.4154353662</v>
      </c>
      <c r="N542" s="29">
        <f t="shared" si="3"/>
        <v>1488147000</v>
      </c>
      <c r="O542" s="29">
        <f t="shared" si="4"/>
        <v>1118206000</v>
      </c>
      <c r="P542" s="120">
        <f t="shared" si="5"/>
        <v>0.1782346133</v>
      </c>
      <c r="Q542" s="16"/>
      <c r="R542" s="16"/>
      <c r="S542" s="16"/>
      <c r="T542" s="16"/>
      <c r="U542" s="16"/>
      <c r="V542" s="16"/>
      <c r="W542" s="16"/>
      <c r="X542" s="16"/>
      <c r="Y542" s="16"/>
      <c r="Z542" s="16"/>
      <c r="AA542" s="16"/>
    </row>
    <row r="543">
      <c r="A543" s="115">
        <v>569.0</v>
      </c>
      <c r="B543" s="116" t="s">
        <v>263</v>
      </c>
      <c r="C543" s="116" t="s">
        <v>26</v>
      </c>
      <c r="D543" s="118">
        <v>41639.0</v>
      </c>
      <c r="E543" s="117">
        <v>7.301204E9</v>
      </c>
      <c r="F543" s="117">
        <v>3.99794E9</v>
      </c>
      <c r="G543" s="117">
        <v>9.14149E8</v>
      </c>
      <c r="H543" s="119" t="s">
        <v>59</v>
      </c>
      <c r="I543" s="117">
        <v>8.5968E8</v>
      </c>
      <c r="J543" s="116" t="s">
        <v>19</v>
      </c>
      <c r="K543" s="116" t="s">
        <v>80</v>
      </c>
      <c r="L543" s="29">
        <f t="shared" si="1"/>
        <v>3303264000</v>
      </c>
      <c r="M543" s="120">
        <f t="shared" si="2"/>
        <v>0.4524272983</v>
      </c>
      <c r="N543" s="29">
        <f t="shared" si="3"/>
        <v>1773829000</v>
      </c>
      <c r="O543" s="29">
        <f t="shared" si="4"/>
        <v>1529435000</v>
      </c>
      <c r="P543" s="120">
        <f t="shared" si="5"/>
        <v>0.2094770945</v>
      </c>
      <c r="Q543" s="16"/>
      <c r="R543" s="16"/>
      <c r="S543" s="16"/>
      <c r="T543" s="16"/>
      <c r="U543" s="16"/>
      <c r="V543" s="16"/>
      <c r="W543" s="16"/>
      <c r="X543" s="16"/>
      <c r="Y543" s="16"/>
      <c r="Z543" s="16"/>
      <c r="AA543" s="16"/>
    </row>
    <row r="544">
      <c r="A544" s="115">
        <v>570.0</v>
      </c>
      <c r="B544" s="116" t="s">
        <v>263</v>
      </c>
      <c r="C544" s="116" t="s">
        <v>27</v>
      </c>
      <c r="D544" s="118">
        <v>42004.0</v>
      </c>
      <c r="E544" s="117">
        <v>7.741856E9</v>
      </c>
      <c r="F544" s="117">
        <v>4.449139E9</v>
      </c>
      <c r="G544" s="117">
        <v>1.034507E9</v>
      </c>
      <c r="H544" s="121" t="s">
        <v>59</v>
      </c>
      <c r="I544" s="117">
        <v>6.25361E8</v>
      </c>
      <c r="J544" s="116" t="s">
        <v>19</v>
      </c>
      <c r="K544" s="116" t="s">
        <v>80</v>
      </c>
      <c r="L544" s="29">
        <f t="shared" si="1"/>
        <v>3292717000</v>
      </c>
      <c r="M544" s="120">
        <f t="shared" si="2"/>
        <v>0.4253136457</v>
      </c>
      <c r="N544" s="29">
        <f t="shared" si="3"/>
        <v>1659868000</v>
      </c>
      <c r="O544" s="29">
        <f t="shared" si="4"/>
        <v>1632849000</v>
      </c>
      <c r="P544" s="120">
        <f t="shared" si="5"/>
        <v>0.2109118279</v>
      </c>
      <c r="Q544" s="16"/>
      <c r="R544" s="16"/>
      <c r="S544" s="16"/>
      <c r="T544" s="16"/>
      <c r="U544" s="16"/>
      <c r="V544" s="16"/>
      <c r="W544" s="16"/>
      <c r="X544" s="16"/>
      <c r="Y544" s="16"/>
      <c r="Z544" s="16"/>
      <c r="AA544" s="16"/>
    </row>
    <row r="545">
      <c r="A545" s="115">
        <v>571.0</v>
      </c>
      <c r="B545" s="116" t="s">
        <v>263</v>
      </c>
      <c r="C545" s="116" t="s">
        <v>28</v>
      </c>
      <c r="D545" s="118">
        <v>42369.0</v>
      </c>
      <c r="E545" s="117">
        <v>7.954827E9</v>
      </c>
      <c r="F545" s="117">
        <v>4.416194E9</v>
      </c>
      <c r="G545" s="117">
        <v>1.086274E9</v>
      </c>
      <c r="H545" s="119" t="s">
        <v>59</v>
      </c>
      <c r="I545" s="117">
        <v>6.88195E8</v>
      </c>
      <c r="J545" s="116" t="s">
        <v>19</v>
      </c>
      <c r="K545" s="116" t="s">
        <v>80</v>
      </c>
      <c r="L545" s="29">
        <f t="shared" si="1"/>
        <v>3538633000</v>
      </c>
      <c r="M545" s="120">
        <f t="shared" si="2"/>
        <v>0.4448409752</v>
      </c>
      <c r="N545" s="29">
        <f t="shared" si="3"/>
        <v>1774469000</v>
      </c>
      <c r="O545" s="29">
        <f t="shared" si="4"/>
        <v>1764164000</v>
      </c>
      <c r="P545" s="120">
        <f t="shared" si="5"/>
        <v>0.2217727677</v>
      </c>
      <c r="Q545" s="16"/>
      <c r="R545" s="16"/>
      <c r="S545" s="16"/>
      <c r="T545" s="16"/>
      <c r="U545" s="16"/>
      <c r="V545" s="16"/>
      <c r="W545" s="16"/>
      <c r="X545" s="16"/>
      <c r="Y545" s="16"/>
      <c r="Z545" s="16"/>
      <c r="AA545" s="16"/>
    </row>
    <row r="546">
      <c r="A546" s="115">
        <v>572.0</v>
      </c>
      <c r="B546" s="116" t="s">
        <v>264</v>
      </c>
      <c r="C546" s="116" t="s">
        <v>25</v>
      </c>
      <c r="D546" s="118">
        <v>41274.0</v>
      </c>
      <c r="E546" s="117">
        <v>5.35153E8</v>
      </c>
      <c r="F546" s="117">
        <v>1.72167E8</v>
      </c>
      <c r="G546" s="117">
        <v>2.4573E7</v>
      </c>
      <c r="H546" s="119" t="s">
        <v>59</v>
      </c>
      <c r="I546" s="117">
        <v>1.69173E8</v>
      </c>
      <c r="J546" s="116" t="s">
        <v>17</v>
      </c>
      <c r="K546" s="116" t="s">
        <v>265</v>
      </c>
      <c r="L546" s="29">
        <f t="shared" si="1"/>
        <v>362986000</v>
      </c>
      <c r="M546" s="120">
        <f t="shared" si="2"/>
        <v>0.678284528</v>
      </c>
      <c r="N546" s="29">
        <f t="shared" si="3"/>
        <v>193746000</v>
      </c>
      <c r="O546" s="29">
        <f t="shared" si="4"/>
        <v>169240000</v>
      </c>
      <c r="P546" s="120">
        <f t="shared" si="5"/>
        <v>0.3162460082</v>
      </c>
      <c r="Q546" s="16"/>
      <c r="R546" s="16"/>
      <c r="S546" s="16"/>
      <c r="T546" s="16"/>
      <c r="U546" s="16"/>
      <c r="V546" s="16"/>
      <c r="W546" s="16"/>
      <c r="X546" s="16"/>
      <c r="Y546" s="16"/>
      <c r="Z546" s="16"/>
      <c r="AA546" s="16"/>
    </row>
    <row r="547">
      <c r="A547" s="115">
        <v>573.0</v>
      </c>
      <c r="B547" s="116" t="s">
        <v>264</v>
      </c>
      <c r="C547" s="116" t="s">
        <v>26</v>
      </c>
      <c r="D547" s="118">
        <v>41639.0</v>
      </c>
      <c r="E547" s="117">
        <v>6.1059E8</v>
      </c>
      <c r="F547" s="117">
        <v>1.97336E8</v>
      </c>
      <c r="G547" s="117">
        <v>2.6684E7</v>
      </c>
      <c r="H547" s="121" t="s">
        <v>59</v>
      </c>
      <c r="I547" s="117">
        <v>1.9242E8</v>
      </c>
      <c r="J547" s="116" t="s">
        <v>17</v>
      </c>
      <c r="K547" s="116" t="s">
        <v>265</v>
      </c>
      <c r="L547" s="29">
        <f t="shared" si="1"/>
        <v>413254000</v>
      </c>
      <c r="M547" s="120">
        <f t="shared" si="2"/>
        <v>0.6768109533</v>
      </c>
      <c r="N547" s="29">
        <f t="shared" si="3"/>
        <v>219104000</v>
      </c>
      <c r="O547" s="29">
        <f t="shared" si="4"/>
        <v>194150000</v>
      </c>
      <c r="P547" s="120">
        <f t="shared" si="5"/>
        <v>0.3179711427</v>
      </c>
      <c r="Q547" s="16"/>
      <c r="R547" s="16"/>
      <c r="S547" s="16"/>
      <c r="T547" s="16"/>
      <c r="U547" s="16"/>
      <c r="V547" s="16"/>
      <c r="W547" s="16"/>
      <c r="X547" s="16"/>
      <c r="Y547" s="16"/>
      <c r="Z547" s="16"/>
      <c r="AA547" s="16"/>
    </row>
    <row r="548">
      <c r="A548" s="115">
        <v>574.0</v>
      </c>
      <c r="B548" s="116" t="s">
        <v>264</v>
      </c>
      <c r="C548" s="116" t="s">
        <v>27</v>
      </c>
      <c r="D548" s="118">
        <v>42004.0</v>
      </c>
      <c r="E548" s="117">
        <v>9.70938E8</v>
      </c>
      <c r="F548" s="117">
        <v>3.12546E8</v>
      </c>
      <c r="G548" s="117">
        <v>4.0878E7</v>
      </c>
      <c r="H548" s="121" t="s">
        <v>59</v>
      </c>
      <c r="I548" s="117">
        <v>3.60592E8</v>
      </c>
      <c r="J548" s="116" t="s">
        <v>17</v>
      </c>
      <c r="K548" s="116" t="s">
        <v>265</v>
      </c>
      <c r="L548" s="29">
        <f t="shared" si="1"/>
        <v>658392000</v>
      </c>
      <c r="M548" s="120">
        <f t="shared" si="2"/>
        <v>0.6780989105</v>
      </c>
      <c r="N548" s="29">
        <f t="shared" si="3"/>
        <v>401470000</v>
      </c>
      <c r="O548" s="29">
        <f t="shared" si="4"/>
        <v>256922000</v>
      </c>
      <c r="P548" s="120">
        <f t="shared" si="5"/>
        <v>0.2646121586</v>
      </c>
      <c r="Q548" s="16"/>
      <c r="R548" s="16"/>
      <c r="S548" s="16"/>
      <c r="T548" s="16"/>
      <c r="U548" s="16"/>
      <c r="V548" s="16"/>
      <c r="W548" s="16"/>
      <c r="X548" s="16"/>
      <c r="Y548" s="16"/>
      <c r="Z548" s="16"/>
      <c r="AA548" s="16"/>
    </row>
    <row r="549">
      <c r="A549" s="115">
        <v>575.0</v>
      </c>
      <c r="B549" s="116" t="s">
        <v>264</v>
      </c>
      <c r="C549" s="116" t="s">
        <v>28</v>
      </c>
      <c r="D549" s="118">
        <v>42369.0</v>
      </c>
      <c r="E549" s="117">
        <v>1.194407E9</v>
      </c>
      <c r="F549" s="117">
        <v>3.63508E8</v>
      </c>
      <c r="G549" s="117">
        <v>4.009E7</v>
      </c>
      <c r="H549" s="121" t="s">
        <v>59</v>
      </c>
      <c r="I549" s="117">
        <v>4.53423E8</v>
      </c>
      <c r="J549" s="116" t="s">
        <v>17</v>
      </c>
      <c r="K549" s="116" t="s">
        <v>265</v>
      </c>
      <c r="L549" s="29">
        <f t="shared" si="1"/>
        <v>830899000</v>
      </c>
      <c r="M549" s="120">
        <f t="shared" si="2"/>
        <v>0.6956581802</v>
      </c>
      <c r="N549" s="29">
        <f t="shared" si="3"/>
        <v>493513000</v>
      </c>
      <c r="O549" s="29">
        <f t="shared" si="4"/>
        <v>337386000</v>
      </c>
      <c r="P549" s="120">
        <f t="shared" si="5"/>
        <v>0.2824715528</v>
      </c>
      <c r="Q549" s="16"/>
      <c r="R549" s="16"/>
      <c r="S549" s="16"/>
      <c r="T549" s="16"/>
      <c r="U549" s="16"/>
      <c r="V549" s="16"/>
      <c r="W549" s="16"/>
      <c r="X549" s="16"/>
      <c r="Y549" s="16"/>
      <c r="Z549" s="16"/>
      <c r="AA549" s="16"/>
    </row>
    <row r="550">
      <c r="A550" s="115">
        <v>576.0</v>
      </c>
      <c r="B550" s="116" t="s">
        <v>266</v>
      </c>
      <c r="C550" s="116" t="s">
        <v>25</v>
      </c>
      <c r="D550" s="118">
        <v>41274.0</v>
      </c>
      <c r="E550" s="117">
        <v>1.365E9</v>
      </c>
      <c r="F550" s="119" t="s">
        <v>59</v>
      </c>
      <c r="G550" s="117">
        <v>9.21E8</v>
      </c>
      <c r="H550" s="121" t="s">
        <v>59</v>
      </c>
      <c r="I550" s="117">
        <v>4.71E8</v>
      </c>
      <c r="J550" s="116" t="s">
        <v>12</v>
      </c>
      <c r="K550" s="116" t="s">
        <v>267</v>
      </c>
      <c r="L550" s="29" t="str">
        <f t="shared" si="1"/>
        <v>#VALUE!</v>
      </c>
      <c r="M550" s="120" t="str">
        <f t="shared" si="2"/>
        <v>#VALUE!</v>
      </c>
      <c r="N550" s="29">
        <f t="shared" si="3"/>
        <v>1392000000</v>
      </c>
      <c r="O550" s="16" t="str">
        <f t="shared" si="4"/>
        <v>#VALUE!</v>
      </c>
      <c r="P550" s="120" t="str">
        <f t="shared" si="5"/>
        <v>#VALUE!</v>
      </c>
      <c r="Q550" s="16"/>
      <c r="R550" s="16"/>
      <c r="S550" s="16"/>
      <c r="T550" s="16"/>
      <c r="U550" s="16"/>
      <c r="V550" s="16"/>
      <c r="W550" s="16"/>
      <c r="X550" s="16"/>
      <c r="Y550" s="16"/>
      <c r="Z550" s="16"/>
      <c r="AA550" s="16"/>
    </row>
    <row r="551">
      <c r="A551" s="115">
        <v>577.0</v>
      </c>
      <c r="B551" s="116" t="s">
        <v>266</v>
      </c>
      <c r="C551" s="116" t="s">
        <v>26</v>
      </c>
      <c r="D551" s="118">
        <v>41639.0</v>
      </c>
      <c r="E551" s="117">
        <v>1.466E9</v>
      </c>
      <c r="F551" s="119" t="s">
        <v>59</v>
      </c>
      <c r="G551" s="117">
        <v>8.88E8</v>
      </c>
      <c r="H551" s="119" t="s">
        <v>59</v>
      </c>
      <c r="I551" s="117">
        <v>2.56E8</v>
      </c>
      <c r="J551" s="116" t="s">
        <v>12</v>
      </c>
      <c r="K551" s="116" t="s">
        <v>267</v>
      </c>
      <c r="L551" s="29" t="str">
        <f t="shared" si="1"/>
        <v>#VALUE!</v>
      </c>
      <c r="M551" s="120" t="str">
        <f t="shared" si="2"/>
        <v>#VALUE!</v>
      </c>
      <c r="N551" s="29">
        <f t="shared" si="3"/>
        <v>1144000000</v>
      </c>
      <c r="O551" s="16" t="str">
        <f t="shared" si="4"/>
        <v>#VALUE!</v>
      </c>
      <c r="P551" s="120" t="str">
        <f t="shared" si="5"/>
        <v>#VALUE!</v>
      </c>
      <c r="Q551" s="16"/>
      <c r="R551" s="16"/>
      <c r="S551" s="16"/>
      <c r="T551" s="16"/>
      <c r="U551" s="16"/>
      <c r="V551" s="16"/>
      <c r="W551" s="16"/>
      <c r="X551" s="16"/>
      <c r="Y551" s="16"/>
      <c r="Z551" s="16"/>
      <c r="AA551" s="16"/>
    </row>
    <row r="552">
      <c r="A552" s="115">
        <v>578.0</v>
      </c>
      <c r="B552" s="116" t="s">
        <v>266</v>
      </c>
      <c r="C552" s="116" t="s">
        <v>27</v>
      </c>
      <c r="D552" s="118">
        <v>42004.0</v>
      </c>
      <c r="E552" s="117">
        <v>1.665E9</v>
      </c>
      <c r="F552" s="119" t="s">
        <v>59</v>
      </c>
      <c r="G552" s="117">
        <v>9.58E8</v>
      </c>
      <c r="H552" s="119" t="s">
        <v>59</v>
      </c>
      <c r="I552" s="117">
        <v>1.36E8</v>
      </c>
      <c r="J552" s="116" t="s">
        <v>12</v>
      </c>
      <c r="K552" s="116" t="s">
        <v>267</v>
      </c>
      <c r="L552" s="29" t="str">
        <f t="shared" si="1"/>
        <v>#VALUE!</v>
      </c>
      <c r="M552" s="120" t="str">
        <f t="shared" si="2"/>
        <v>#VALUE!</v>
      </c>
      <c r="N552" s="29">
        <f t="shared" si="3"/>
        <v>1094000000</v>
      </c>
      <c r="O552" s="16" t="str">
        <f t="shared" si="4"/>
        <v>#VALUE!</v>
      </c>
      <c r="P552" s="120" t="str">
        <f t="shared" si="5"/>
        <v>#VALUE!</v>
      </c>
      <c r="Q552" s="16"/>
      <c r="R552" s="16"/>
      <c r="S552" s="16"/>
      <c r="T552" s="16"/>
      <c r="U552" s="16"/>
      <c r="V552" s="16"/>
      <c r="W552" s="16"/>
      <c r="X552" s="16"/>
      <c r="Y552" s="16"/>
      <c r="Z552" s="16"/>
      <c r="AA552" s="16"/>
    </row>
    <row r="553">
      <c r="A553" s="115">
        <v>579.0</v>
      </c>
      <c r="B553" s="116" t="s">
        <v>266</v>
      </c>
      <c r="C553" s="116" t="s">
        <v>28</v>
      </c>
      <c r="D553" s="118">
        <v>42369.0</v>
      </c>
      <c r="E553" s="117">
        <v>1.403E9</v>
      </c>
      <c r="F553" s="119" t="s">
        <v>59</v>
      </c>
      <c r="G553" s="117">
        <v>1.048E9</v>
      </c>
      <c r="H553" s="119" t="s">
        <v>59</v>
      </c>
      <c r="I553" s="117">
        <v>6.1E7</v>
      </c>
      <c r="J553" s="116" t="s">
        <v>12</v>
      </c>
      <c r="K553" s="116" t="s">
        <v>267</v>
      </c>
      <c r="L553" s="29" t="str">
        <f t="shared" si="1"/>
        <v>#VALUE!</v>
      </c>
      <c r="M553" s="120" t="str">
        <f t="shared" si="2"/>
        <v>#VALUE!</v>
      </c>
      <c r="N553" s="29">
        <f t="shared" si="3"/>
        <v>1109000000</v>
      </c>
      <c r="O553" s="16" t="str">
        <f t="shared" si="4"/>
        <v>#VALUE!</v>
      </c>
      <c r="P553" s="120" t="str">
        <f t="shared" si="5"/>
        <v>#VALUE!</v>
      </c>
      <c r="Q553" s="16"/>
      <c r="R553" s="16"/>
      <c r="S553" s="16"/>
      <c r="T553" s="16"/>
      <c r="U553" s="16"/>
      <c r="V553" s="16"/>
      <c r="W553" s="16"/>
      <c r="X553" s="16"/>
      <c r="Y553" s="16"/>
      <c r="Z553" s="16"/>
      <c r="AA553" s="16"/>
    </row>
    <row r="554">
      <c r="A554" s="115">
        <v>580.0</v>
      </c>
      <c r="B554" s="116" t="s">
        <v>268</v>
      </c>
      <c r="C554" s="116" t="s">
        <v>25</v>
      </c>
      <c r="D554" s="118">
        <v>41274.0</v>
      </c>
      <c r="E554" s="117">
        <v>1.6311E10</v>
      </c>
      <c r="F554" s="117">
        <v>1.1448E10</v>
      </c>
      <c r="G554" s="117">
        <v>2.894E9</v>
      </c>
      <c r="H554" s="117">
        <v>4.39E8</v>
      </c>
      <c r="I554" s="119" t="s">
        <v>59</v>
      </c>
      <c r="J554" s="116" t="s">
        <v>14</v>
      </c>
      <c r="K554" s="116" t="s">
        <v>196</v>
      </c>
      <c r="L554" s="29">
        <f t="shared" si="1"/>
        <v>4863000000</v>
      </c>
      <c r="M554" s="120">
        <f t="shared" si="2"/>
        <v>0.2981423579</v>
      </c>
      <c r="N554" s="29">
        <f t="shared" si="3"/>
        <v>3333000000</v>
      </c>
      <c r="O554" s="29">
        <f t="shared" si="4"/>
        <v>1530000000</v>
      </c>
      <c r="P554" s="120">
        <f t="shared" si="5"/>
        <v>0.09380172889</v>
      </c>
      <c r="Q554" s="16"/>
      <c r="R554" s="16"/>
      <c r="S554" s="16"/>
      <c r="T554" s="16"/>
      <c r="U554" s="16"/>
      <c r="V554" s="16"/>
      <c r="W554" s="16"/>
      <c r="X554" s="16"/>
      <c r="Y554" s="16"/>
      <c r="Z554" s="16"/>
      <c r="AA554" s="16"/>
    </row>
    <row r="555">
      <c r="A555" s="115">
        <v>581.0</v>
      </c>
      <c r="B555" s="116" t="s">
        <v>268</v>
      </c>
      <c r="C555" s="116" t="s">
        <v>26</v>
      </c>
      <c r="D555" s="118">
        <v>41639.0</v>
      </c>
      <c r="E555" s="117">
        <v>2.2046E10</v>
      </c>
      <c r="F555" s="117">
        <v>1.5369E10</v>
      </c>
      <c r="G555" s="117">
        <v>3.886E9</v>
      </c>
      <c r="H555" s="117">
        <v>6.44E8</v>
      </c>
      <c r="I555" s="121" t="s">
        <v>59</v>
      </c>
      <c r="J555" s="116" t="s">
        <v>14</v>
      </c>
      <c r="K555" s="116" t="s">
        <v>196</v>
      </c>
      <c r="L555" s="29">
        <f t="shared" si="1"/>
        <v>6677000000</v>
      </c>
      <c r="M555" s="120">
        <f t="shared" si="2"/>
        <v>0.3028667332</v>
      </c>
      <c r="N555" s="29">
        <f t="shared" si="3"/>
        <v>4530000000</v>
      </c>
      <c r="O555" s="29">
        <f t="shared" si="4"/>
        <v>2147000000</v>
      </c>
      <c r="P555" s="120">
        <f t="shared" si="5"/>
        <v>0.09738728114</v>
      </c>
      <c r="Q555" s="16"/>
      <c r="R555" s="16"/>
      <c r="S555" s="16"/>
      <c r="T555" s="16"/>
      <c r="U555" s="16"/>
      <c r="V555" s="16"/>
      <c r="W555" s="16"/>
      <c r="X555" s="16"/>
      <c r="Y555" s="16"/>
      <c r="Z555" s="16"/>
      <c r="AA555" s="16"/>
    </row>
    <row r="556">
      <c r="A556" s="115">
        <v>582.0</v>
      </c>
      <c r="B556" s="116" t="s">
        <v>268</v>
      </c>
      <c r="C556" s="116" t="s">
        <v>27</v>
      </c>
      <c r="D556" s="118">
        <v>42004.0</v>
      </c>
      <c r="E556" s="117">
        <v>2.2552E10</v>
      </c>
      <c r="F556" s="117">
        <v>1.5646E10</v>
      </c>
      <c r="G556" s="117">
        <v>3.81E9</v>
      </c>
      <c r="H556" s="117">
        <v>6.47E8</v>
      </c>
      <c r="I556" s="119" t="s">
        <v>59</v>
      </c>
      <c r="J556" s="116" t="s">
        <v>14</v>
      </c>
      <c r="K556" s="116" t="s">
        <v>196</v>
      </c>
      <c r="L556" s="29">
        <f t="shared" si="1"/>
        <v>6906000000</v>
      </c>
      <c r="M556" s="120">
        <f t="shared" si="2"/>
        <v>0.3062256119</v>
      </c>
      <c r="N556" s="29">
        <f t="shared" si="3"/>
        <v>4457000000</v>
      </c>
      <c r="O556" s="29">
        <f t="shared" si="4"/>
        <v>2449000000</v>
      </c>
      <c r="P556" s="120">
        <f t="shared" si="5"/>
        <v>0.1085934729</v>
      </c>
      <c r="Q556" s="16"/>
      <c r="R556" s="16"/>
      <c r="S556" s="16"/>
      <c r="T556" s="16"/>
      <c r="U556" s="16"/>
      <c r="V556" s="16"/>
      <c r="W556" s="16"/>
      <c r="X556" s="16"/>
      <c r="Y556" s="16"/>
      <c r="Z556" s="16"/>
      <c r="AA556" s="16"/>
    </row>
    <row r="557">
      <c r="A557" s="115">
        <v>583.0</v>
      </c>
      <c r="B557" s="116" t="s">
        <v>268</v>
      </c>
      <c r="C557" s="116" t="s">
        <v>28</v>
      </c>
      <c r="D557" s="118">
        <v>42369.0</v>
      </c>
      <c r="E557" s="117">
        <v>2.0855E10</v>
      </c>
      <c r="F557" s="117">
        <v>1.4292E10</v>
      </c>
      <c r="G557" s="117">
        <v>3.596E9</v>
      </c>
      <c r="H557" s="117">
        <v>6.25E8</v>
      </c>
      <c r="I557" s="119" t="s">
        <v>59</v>
      </c>
      <c r="J557" s="116" t="s">
        <v>14</v>
      </c>
      <c r="K557" s="116" t="s">
        <v>196</v>
      </c>
      <c r="L557" s="29">
        <f t="shared" si="1"/>
        <v>6563000000</v>
      </c>
      <c r="M557" s="120">
        <f t="shared" si="2"/>
        <v>0.3146967154</v>
      </c>
      <c r="N557" s="29">
        <f t="shared" si="3"/>
        <v>4221000000</v>
      </c>
      <c r="O557" s="29">
        <f t="shared" si="4"/>
        <v>2342000000</v>
      </c>
      <c r="P557" s="120">
        <f t="shared" si="5"/>
        <v>0.1122992088</v>
      </c>
      <c r="Q557" s="16"/>
      <c r="R557" s="16"/>
      <c r="S557" s="16"/>
      <c r="T557" s="16"/>
      <c r="U557" s="16"/>
      <c r="V557" s="16"/>
      <c r="W557" s="16"/>
      <c r="X557" s="16"/>
      <c r="Y557" s="16"/>
      <c r="Z557" s="16"/>
      <c r="AA557" s="16"/>
    </row>
    <row r="558">
      <c r="A558" s="115">
        <v>584.0</v>
      </c>
      <c r="B558" s="116" t="s">
        <v>269</v>
      </c>
      <c r="C558" s="116" t="s">
        <v>25</v>
      </c>
      <c r="D558" s="118">
        <v>41274.0</v>
      </c>
      <c r="E558" s="117">
        <v>1.0302079E10</v>
      </c>
      <c r="F558" s="117">
        <v>6.583627E9</v>
      </c>
      <c r="G558" s="117">
        <v>9.17162E8</v>
      </c>
      <c r="H558" s="121" t="s">
        <v>59</v>
      </c>
      <c r="I558" s="117">
        <v>1.144585E9</v>
      </c>
      <c r="J558" s="116" t="s">
        <v>19</v>
      </c>
      <c r="K558" s="116" t="s">
        <v>82</v>
      </c>
      <c r="L558" s="29">
        <f t="shared" si="1"/>
        <v>3718452000</v>
      </c>
      <c r="M558" s="120">
        <f t="shared" si="2"/>
        <v>0.3609419031</v>
      </c>
      <c r="N558" s="29">
        <f t="shared" si="3"/>
        <v>2061747000</v>
      </c>
      <c r="O558" s="29">
        <f t="shared" si="4"/>
        <v>1656705000</v>
      </c>
      <c r="P558" s="120">
        <f t="shared" si="5"/>
        <v>0.1608126864</v>
      </c>
      <c r="Q558" s="16"/>
      <c r="R558" s="16"/>
      <c r="S558" s="16"/>
      <c r="T558" s="16"/>
      <c r="U558" s="16"/>
      <c r="V558" s="16"/>
      <c r="W558" s="16"/>
      <c r="X558" s="16"/>
      <c r="Y558" s="16"/>
      <c r="Z558" s="16"/>
      <c r="AA558" s="16"/>
    </row>
    <row r="559">
      <c r="A559" s="115">
        <v>585.0</v>
      </c>
      <c r="B559" s="116" t="s">
        <v>269</v>
      </c>
      <c r="C559" s="116" t="s">
        <v>26</v>
      </c>
      <c r="D559" s="118">
        <v>41639.0</v>
      </c>
      <c r="E559" s="117">
        <v>1.1390947E10</v>
      </c>
      <c r="F559" s="117">
        <v>7.588885E9</v>
      </c>
      <c r="G559" s="117">
        <v>8.88051E8</v>
      </c>
      <c r="H559" s="119" t="s">
        <v>59</v>
      </c>
      <c r="I559" s="117">
        <v>1.261044E9</v>
      </c>
      <c r="J559" s="116" t="s">
        <v>19</v>
      </c>
      <c r="K559" s="116" t="s">
        <v>82</v>
      </c>
      <c r="L559" s="29">
        <f t="shared" si="1"/>
        <v>3802062000</v>
      </c>
      <c r="M559" s="120">
        <f t="shared" si="2"/>
        <v>0.3337792723</v>
      </c>
      <c r="N559" s="29">
        <f t="shared" si="3"/>
        <v>2149095000</v>
      </c>
      <c r="O559" s="29">
        <f t="shared" si="4"/>
        <v>1652967000</v>
      </c>
      <c r="P559" s="120">
        <f t="shared" si="5"/>
        <v>0.1451123423</v>
      </c>
      <c r="Q559" s="16"/>
      <c r="R559" s="16"/>
      <c r="S559" s="16"/>
      <c r="T559" s="16"/>
      <c r="U559" s="16"/>
      <c r="V559" s="16"/>
      <c r="W559" s="16"/>
      <c r="X559" s="16"/>
      <c r="Y559" s="16"/>
      <c r="Z559" s="16"/>
      <c r="AA559" s="16"/>
    </row>
    <row r="560">
      <c r="A560" s="115">
        <v>586.0</v>
      </c>
      <c r="B560" s="116" t="s">
        <v>269</v>
      </c>
      <c r="C560" s="116" t="s">
        <v>27</v>
      </c>
      <c r="D560" s="118">
        <v>42004.0</v>
      </c>
      <c r="E560" s="117">
        <v>1.2494921E10</v>
      </c>
      <c r="F560" s="117">
        <v>8.126187E9</v>
      </c>
      <c r="G560" s="117">
        <v>8.63455E8</v>
      </c>
      <c r="H560" s="119" t="s">
        <v>59</v>
      </c>
      <c r="I560" s="117">
        <v>1.318638E9</v>
      </c>
      <c r="J560" s="116" t="s">
        <v>19</v>
      </c>
      <c r="K560" s="116" t="s">
        <v>82</v>
      </c>
      <c r="L560" s="29">
        <f t="shared" si="1"/>
        <v>4368734000</v>
      </c>
      <c r="M560" s="120">
        <f t="shared" si="2"/>
        <v>0.349640786</v>
      </c>
      <c r="N560" s="29">
        <f t="shared" si="3"/>
        <v>2182093000</v>
      </c>
      <c r="O560" s="29">
        <f t="shared" si="4"/>
        <v>2186641000</v>
      </c>
      <c r="P560" s="120">
        <f t="shared" si="5"/>
        <v>0.175002387</v>
      </c>
      <c r="Q560" s="16"/>
      <c r="R560" s="16"/>
      <c r="S560" s="16"/>
      <c r="T560" s="16"/>
      <c r="U560" s="16"/>
      <c r="V560" s="16"/>
      <c r="W560" s="16"/>
      <c r="X560" s="16"/>
      <c r="Y560" s="16"/>
      <c r="Z560" s="16"/>
      <c r="AA560" s="16"/>
    </row>
    <row r="561">
      <c r="A561" s="115">
        <v>587.0</v>
      </c>
      <c r="B561" s="116" t="s">
        <v>269</v>
      </c>
      <c r="C561" s="116" t="s">
        <v>28</v>
      </c>
      <c r="D561" s="118">
        <v>42369.0</v>
      </c>
      <c r="E561" s="117">
        <v>1.1513251E10</v>
      </c>
      <c r="F561" s="117">
        <v>7.449273E9</v>
      </c>
      <c r="G561" s="117">
        <v>1.074998E9</v>
      </c>
      <c r="H561" s="121" t="s">
        <v>59</v>
      </c>
      <c r="I561" s="117">
        <v>1.337276E9</v>
      </c>
      <c r="J561" s="116" t="s">
        <v>19</v>
      </c>
      <c r="K561" s="116" t="s">
        <v>82</v>
      </c>
      <c r="L561" s="29">
        <f t="shared" si="1"/>
        <v>4063978000</v>
      </c>
      <c r="M561" s="120">
        <f t="shared" si="2"/>
        <v>0.3529826632</v>
      </c>
      <c r="N561" s="29">
        <f t="shared" si="3"/>
        <v>2412274000</v>
      </c>
      <c r="O561" s="29">
        <f t="shared" si="4"/>
        <v>1651704000</v>
      </c>
      <c r="P561" s="120">
        <f t="shared" si="5"/>
        <v>0.1434611301</v>
      </c>
      <c r="Q561" s="16"/>
      <c r="R561" s="16"/>
      <c r="S561" s="16"/>
      <c r="T561" s="16"/>
      <c r="U561" s="16"/>
      <c r="V561" s="16"/>
      <c r="W561" s="16"/>
      <c r="X561" s="16"/>
      <c r="Y561" s="16"/>
      <c r="Z561" s="16"/>
      <c r="AA561" s="16"/>
    </row>
    <row r="562">
      <c r="A562" s="115">
        <v>588.0</v>
      </c>
      <c r="B562" s="116" t="s">
        <v>270</v>
      </c>
      <c r="C562" s="116" t="s">
        <v>25</v>
      </c>
      <c r="D562" s="118">
        <v>41274.0</v>
      </c>
      <c r="E562" s="117">
        <v>1.8996E9</v>
      </c>
      <c r="F562" s="117">
        <v>4.91E8</v>
      </c>
      <c r="G562" s="117">
        <v>6.974E8</v>
      </c>
      <c r="H562" s="117">
        <v>2.913E8</v>
      </c>
      <c r="I562" s="121" t="s">
        <v>59</v>
      </c>
      <c r="J562" s="116" t="s">
        <v>13</v>
      </c>
      <c r="K562" s="116" t="s">
        <v>70</v>
      </c>
      <c r="L562" s="29">
        <f t="shared" si="1"/>
        <v>1408600000</v>
      </c>
      <c r="M562" s="120">
        <f t="shared" si="2"/>
        <v>0.7415245315</v>
      </c>
      <c r="N562" s="29">
        <f t="shared" si="3"/>
        <v>988700000</v>
      </c>
      <c r="O562" s="29">
        <f t="shared" si="4"/>
        <v>419900000</v>
      </c>
      <c r="P562" s="120">
        <f t="shared" si="5"/>
        <v>0.2210465361</v>
      </c>
      <c r="Q562" s="16"/>
      <c r="R562" s="16"/>
      <c r="S562" s="16"/>
      <c r="T562" s="16"/>
      <c r="U562" s="16"/>
      <c r="V562" s="16"/>
      <c r="W562" s="16"/>
      <c r="X562" s="16"/>
      <c r="Y562" s="16"/>
      <c r="Z562" s="16"/>
      <c r="AA562" s="16"/>
    </row>
    <row r="563">
      <c r="A563" s="115">
        <v>589.0</v>
      </c>
      <c r="B563" s="116" t="s">
        <v>270</v>
      </c>
      <c r="C563" s="116" t="s">
        <v>26</v>
      </c>
      <c r="D563" s="118">
        <v>41639.0</v>
      </c>
      <c r="E563" s="117">
        <v>2.0455E9</v>
      </c>
      <c r="F563" s="117">
        <v>5.166E8</v>
      </c>
      <c r="G563" s="117">
        <v>7.497E8</v>
      </c>
      <c r="H563" s="117">
        <v>3.23E8</v>
      </c>
      <c r="I563" s="119" t="s">
        <v>59</v>
      </c>
      <c r="J563" s="116" t="s">
        <v>13</v>
      </c>
      <c r="K563" s="116" t="s">
        <v>70</v>
      </c>
      <c r="L563" s="29">
        <f t="shared" si="1"/>
        <v>1528900000</v>
      </c>
      <c r="M563" s="120">
        <f t="shared" si="2"/>
        <v>0.7474456123</v>
      </c>
      <c r="N563" s="29">
        <f t="shared" si="3"/>
        <v>1072700000</v>
      </c>
      <c r="O563" s="29">
        <f t="shared" si="4"/>
        <v>456200000</v>
      </c>
      <c r="P563" s="120">
        <f t="shared" si="5"/>
        <v>0.223026155</v>
      </c>
      <c r="Q563" s="16"/>
      <c r="R563" s="16"/>
      <c r="S563" s="16"/>
      <c r="T563" s="16"/>
      <c r="U563" s="16"/>
      <c r="V563" s="16"/>
      <c r="W563" s="16"/>
      <c r="X563" s="16"/>
      <c r="Y563" s="16"/>
      <c r="Z563" s="16"/>
      <c r="AA563" s="16"/>
    </row>
    <row r="564">
      <c r="A564" s="115">
        <v>590.0</v>
      </c>
      <c r="B564" s="116" t="s">
        <v>270</v>
      </c>
      <c r="C564" s="116" t="s">
        <v>27</v>
      </c>
      <c r="D564" s="118">
        <v>42004.0</v>
      </c>
      <c r="E564" s="117">
        <v>2.3229E9</v>
      </c>
      <c r="F564" s="117">
        <v>6.256E8</v>
      </c>
      <c r="G564" s="117">
        <v>9.287E8</v>
      </c>
      <c r="H564" s="117">
        <v>3.465E8</v>
      </c>
      <c r="I564" s="121" t="s">
        <v>59</v>
      </c>
      <c r="J564" s="116" t="s">
        <v>13</v>
      </c>
      <c r="K564" s="116" t="s">
        <v>70</v>
      </c>
      <c r="L564" s="29">
        <f t="shared" si="1"/>
        <v>1697300000</v>
      </c>
      <c r="M564" s="120">
        <f t="shared" si="2"/>
        <v>0.7306814757</v>
      </c>
      <c r="N564" s="29">
        <f t="shared" si="3"/>
        <v>1275200000</v>
      </c>
      <c r="O564" s="29">
        <f t="shared" si="4"/>
        <v>422100000</v>
      </c>
      <c r="P564" s="120">
        <f t="shared" si="5"/>
        <v>0.1817125145</v>
      </c>
      <c r="Q564" s="16"/>
      <c r="R564" s="16"/>
      <c r="S564" s="16"/>
      <c r="T564" s="16"/>
      <c r="U564" s="16"/>
      <c r="V564" s="16"/>
      <c r="W564" s="16"/>
      <c r="X564" s="16"/>
      <c r="Y564" s="16"/>
      <c r="Z564" s="16"/>
      <c r="AA564" s="16"/>
    </row>
    <row r="565">
      <c r="A565" s="115">
        <v>591.0</v>
      </c>
      <c r="B565" s="116" t="s">
        <v>270</v>
      </c>
      <c r="C565" s="116" t="s">
        <v>28</v>
      </c>
      <c r="D565" s="118">
        <v>42369.0</v>
      </c>
      <c r="E565" s="117">
        <v>2.4937E9</v>
      </c>
      <c r="F565" s="117">
        <v>6.172E8</v>
      </c>
      <c r="G565" s="117">
        <v>8.507E8</v>
      </c>
      <c r="H565" s="117">
        <v>3.831E8</v>
      </c>
      <c r="I565" s="121" t="s">
        <v>59</v>
      </c>
      <c r="J565" s="116" t="s">
        <v>13</v>
      </c>
      <c r="K565" s="116" t="s">
        <v>70</v>
      </c>
      <c r="L565" s="29">
        <f t="shared" si="1"/>
        <v>1876500000</v>
      </c>
      <c r="M565" s="120">
        <f t="shared" si="2"/>
        <v>0.7524962907</v>
      </c>
      <c r="N565" s="29">
        <f t="shared" si="3"/>
        <v>1233800000</v>
      </c>
      <c r="O565" s="29">
        <f t="shared" si="4"/>
        <v>642700000</v>
      </c>
      <c r="P565" s="120">
        <f t="shared" si="5"/>
        <v>0.2577294783</v>
      </c>
      <c r="Q565" s="16"/>
      <c r="R565" s="16"/>
      <c r="S565" s="16"/>
      <c r="T565" s="16"/>
      <c r="U565" s="16"/>
      <c r="V565" s="16"/>
      <c r="W565" s="16"/>
      <c r="X565" s="16"/>
      <c r="Y565" s="16"/>
      <c r="Z565" s="16"/>
      <c r="AA565" s="16"/>
    </row>
    <row r="566">
      <c r="A566" s="115">
        <v>592.0</v>
      </c>
      <c r="B566" s="116" t="s">
        <v>271</v>
      </c>
      <c r="C566" s="116" t="s">
        <v>25</v>
      </c>
      <c r="D566" s="118">
        <v>41639.0</v>
      </c>
      <c r="E566" s="117">
        <v>2.4888E10</v>
      </c>
      <c r="F566" s="117">
        <v>1.7994E10</v>
      </c>
      <c r="G566" s="117">
        <v>1.095E9</v>
      </c>
      <c r="H566" s="121" t="s">
        <v>59</v>
      </c>
      <c r="I566" s="117">
        <v>2.153E9</v>
      </c>
      <c r="J566" s="116" t="s">
        <v>19</v>
      </c>
      <c r="K566" s="116" t="s">
        <v>80</v>
      </c>
      <c r="L566" s="29">
        <f t="shared" si="1"/>
        <v>6894000000</v>
      </c>
      <c r="M566" s="120">
        <f t="shared" si="2"/>
        <v>0.2770009643</v>
      </c>
      <c r="N566" s="29">
        <f t="shared" si="3"/>
        <v>3248000000</v>
      </c>
      <c r="O566" s="29">
        <f t="shared" si="4"/>
        <v>3646000000</v>
      </c>
      <c r="P566" s="120">
        <f t="shared" si="5"/>
        <v>0.1464963034</v>
      </c>
      <c r="Q566" s="16"/>
      <c r="R566" s="16"/>
      <c r="S566" s="16"/>
      <c r="T566" s="16"/>
      <c r="U566" s="16"/>
      <c r="V566" s="16"/>
      <c r="W566" s="16"/>
      <c r="X566" s="16"/>
      <c r="Y566" s="16"/>
      <c r="Z566" s="16"/>
      <c r="AA566" s="16"/>
    </row>
    <row r="567">
      <c r="A567" s="115">
        <v>593.0</v>
      </c>
      <c r="B567" s="116" t="s">
        <v>271</v>
      </c>
      <c r="C567" s="116" t="s">
        <v>26</v>
      </c>
      <c r="D567" s="118">
        <v>42004.0</v>
      </c>
      <c r="E567" s="117">
        <v>2.7429E10</v>
      </c>
      <c r="F567" s="117">
        <v>2.1571E10</v>
      </c>
      <c r="G567" s="117">
        <v>1.154E9</v>
      </c>
      <c r="H567" s="121" t="s">
        <v>59</v>
      </c>
      <c r="I567" s="117">
        <v>2.314E9</v>
      </c>
      <c r="J567" s="116" t="s">
        <v>19</v>
      </c>
      <c r="K567" s="116" t="s">
        <v>80</v>
      </c>
      <c r="L567" s="29">
        <f t="shared" si="1"/>
        <v>5858000000</v>
      </c>
      <c r="M567" s="120">
        <f t="shared" si="2"/>
        <v>0.2135695796</v>
      </c>
      <c r="N567" s="29">
        <f t="shared" si="3"/>
        <v>3468000000</v>
      </c>
      <c r="O567" s="29">
        <f t="shared" si="4"/>
        <v>2390000000</v>
      </c>
      <c r="P567" s="120">
        <f t="shared" si="5"/>
        <v>0.0871340552</v>
      </c>
      <c r="Q567" s="16"/>
      <c r="R567" s="16"/>
      <c r="S567" s="16"/>
      <c r="T567" s="16"/>
      <c r="U567" s="16"/>
      <c r="V567" s="16"/>
      <c r="W567" s="16"/>
      <c r="X567" s="16"/>
      <c r="Y567" s="16"/>
      <c r="Z567" s="16"/>
      <c r="AA567" s="16"/>
    </row>
    <row r="568">
      <c r="A568" s="115">
        <v>594.0</v>
      </c>
      <c r="B568" s="116" t="s">
        <v>271</v>
      </c>
      <c r="C568" s="116" t="s">
        <v>27</v>
      </c>
      <c r="D568" s="118">
        <v>42369.0</v>
      </c>
      <c r="E568" s="117">
        <v>2.9447E10</v>
      </c>
      <c r="F568" s="117">
        <v>2.1406E10</v>
      </c>
      <c r="G568" s="117">
        <v>1.2E9</v>
      </c>
      <c r="H568" s="119" t="s">
        <v>59</v>
      </c>
      <c r="I568" s="117">
        <v>2.45E9</v>
      </c>
      <c r="J568" s="116" t="s">
        <v>19</v>
      </c>
      <c r="K568" s="116" t="s">
        <v>80</v>
      </c>
      <c r="L568" s="29">
        <f t="shared" si="1"/>
        <v>8041000000</v>
      </c>
      <c r="M568" s="120">
        <f t="shared" si="2"/>
        <v>0.2730668659</v>
      </c>
      <c r="N568" s="29">
        <f t="shared" si="3"/>
        <v>3650000000</v>
      </c>
      <c r="O568" s="29">
        <f t="shared" si="4"/>
        <v>4391000000</v>
      </c>
      <c r="P568" s="120">
        <f t="shared" si="5"/>
        <v>0.1491153598</v>
      </c>
      <c r="Q568" s="16"/>
      <c r="R568" s="16"/>
      <c r="S568" s="16"/>
      <c r="T568" s="16"/>
      <c r="U568" s="16"/>
      <c r="V568" s="16"/>
      <c r="W568" s="16"/>
      <c r="X568" s="16"/>
      <c r="Y568" s="16"/>
      <c r="Z568" s="16"/>
      <c r="AA568" s="16"/>
    </row>
    <row r="569">
      <c r="A569" s="115">
        <v>595.0</v>
      </c>
      <c r="B569" s="116" t="s">
        <v>271</v>
      </c>
      <c r="C569" s="116" t="s">
        <v>28</v>
      </c>
      <c r="D569" s="118">
        <v>42735.0</v>
      </c>
      <c r="E569" s="117">
        <v>3.136E10</v>
      </c>
      <c r="F569" s="117">
        <v>2.2688E10</v>
      </c>
      <c r="G569" s="117">
        <v>1.576E9</v>
      </c>
      <c r="H569" s="119" t="s">
        <v>59</v>
      </c>
      <c r="I569" s="117">
        <v>3.936E9</v>
      </c>
      <c r="J569" s="116" t="s">
        <v>19</v>
      </c>
      <c r="K569" s="116" t="s">
        <v>80</v>
      </c>
      <c r="L569" s="29">
        <f t="shared" si="1"/>
        <v>8672000000</v>
      </c>
      <c r="M569" s="120">
        <f t="shared" si="2"/>
        <v>0.2765306122</v>
      </c>
      <c r="N569" s="29">
        <f t="shared" si="3"/>
        <v>5512000000</v>
      </c>
      <c r="O569" s="29">
        <f t="shared" si="4"/>
        <v>3160000000</v>
      </c>
      <c r="P569" s="120">
        <f t="shared" si="5"/>
        <v>0.1007653061</v>
      </c>
      <c r="Q569" s="16"/>
      <c r="R569" s="16"/>
      <c r="S569" s="16"/>
      <c r="T569" s="16"/>
      <c r="U569" s="16"/>
      <c r="V569" s="16"/>
      <c r="W569" s="16"/>
      <c r="X569" s="16"/>
      <c r="Y569" s="16"/>
      <c r="Z569" s="16"/>
      <c r="AA569" s="16"/>
    </row>
    <row r="570">
      <c r="A570" s="115">
        <v>596.0</v>
      </c>
      <c r="B570" s="116" t="s">
        <v>272</v>
      </c>
      <c r="C570" s="116" t="s">
        <v>25</v>
      </c>
      <c r="D570" s="118">
        <v>41274.0</v>
      </c>
      <c r="E570" s="117">
        <v>5.992215E9</v>
      </c>
      <c r="F570" s="117">
        <v>4.156845E9</v>
      </c>
      <c r="G570" s="117">
        <v>1.264632E9</v>
      </c>
      <c r="H570" s="119" t="s">
        <v>59</v>
      </c>
      <c r="I570" s="117">
        <v>3.994E7</v>
      </c>
      <c r="J570" s="116" t="s">
        <v>14</v>
      </c>
      <c r="K570" s="116" t="s">
        <v>178</v>
      </c>
      <c r="L570" s="29">
        <f t="shared" si="1"/>
        <v>1835370000</v>
      </c>
      <c r="M570" s="120">
        <f t="shared" si="2"/>
        <v>0.3062924144</v>
      </c>
      <c r="N570" s="29">
        <f t="shared" si="3"/>
        <v>1304572000</v>
      </c>
      <c r="O570" s="29">
        <f t="shared" si="4"/>
        <v>530798000</v>
      </c>
      <c r="P570" s="120">
        <f t="shared" si="5"/>
        <v>0.08858126753</v>
      </c>
      <c r="Q570" s="16"/>
      <c r="R570" s="16"/>
      <c r="S570" s="16"/>
      <c r="T570" s="16"/>
      <c r="U570" s="16"/>
      <c r="V570" s="16"/>
      <c r="W570" s="16"/>
      <c r="X570" s="16"/>
      <c r="Y570" s="16"/>
      <c r="Z570" s="16"/>
      <c r="AA570" s="16"/>
    </row>
    <row r="571">
      <c r="A571" s="115">
        <v>597.0</v>
      </c>
      <c r="B571" s="116" t="s">
        <v>272</v>
      </c>
      <c r="C571" s="116" t="s">
        <v>26</v>
      </c>
      <c r="D571" s="118">
        <v>41639.0</v>
      </c>
      <c r="E571" s="117">
        <v>6.080257E9</v>
      </c>
      <c r="F571" s="117">
        <v>4.197404E9</v>
      </c>
      <c r="G571" s="117">
        <v>1.282709E9</v>
      </c>
      <c r="H571" s="121" t="s">
        <v>59</v>
      </c>
      <c r="I571" s="117">
        <v>4.8071E7</v>
      </c>
      <c r="J571" s="116" t="s">
        <v>14</v>
      </c>
      <c r="K571" s="116" t="s">
        <v>178</v>
      </c>
      <c r="L571" s="29">
        <f t="shared" si="1"/>
        <v>1882853000</v>
      </c>
      <c r="M571" s="120">
        <f t="shared" si="2"/>
        <v>0.3096666802</v>
      </c>
      <c r="N571" s="29">
        <f t="shared" si="3"/>
        <v>1330780000</v>
      </c>
      <c r="O571" s="29">
        <f t="shared" si="4"/>
        <v>552073000</v>
      </c>
      <c r="P571" s="120">
        <f t="shared" si="5"/>
        <v>0.09079764227</v>
      </c>
      <c r="Q571" s="16"/>
      <c r="R571" s="16"/>
      <c r="S571" s="16"/>
      <c r="T571" s="16"/>
      <c r="U571" s="16"/>
      <c r="V571" s="16"/>
      <c r="W571" s="16"/>
      <c r="X571" s="16"/>
      <c r="Y571" s="16"/>
      <c r="Z571" s="16"/>
      <c r="AA571" s="16"/>
    </row>
    <row r="572">
      <c r="A572" s="115">
        <v>598.0</v>
      </c>
      <c r="B572" s="116" t="s">
        <v>272</v>
      </c>
      <c r="C572" s="116" t="s">
        <v>27</v>
      </c>
      <c r="D572" s="118">
        <v>42004.0</v>
      </c>
      <c r="E572" s="117">
        <v>6.564721E9</v>
      </c>
      <c r="F572" s="117">
        <v>4.583294E9</v>
      </c>
      <c r="G572" s="117">
        <v>1.337487E9</v>
      </c>
      <c r="H572" s="119" t="s">
        <v>59</v>
      </c>
      <c r="I572" s="117">
        <v>4.9292E7</v>
      </c>
      <c r="J572" s="116" t="s">
        <v>14</v>
      </c>
      <c r="K572" s="116" t="s">
        <v>178</v>
      </c>
      <c r="L572" s="29">
        <f t="shared" si="1"/>
        <v>1981427000</v>
      </c>
      <c r="M572" s="120">
        <f t="shared" si="2"/>
        <v>0.3018295827</v>
      </c>
      <c r="N572" s="29">
        <f t="shared" si="3"/>
        <v>1386779000</v>
      </c>
      <c r="O572" s="29">
        <f t="shared" si="4"/>
        <v>594648000</v>
      </c>
      <c r="P572" s="120">
        <f t="shared" si="5"/>
        <v>0.09058237205</v>
      </c>
      <c r="Q572" s="16"/>
      <c r="R572" s="16"/>
      <c r="S572" s="16"/>
      <c r="T572" s="16"/>
      <c r="U572" s="16"/>
      <c r="V572" s="16"/>
      <c r="W572" s="16"/>
      <c r="X572" s="16"/>
      <c r="Y572" s="16"/>
      <c r="Z572" s="16"/>
      <c r="AA572" s="16"/>
    </row>
    <row r="573">
      <c r="A573" s="115">
        <v>599.0</v>
      </c>
      <c r="B573" s="116" t="s">
        <v>272</v>
      </c>
      <c r="C573" s="116" t="s">
        <v>28</v>
      </c>
      <c r="D573" s="118">
        <v>42369.0</v>
      </c>
      <c r="E573" s="117">
        <v>6.616632E9</v>
      </c>
      <c r="F573" s="117">
        <v>4.428855E9</v>
      </c>
      <c r="G573" s="117">
        <v>1.420281E9</v>
      </c>
      <c r="H573" s="121" t="s">
        <v>59</v>
      </c>
      <c r="I573" s="117">
        <v>4.6012E7</v>
      </c>
      <c r="J573" s="116" t="s">
        <v>14</v>
      </c>
      <c r="K573" s="116" t="s">
        <v>178</v>
      </c>
      <c r="L573" s="29">
        <f t="shared" si="1"/>
        <v>2187777000</v>
      </c>
      <c r="M573" s="120">
        <f t="shared" si="2"/>
        <v>0.3306481303</v>
      </c>
      <c r="N573" s="29">
        <f t="shared" si="3"/>
        <v>1466293000</v>
      </c>
      <c r="O573" s="29">
        <f t="shared" si="4"/>
        <v>721484000</v>
      </c>
      <c r="P573" s="120">
        <f t="shared" si="5"/>
        <v>0.1090409743</v>
      </c>
      <c r="Q573" s="16"/>
      <c r="R573" s="16"/>
      <c r="S573" s="16"/>
      <c r="T573" s="16"/>
      <c r="U573" s="16"/>
      <c r="V573" s="16"/>
      <c r="W573" s="16"/>
      <c r="X573" s="16"/>
      <c r="Y573" s="16"/>
      <c r="Z573" s="16"/>
      <c r="AA573" s="16"/>
    </row>
    <row r="574">
      <c r="A574" s="115">
        <v>600.0</v>
      </c>
      <c r="B574" s="116" t="s">
        <v>273</v>
      </c>
      <c r="C574" s="116" t="s">
        <v>25</v>
      </c>
      <c r="D574" s="118">
        <v>41639.0</v>
      </c>
      <c r="E574" s="117">
        <v>4.771259E9</v>
      </c>
      <c r="F574" s="117">
        <v>1.038034E9</v>
      </c>
      <c r="G574" s="117">
        <v>3.151043E9</v>
      </c>
      <c r="H574" s="121" t="s">
        <v>59</v>
      </c>
      <c r="I574" s="117">
        <v>7.1731E7</v>
      </c>
      <c r="J574" s="116" t="s">
        <v>9</v>
      </c>
      <c r="K574" s="116" t="s">
        <v>110</v>
      </c>
      <c r="L574" s="29">
        <f t="shared" si="1"/>
        <v>3733225000</v>
      </c>
      <c r="M574" s="120">
        <f t="shared" si="2"/>
        <v>0.7824402322</v>
      </c>
      <c r="N574" s="29">
        <f t="shared" si="3"/>
        <v>3222774000</v>
      </c>
      <c r="O574" s="29">
        <f t="shared" si="4"/>
        <v>510451000</v>
      </c>
      <c r="P574" s="120">
        <f t="shared" si="5"/>
        <v>0.1069845506</v>
      </c>
      <c r="Q574" s="16"/>
      <c r="R574" s="16"/>
      <c r="S574" s="16"/>
      <c r="T574" s="16"/>
      <c r="U574" s="16"/>
      <c r="V574" s="16"/>
      <c r="W574" s="16"/>
      <c r="X574" s="16"/>
      <c r="Y574" s="16"/>
      <c r="Z574" s="16"/>
      <c r="AA574" s="16"/>
    </row>
    <row r="575">
      <c r="A575" s="115">
        <v>601.0</v>
      </c>
      <c r="B575" s="116" t="s">
        <v>273</v>
      </c>
      <c r="C575" s="116" t="s">
        <v>26</v>
      </c>
      <c r="D575" s="118">
        <v>42004.0</v>
      </c>
      <c r="E575" s="117">
        <v>5.763485E9</v>
      </c>
      <c r="F575" s="117">
        <v>1.179081E9</v>
      </c>
      <c r="G575" s="117">
        <v>3.919856E9</v>
      </c>
      <c r="H575" s="119" t="s">
        <v>59</v>
      </c>
      <c r="I575" s="117">
        <v>7.6773E7</v>
      </c>
      <c r="J575" s="116" t="s">
        <v>9</v>
      </c>
      <c r="K575" s="116" t="s">
        <v>110</v>
      </c>
      <c r="L575" s="29">
        <f t="shared" si="1"/>
        <v>4584404000</v>
      </c>
      <c r="M575" s="120">
        <f t="shared" si="2"/>
        <v>0.7954222142</v>
      </c>
      <c r="N575" s="29">
        <f t="shared" si="3"/>
        <v>3996629000</v>
      </c>
      <c r="O575" s="29">
        <f t="shared" si="4"/>
        <v>587775000</v>
      </c>
      <c r="P575" s="120">
        <f t="shared" si="5"/>
        <v>0.1019825678</v>
      </c>
      <c r="Q575" s="16"/>
      <c r="R575" s="16"/>
      <c r="S575" s="16"/>
      <c r="T575" s="16"/>
      <c r="U575" s="16"/>
      <c r="V575" s="16"/>
      <c r="W575" s="16"/>
      <c r="X575" s="16"/>
      <c r="Y575" s="16"/>
      <c r="Z575" s="16"/>
      <c r="AA575" s="16"/>
    </row>
    <row r="576">
      <c r="A576" s="115">
        <v>602.0</v>
      </c>
      <c r="B576" s="116" t="s">
        <v>273</v>
      </c>
      <c r="C576" s="116" t="s">
        <v>27</v>
      </c>
      <c r="D576" s="118">
        <v>42369.0</v>
      </c>
      <c r="E576" s="117">
        <v>6.672317E9</v>
      </c>
      <c r="F576" s="117">
        <v>1.309559E9</v>
      </c>
      <c r="G576" s="117">
        <v>4.785243E9</v>
      </c>
      <c r="H576" s="121" t="s">
        <v>59</v>
      </c>
      <c r="I576" s="117">
        <v>1.56458E8</v>
      </c>
      <c r="J576" s="116" t="s">
        <v>9</v>
      </c>
      <c r="K576" s="116" t="s">
        <v>110</v>
      </c>
      <c r="L576" s="29">
        <f t="shared" si="1"/>
        <v>5362758000</v>
      </c>
      <c r="M576" s="120">
        <f t="shared" si="2"/>
        <v>0.8037324965</v>
      </c>
      <c r="N576" s="29">
        <f t="shared" si="3"/>
        <v>4941701000</v>
      </c>
      <c r="O576" s="29">
        <f t="shared" si="4"/>
        <v>421057000</v>
      </c>
      <c r="P576" s="120">
        <f t="shared" si="5"/>
        <v>0.0631050653</v>
      </c>
      <c r="Q576" s="16"/>
      <c r="R576" s="16"/>
      <c r="S576" s="16"/>
      <c r="T576" s="16"/>
      <c r="U576" s="16"/>
      <c r="V576" s="16"/>
      <c r="W576" s="16"/>
      <c r="X576" s="16"/>
      <c r="Y576" s="16"/>
      <c r="Z576" s="16"/>
      <c r="AA576" s="16"/>
    </row>
    <row r="577">
      <c r="A577" s="115">
        <v>603.0</v>
      </c>
      <c r="B577" s="116" t="s">
        <v>273</v>
      </c>
      <c r="C577" s="116" t="s">
        <v>28</v>
      </c>
      <c r="D577" s="118">
        <v>42735.0</v>
      </c>
      <c r="E577" s="117">
        <v>8.773564E9</v>
      </c>
      <c r="F577" s="117">
        <v>1.596698E9</v>
      </c>
      <c r="G577" s="117">
        <v>6.280728E9</v>
      </c>
      <c r="H577" s="121" t="s">
        <v>59</v>
      </c>
      <c r="I577" s="117">
        <v>3.17141E8</v>
      </c>
      <c r="J577" s="116" t="s">
        <v>9</v>
      </c>
      <c r="K577" s="116" t="s">
        <v>110</v>
      </c>
      <c r="L577" s="29">
        <f t="shared" si="1"/>
        <v>7176866000</v>
      </c>
      <c r="M577" s="120">
        <f t="shared" si="2"/>
        <v>0.8180103319</v>
      </c>
      <c r="N577" s="29">
        <f t="shared" si="3"/>
        <v>6597869000</v>
      </c>
      <c r="O577" s="29">
        <f t="shared" si="4"/>
        <v>578997000</v>
      </c>
      <c r="P577" s="120">
        <f t="shared" si="5"/>
        <v>0.0659933637</v>
      </c>
      <c r="Q577" s="16"/>
      <c r="R577" s="16"/>
      <c r="S577" s="16"/>
      <c r="T577" s="16"/>
      <c r="U577" s="16"/>
      <c r="V577" s="16"/>
      <c r="W577" s="16"/>
      <c r="X577" s="16"/>
      <c r="Y577" s="16"/>
      <c r="Z577" s="16"/>
      <c r="AA577" s="16"/>
    </row>
    <row r="578">
      <c r="A578" s="115">
        <v>604.0</v>
      </c>
      <c r="B578" s="116" t="s">
        <v>274</v>
      </c>
      <c r="C578" s="116" t="s">
        <v>25</v>
      </c>
      <c r="D578" s="118">
        <v>41274.0</v>
      </c>
      <c r="E578" s="117">
        <v>4.09396E8</v>
      </c>
      <c r="F578" s="117">
        <v>1.14028E8</v>
      </c>
      <c r="G578" s="117">
        <v>5.8323E7</v>
      </c>
      <c r="H578" s="119" t="s">
        <v>59</v>
      </c>
      <c r="I578" s="117">
        <v>7.4453E7</v>
      </c>
      <c r="J578" s="116" t="s">
        <v>17</v>
      </c>
      <c r="K578" s="116" t="s">
        <v>109</v>
      </c>
      <c r="L578" s="29">
        <f t="shared" si="1"/>
        <v>295368000</v>
      </c>
      <c r="M578" s="120">
        <f t="shared" si="2"/>
        <v>0.7214726084</v>
      </c>
      <c r="N578" s="29">
        <f t="shared" si="3"/>
        <v>132776000</v>
      </c>
      <c r="O578" s="29">
        <f t="shared" si="4"/>
        <v>162592000</v>
      </c>
      <c r="P578" s="120">
        <f t="shared" si="5"/>
        <v>0.3971509248</v>
      </c>
      <c r="Q578" s="16"/>
      <c r="R578" s="16"/>
      <c r="S578" s="16"/>
      <c r="T578" s="16"/>
      <c r="U578" s="16"/>
      <c r="V578" s="16"/>
      <c r="W578" s="16"/>
      <c r="X578" s="16"/>
      <c r="Y578" s="16"/>
      <c r="Z578" s="16"/>
      <c r="AA578" s="16"/>
    </row>
    <row r="579">
      <c r="A579" s="115">
        <v>605.0</v>
      </c>
      <c r="B579" s="116" t="s">
        <v>274</v>
      </c>
      <c r="C579" s="116" t="s">
        <v>26</v>
      </c>
      <c r="D579" s="118">
        <v>41639.0</v>
      </c>
      <c r="E579" s="117">
        <v>5.20613E8</v>
      </c>
      <c r="F579" s="117">
        <v>1.40012E8</v>
      </c>
      <c r="G579" s="117">
        <v>6.3268E7</v>
      </c>
      <c r="H579" s="119" t="s">
        <v>59</v>
      </c>
      <c r="I579" s="117">
        <v>9.5232E7</v>
      </c>
      <c r="J579" s="116" t="s">
        <v>17</v>
      </c>
      <c r="K579" s="116" t="s">
        <v>109</v>
      </c>
      <c r="L579" s="29">
        <f t="shared" si="1"/>
        <v>380601000</v>
      </c>
      <c r="M579" s="120">
        <f t="shared" si="2"/>
        <v>0.731063189</v>
      </c>
      <c r="N579" s="29">
        <f t="shared" si="3"/>
        <v>158500000</v>
      </c>
      <c r="O579" s="29">
        <f t="shared" si="4"/>
        <v>222101000</v>
      </c>
      <c r="P579" s="120">
        <f t="shared" si="5"/>
        <v>0.426614395</v>
      </c>
      <c r="Q579" s="16"/>
      <c r="R579" s="16"/>
      <c r="S579" s="16"/>
      <c r="T579" s="16"/>
      <c r="U579" s="16"/>
      <c r="V579" s="16"/>
      <c r="W579" s="16"/>
      <c r="X579" s="16"/>
      <c r="Y579" s="16"/>
      <c r="Z579" s="16"/>
      <c r="AA579" s="16"/>
    </row>
    <row r="580">
      <c r="A580" s="115">
        <v>606.0</v>
      </c>
      <c r="B580" s="116" t="s">
        <v>274</v>
      </c>
      <c r="C580" s="116" t="s">
        <v>27</v>
      </c>
      <c r="D580" s="118">
        <v>42004.0</v>
      </c>
      <c r="E580" s="117">
        <v>6.47155E8</v>
      </c>
      <c r="F580" s="117">
        <v>1.72416E8</v>
      </c>
      <c r="G580" s="117">
        <v>7.1369E7</v>
      </c>
      <c r="H580" s="121" t="s">
        <v>59</v>
      </c>
      <c r="I580" s="117">
        <v>1.15076E8</v>
      </c>
      <c r="J580" s="116" t="s">
        <v>17</v>
      </c>
      <c r="K580" s="116" t="s">
        <v>109</v>
      </c>
      <c r="L580" s="29">
        <f t="shared" si="1"/>
        <v>474739000</v>
      </c>
      <c r="M580" s="120">
        <f t="shared" si="2"/>
        <v>0.733578509</v>
      </c>
      <c r="N580" s="29">
        <f t="shared" si="3"/>
        <v>186445000</v>
      </c>
      <c r="O580" s="29">
        <f t="shared" si="4"/>
        <v>288294000</v>
      </c>
      <c r="P580" s="120">
        <f t="shared" si="5"/>
        <v>0.4454790583</v>
      </c>
      <c r="Q580" s="16"/>
      <c r="R580" s="16"/>
      <c r="S580" s="16"/>
      <c r="T580" s="16"/>
      <c r="U580" s="16"/>
      <c r="V580" s="16"/>
      <c r="W580" s="16"/>
      <c r="X580" s="16"/>
      <c r="Y580" s="16"/>
      <c r="Z580" s="16"/>
      <c r="AA580" s="16"/>
    </row>
    <row r="581">
      <c r="A581" s="115">
        <v>607.0</v>
      </c>
      <c r="B581" s="116" t="s">
        <v>274</v>
      </c>
      <c r="C581" s="116" t="s">
        <v>28</v>
      </c>
      <c r="D581" s="118">
        <v>42369.0</v>
      </c>
      <c r="E581" s="117">
        <v>7.8227E8</v>
      </c>
      <c r="F581" s="117">
        <v>2.03965E8</v>
      </c>
      <c r="G581" s="117">
        <v>8.0791E7</v>
      </c>
      <c r="H581" s="119" t="s">
        <v>59</v>
      </c>
      <c r="I581" s="117">
        <v>1.33457E8</v>
      </c>
      <c r="J581" s="116" t="s">
        <v>17</v>
      </c>
      <c r="K581" s="116" t="s">
        <v>109</v>
      </c>
      <c r="L581" s="29">
        <f t="shared" si="1"/>
        <v>578305000</v>
      </c>
      <c r="M581" s="120">
        <f t="shared" si="2"/>
        <v>0.7392652153</v>
      </c>
      <c r="N581" s="29">
        <f t="shared" si="3"/>
        <v>214248000</v>
      </c>
      <c r="O581" s="29">
        <f t="shared" si="4"/>
        <v>364057000</v>
      </c>
      <c r="P581" s="120">
        <f t="shared" si="5"/>
        <v>0.4653853529</v>
      </c>
      <c r="Q581" s="16"/>
      <c r="R581" s="16"/>
      <c r="S581" s="16"/>
      <c r="T581" s="16"/>
      <c r="U581" s="16"/>
      <c r="V581" s="16"/>
      <c r="W581" s="16"/>
      <c r="X581" s="16"/>
      <c r="Y581" s="16"/>
      <c r="Z581" s="16"/>
      <c r="AA581" s="16"/>
    </row>
    <row r="582">
      <c r="A582" s="115">
        <v>608.0</v>
      </c>
      <c r="B582" s="116" t="s">
        <v>275</v>
      </c>
      <c r="C582" s="116" t="s">
        <v>25</v>
      </c>
      <c r="D582" s="118">
        <v>41639.0</v>
      </c>
      <c r="E582" s="117">
        <v>1.46917E11</v>
      </c>
      <c r="F582" s="117">
        <v>1.2305E11</v>
      </c>
      <c r="G582" s="117">
        <v>1.085E10</v>
      </c>
      <c r="H582" s="121" t="s">
        <v>59</v>
      </c>
      <c r="I582" s="119" t="s">
        <v>59</v>
      </c>
      <c r="J582" s="116" t="s">
        <v>9</v>
      </c>
      <c r="K582" s="116" t="s">
        <v>276</v>
      </c>
      <c r="L582" s="29">
        <f t="shared" si="1"/>
        <v>23867000000</v>
      </c>
      <c r="M582" s="120">
        <f t="shared" si="2"/>
        <v>0.162452269</v>
      </c>
      <c r="N582" s="29">
        <f t="shared" si="3"/>
        <v>10850000000</v>
      </c>
      <c r="O582" s="29">
        <f t="shared" si="4"/>
        <v>13017000000</v>
      </c>
      <c r="P582" s="120">
        <f t="shared" si="5"/>
        <v>0.08860104685</v>
      </c>
      <c r="Q582" s="16"/>
      <c r="R582" s="16"/>
      <c r="S582" s="16"/>
      <c r="T582" s="16"/>
      <c r="U582" s="16"/>
      <c r="V582" s="16"/>
      <c r="W582" s="16"/>
      <c r="X582" s="16"/>
      <c r="Y582" s="16"/>
      <c r="Z582" s="16"/>
      <c r="AA582" s="16"/>
    </row>
    <row r="583">
      <c r="A583" s="115">
        <v>609.0</v>
      </c>
      <c r="B583" s="116" t="s">
        <v>275</v>
      </c>
      <c r="C583" s="116" t="s">
        <v>26</v>
      </c>
      <c r="D583" s="118">
        <v>42004.0</v>
      </c>
      <c r="E583" s="117">
        <v>1.44077E11</v>
      </c>
      <c r="F583" s="117">
        <v>1.31903E11</v>
      </c>
      <c r="G583" s="117">
        <v>1.1842E10</v>
      </c>
      <c r="H583" s="119" t="s">
        <v>59</v>
      </c>
      <c r="I583" s="119" t="s">
        <v>59</v>
      </c>
      <c r="J583" s="116" t="s">
        <v>9</v>
      </c>
      <c r="K583" s="116" t="s">
        <v>276</v>
      </c>
      <c r="L583" s="29">
        <f t="shared" si="1"/>
        <v>12174000000</v>
      </c>
      <c r="M583" s="120">
        <f t="shared" si="2"/>
        <v>0.08449648452</v>
      </c>
      <c r="N583" s="29">
        <f t="shared" si="3"/>
        <v>11842000000</v>
      </c>
      <c r="O583" s="29">
        <f t="shared" si="4"/>
        <v>332000000</v>
      </c>
      <c r="P583" s="120">
        <f t="shared" si="5"/>
        <v>0.002304323383</v>
      </c>
      <c r="Q583" s="16"/>
      <c r="R583" s="16"/>
      <c r="S583" s="16"/>
      <c r="T583" s="16"/>
      <c r="U583" s="16"/>
      <c r="V583" s="16"/>
      <c r="W583" s="16"/>
      <c r="X583" s="16"/>
      <c r="Y583" s="16"/>
      <c r="Z583" s="16"/>
      <c r="AA583" s="16"/>
    </row>
    <row r="584">
      <c r="A584" s="115">
        <v>610.0</v>
      </c>
      <c r="B584" s="116" t="s">
        <v>275</v>
      </c>
      <c r="C584" s="116" t="s">
        <v>27</v>
      </c>
      <c r="D584" s="118">
        <v>42369.0</v>
      </c>
      <c r="E584" s="117">
        <v>1.49558E11</v>
      </c>
      <c r="F584" s="117">
        <v>1.31409E11</v>
      </c>
      <c r="G584" s="117">
        <v>1.0502E10</v>
      </c>
      <c r="H584" s="121" t="s">
        <v>59</v>
      </c>
      <c r="I584" s="119" t="s">
        <v>59</v>
      </c>
      <c r="J584" s="116" t="s">
        <v>9</v>
      </c>
      <c r="K584" s="116" t="s">
        <v>276</v>
      </c>
      <c r="L584" s="29">
        <f t="shared" si="1"/>
        <v>18149000000</v>
      </c>
      <c r="M584" s="120">
        <f t="shared" si="2"/>
        <v>0.121350914</v>
      </c>
      <c r="N584" s="29">
        <f t="shared" si="3"/>
        <v>10502000000</v>
      </c>
      <c r="O584" s="29">
        <f t="shared" si="4"/>
        <v>7647000000</v>
      </c>
      <c r="P584" s="120">
        <f t="shared" si="5"/>
        <v>0.05113066503</v>
      </c>
      <c r="Q584" s="16"/>
      <c r="R584" s="16"/>
      <c r="S584" s="16"/>
      <c r="T584" s="16"/>
      <c r="U584" s="16"/>
      <c r="V584" s="16"/>
      <c r="W584" s="16"/>
      <c r="X584" s="16"/>
      <c r="Y584" s="16"/>
      <c r="Z584" s="16"/>
      <c r="AA584" s="16"/>
    </row>
    <row r="585">
      <c r="A585" s="115">
        <v>611.0</v>
      </c>
      <c r="B585" s="116" t="s">
        <v>275</v>
      </c>
      <c r="C585" s="116" t="s">
        <v>28</v>
      </c>
      <c r="D585" s="122">
        <v>42735.0</v>
      </c>
      <c r="E585" s="117">
        <v>1.518E11</v>
      </c>
      <c r="F585" s="117">
        <v>1.35488E11</v>
      </c>
      <c r="G585" s="117">
        <v>1.2196E10</v>
      </c>
      <c r="H585" s="119" t="s">
        <v>59</v>
      </c>
      <c r="I585" s="119" t="s">
        <v>59</v>
      </c>
      <c r="J585" s="116" t="s">
        <v>9</v>
      </c>
      <c r="K585" s="116" t="s">
        <v>276</v>
      </c>
      <c r="L585" s="29">
        <f t="shared" si="1"/>
        <v>16312000000</v>
      </c>
      <c r="M585" s="120">
        <f t="shared" si="2"/>
        <v>0.1074571805</v>
      </c>
      <c r="N585" s="29">
        <f t="shared" si="3"/>
        <v>12196000000</v>
      </c>
      <c r="O585" s="29">
        <f t="shared" si="4"/>
        <v>4116000000</v>
      </c>
      <c r="P585" s="120">
        <f t="shared" si="5"/>
        <v>0.02711462451</v>
      </c>
      <c r="Q585" s="16"/>
      <c r="R585" s="16"/>
      <c r="S585" s="16"/>
      <c r="T585" s="16"/>
      <c r="U585" s="16"/>
      <c r="V585" s="16"/>
      <c r="W585" s="16"/>
      <c r="X585" s="16"/>
      <c r="Y585" s="16"/>
      <c r="Z585" s="16"/>
      <c r="AA585" s="16"/>
    </row>
    <row r="586">
      <c r="A586" s="115">
        <v>612.0</v>
      </c>
      <c r="B586" s="116" t="s">
        <v>277</v>
      </c>
      <c r="C586" s="116" t="s">
        <v>25</v>
      </c>
      <c r="D586" s="122">
        <v>41639.0</v>
      </c>
      <c r="E586" s="117">
        <v>3.326106E9</v>
      </c>
      <c r="F586" s="117">
        <v>1.606661E9</v>
      </c>
      <c r="G586" s="117">
        <v>1.007431E9</v>
      </c>
      <c r="H586" s="119" t="s">
        <v>59</v>
      </c>
      <c r="I586" s="121" t="s">
        <v>59</v>
      </c>
      <c r="J586" s="116" t="s">
        <v>14</v>
      </c>
      <c r="K586" s="116" t="s">
        <v>98</v>
      </c>
      <c r="L586" s="29">
        <f t="shared" si="1"/>
        <v>1719445000</v>
      </c>
      <c r="M586" s="120">
        <f t="shared" si="2"/>
        <v>0.5169543604</v>
      </c>
      <c r="N586" s="29">
        <f t="shared" si="3"/>
        <v>1007431000</v>
      </c>
      <c r="O586" s="29">
        <f t="shared" si="4"/>
        <v>712014000</v>
      </c>
      <c r="P586" s="120">
        <f t="shared" si="5"/>
        <v>0.214068343</v>
      </c>
      <c r="Q586" s="16"/>
      <c r="R586" s="16"/>
      <c r="S586" s="16"/>
      <c r="T586" s="16"/>
      <c r="U586" s="16"/>
      <c r="V586" s="16"/>
      <c r="W586" s="16"/>
      <c r="X586" s="16"/>
      <c r="Y586" s="16"/>
      <c r="Z586" s="16"/>
      <c r="AA586" s="16"/>
    </row>
    <row r="587">
      <c r="A587" s="115">
        <v>613.0</v>
      </c>
      <c r="B587" s="116" t="s">
        <v>277</v>
      </c>
      <c r="C587" s="116" t="s">
        <v>26</v>
      </c>
      <c r="D587" s="122">
        <v>42004.0</v>
      </c>
      <c r="E587" s="117">
        <v>3.733507E9</v>
      </c>
      <c r="F587" s="117">
        <v>1.836105E9</v>
      </c>
      <c r="G587" s="117">
        <v>1.110776E9</v>
      </c>
      <c r="H587" s="121" t="s">
        <v>59</v>
      </c>
      <c r="I587" s="121" t="s">
        <v>59</v>
      </c>
      <c r="J587" s="116" t="s">
        <v>14</v>
      </c>
      <c r="K587" s="116" t="s">
        <v>98</v>
      </c>
      <c r="L587" s="29">
        <f t="shared" si="1"/>
        <v>1897402000</v>
      </c>
      <c r="M587" s="120">
        <f t="shared" si="2"/>
        <v>0.5082090378</v>
      </c>
      <c r="N587" s="29">
        <f t="shared" si="3"/>
        <v>1110776000</v>
      </c>
      <c r="O587" s="29">
        <f t="shared" si="4"/>
        <v>786626000</v>
      </c>
      <c r="P587" s="120">
        <f t="shared" si="5"/>
        <v>0.2106935918</v>
      </c>
      <c r="Q587" s="16"/>
      <c r="R587" s="16"/>
      <c r="S587" s="16"/>
      <c r="T587" s="16"/>
      <c r="U587" s="16"/>
      <c r="V587" s="16"/>
      <c r="W587" s="16"/>
      <c r="X587" s="16"/>
      <c r="Y587" s="16"/>
      <c r="Z587" s="16"/>
      <c r="AA587" s="16"/>
    </row>
    <row r="588">
      <c r="A588" s="115">
        <v>614.0</v>
      </c>
      <c r="B588" s="116" t="s">
        <v>277</v>
      </c>
      <c r="C588" s="116" t="s">
        <v>27</v>
      </c>
      <c r="D588" s="118">
        <v>42369.0</v>
      </c>
      <c r="E588" s="117">
        <v>3.869187E9</v>
      </c>
      <c r="F588" s="117">
        <v>1.920253E9</v>
      </c>
      <c r="G588" s="117">
        <v>1.12159E9</v>
      </c>
      <c r="H588" s="119" t="s">
        <v>59</v>
      </c>
      <c r="I588" s="121" t="s">
        <v>59</v>
      </c>
      <c r="J588" s="116" t="s">
        <v>14</v>
      </c>
      <c r="K588" s="116" t="s">
        <v>98</v>
      </c>
      <c r="L588" s="29">
        <f t="shared" si="1"/>
        <v>1948934000</v>
      </c>
      <c r="M588" s="120">
        <f t="shared" si="2"/>
        <v>0.5037063342</v>
      </c>
      <c r="N588" s="29">
        <f t="shared" si="3"/>
        <v>1121590000</v>
      </c>
      <c r="O588" s="29">
        <f t="shared" si="4"/>
        <v>827344000</v>
      </c>
      <c r="P588" s="120">
        <f t="shared" si="5"/>
        <v>0.2138289</v>
      </c>
      <c r="Q588" s="16"/>
      <c r="R588" s="16"/>
      <c r="S588" s="16"/>
      <c r="T588" s="16"/>
      <c r="U588" s="16"/>
      <c r="V588" s="16"/>
      <c r="W588" s="16"/>
      <c r="X588" s="16"/>
      <c r="Y588" s="16"/>
      <c r="Z588" s="16"/>
      <c r="AA588" s="16"/>
    </row>
    <row r="589">
      <c r="A589" s="115">
        <v>615.0</v>
      </c>
      <c r="B589" s="116" t="s">
        <v>277</v>
      </c>
      <c r="C589" s="116" t="s">
        <v>28</v>
      </c>
      <c r="D589" s="118">
        <v>42735.0</v>
      </c>
      <c r="E589" s="117">
        <v>3.962036E9</v>
      </c>
      <c r="F589" s="117">
        <v>1.997259E9</v>
      </c>
      <c r="G589" s="117">
        <v>1.16947E9</v>
      </c>
      <c r="H589" s="119" t="s">
        <v>59</v>
      </c>
      <c r="I589" s="121" t="s">
        <v>59</v>
      </c>
      <c r="J589" s="116" t="s">
        <v>14</v>
      </c>
      <c r="K589" s="116" t="s">
        <v>98</v>
      </c>
      <c r="L589" s="29">
        <f t="shared" si="1"/>
        <v>1964777000</v>
      </c>
      <c r="M589" s="120">
        <f t="shared" si="2"/>
        <v>0.4959008449</v>
      </c>
      <c r="N589" s="29">
        <f t="shared" si="3"/>
        <v>1169470000</v>
      </c>
      <c r="O589" s="29">
        <f t="shared" si="4"/>
        <v>795307000</v>
      </c>
      <c r="P589" s="120">
        <f t="shared" si="5"/>
        <v>0.2007318964</v>
      </c>
      <c r="Q589" s="16"/>
      <c r="R589" s="16"/>
      <c r="S589" s="16"/>
      <c r="T589" s="16"/>
      <c r="U589" s="16"/>
      <c r="V589" s="16"/>
      <c r="W589" s="16"/>
      <c r="X589" s="16"/>
      <c r="Y589" s="16"/>
      <c r="Z589" s="16"/>
      <c r="AA589" s="16"/>
    </row>
    <row r="590">
      <c r="A590" s="115">
        <v>616.0</v>
      </c>
      <c r="B590" s="116" t="s">
        <v>278</v>
      </c>
      <c r="C590" s="116" t="s">
        <v>25</v>
      </c>
      <c r="D590" s="118">
        <v>41639.0</v>
      </c>
      <c r="E590" s="117">
        <v>7.872E9</v>
      </c>
      <c r="F590" s="117">
        <v>1.875E9</v>
      </c>
      <c r="G590" s="117">
        <v>1.778E9</v>
      </c>
      <c r="H590" s="117">
        <v>1.415E9</v>
      </c>
      <c r="I590" s="121" t="s">
        <v>59</v>
      </c>
      <c r="J590" s="116" t="s">
        <v>15</v>
      </c>
      <c r="K590" s="116" t="s">
        <v>92</v>
      </c>
      <c r="L590" s="29">
        <f t="shared" si="1"/>
        <v>5997000000</v>
      </c>
      <c r="M590" s="120">
        <f t="shared" si="2"/>
        <v>0.7618140244</v>
      </c>
      <c r="N590" s="29">
        <f t="shared" si="3"/>
        <v>3193000000</v>
      </c>
      <c r="O590" s="29">
        <f t="shared" si="4"/>
        <v>2804000000</v>
      </c>
      <c r="P590" s="120">
        <f t="shared" si="5"/>
        <v>0.356199187</v>
      </c>
      <c r="Q590" s="16"/>
      <c r="R590" s="16"/>
      <c r="S590" s="16"/>
      <c r="T590" s="16"/>
      <c r="U590" s="16"/>
      <c r="V590" s="16"/>
      <c r="W590" s="16"/>
      <c r="X590" s="16"/>
      <c r="Y590" s="16"/>
      <c r="Z590" s="16"/>
      <c r="AA590" s="16"/>
    </row>
    <row r="591">
      <c r="A591" s="115">
        <v>617.0</v>
      </c>
      <c r="B591" s="116" t="s">
        <v>278</v>
      </c>
      <c r="C591" s="116" t="s">
        <v>26</v>
      </c>
      <c r="D591" s="118">
        <v>42004.0</v>
      </c>
      <c r="E591" s="117">
        <v>1.2466E10</v>
      </c>
      <c r="F591" s="117">
        <v>2.153E9</v>
      </c>
      <c r="G591" s="117">
        <v>2.653E9</v>
      </c>
      <c r="H591" s="117">
        <v>2.666E9</v>
      </c>
      <c r="I591" s="121" t="s">
        <v>59</v>
      </c>
      <c r="J591" s="116" t="s">
        <v>15</v>
      </c>
      <c r="K591" s="116" t="s">
        <v>92</v>
      </c>
      <c r="L591" s="29">
        <f t="shared" si="1"/>
        <v>10313000000</v>
      </c>
      <c r="M591" s="120">
        <f t="shared" si="2"/>
        <v>0.8272902294</v>
      </c>
      <c r="N591" s="29">
        <f t="shared" si="3"/>
        <v>5319000000</v>
      </c>
      <c r="O591" s="29">
        <f t="shared" si="4"/>
        <v>4994000000</v>
      </c>
      <c r="P591" s="120">
        <f t="shared" si="5"/>
        <v>0.4006096583</v>
      </c>
      <c r="Q591" s="16"/>
      <c r="R591" s="16"/>
      <c r="S591" s="16"/>
      <c r="T591" s="16"/>
      <c r="U591" s="16"/>
      <c r="V591" s="16"/>
      <c r="W591" s="16"/>
      <c r="X591" s="16"/>
      <c r="Y591" s="16"/>
      <c r="Z591" s="16"/>
      <c r="AA591" s="16"/>
    </row>
    <row r="592">
      <c r="A592" s="115">
        <v>618.0</v>
      </c>
      <c r="B592" s="116" t="s">
        <v>278</v>
      </c>
      <c r="C592" s="116" t="s">
        <v>27</v>
      </c>
      <c r="D592" s="118">
        <v>42369.0</v>
      </c>
      <c r="E592" s="117">
        <v>1.7928E10</v>
      </c>
      <c r="F592" s="117">
        <v>2.867E9</v>
      </c>
      <c r="G592" s="117">
        <v>4.02E9</v>
      </c>
      <c r="H592" s="117">
        <v>4.816E9</v>
      </c>
      <c r="I592" s="121" t="s">
        <v>59</v>
      </c>
      <c r="J592" s="116" t="s">
        <v>15</v>
      </c>
      <c r="K592" s="116" t="s">
        <v>92</v>
      </c>
      <c r="L592" s="29">
        <f t="shared" si="1"/>
        <v>15061000000</v>
      </c>
      <c r="M592" s="120">
        <f t="shared" si="2"/>
        <v>0.8400825524</v>
      </c>
      <c r="N592" s="29">
        <f t="shared" si="3"/>
        <v>8836000000</v>
      </c>
      <c r="O592" s="29">
        <f t="shared" si="4"/>
        <v>6225000000</v>
      </c>
      <c r="P592" s="120">
        <f t="shared" si="5"/>
        <v>0.3472222222</v>
      </c>
      <c r="Q592" s="16"/>
      <c r="R592" s="16"/>
      <c r="S592" s="16"/>
      <c r="T592" s="16"/>
      <c r="U592" s="16"/>
      <c r="V592" s="16"/>
      <c r="W592" s="16"/>
      <c r="X592" s="16"/>
      <c r="Y592" s="16"/>
      <c r="Z592" s="16"/>
      <c r="AA592" s="16"/>
    </row>
    <row r="593">
      <c r="A593" s="115">
        <v>619.0</v>
      </c>
      <c r="B593" s="116" t="s">
        <v>278</v>
      </c>
      <c r="C593" s="116" t="s">
        <v>28</v>
      </c>
      <c r="D593" s="122">
        <v>42735.0</v>
      </c>
      <c r="E593" s="117">
        <v>2.7638E10</v>
      </c>
      <c r="F593" s="117">
        <v>3.789E9</v>
      </c>
      <c r="G593" s="117">
        <v>5.503E9</v>
      </c>
      <c r="H593" s="117">
        <v>5.919E9</v>
      </c>
      <c r="I593" s="121" t="s">
        <v>59</v>
      </c>
      <c r="J593" s="116" t="s">
        <v>15</v>
      </c>
      <c r="K593" s="116" t="s">
        <v>92</v>
      </c>
      <c r="L593" s="29">
        <f t="shared" si="1"/>
        <v>23849000000</v>
      </c>
      <c r="M593" s="120">
        <f t="shared" si="2"/>
        <v>0.8629061437</v>
      </c>
      <c r="N593" s="29">
        <f t="shared" si="3"/>
        <v>11422000000</v>
      </c>
      <c r="O593" s="29">
        <f t="shared" si="4"/>
        <v>12427000000</v>
      </c>
      <c r="P593" s="120">
        <f t="shared" si="5"/>
        <v>0.4496345611</v>
      </c>
      <c r="Q593" s="16"/>
      <c r="R593" s="16"/>
      <c r="S593" s="16"/>
      <c r="T593" s="16"/>
      <c r="U593" s="16"/>
      <c r="V593" s="16"/>
      <c r="W593" s="16"/>
      <c r="X593" s="16"/>
      <c r="Y593" s="16"/>
      <c r="Z593" s="16"/>
      <c r="AA593" s="16"/>
    </row>
    <row r="594">
      <c r="A594" s="115">
        <v>620.0</v>
      </c>
      <c r="B594" s="116" t="s">
        <v>279</v>
      </c>
      <c r="C594" s="116" t="s">
        <v>25</v>
      </c>
      <c r="D594" s="118">
        <v>41274.0</v>
      </c>
      <c r="E594" s="117">
        <v>3.1348E9</v>
      </c>
      <c r="F594" s="117">
        <v>2.0932E9</v>
      </c>
      <c r="G594" s="117">
        <v>8.731E8</v>
      </c>
      <c r="H594" s="119" t="s">
        <v>59</v>
      </c>
      <c r="I594" s="117">
        <v>7400000.0</v>
      </c>
      <c r="J594" s="116" t="s">
        <v>14</v>
      </c>
      <c r="K594" s="116" t="s">
        <v>98</v>
      </c>
      <c r="L594" s="29">
        <f t="shared" si="1"/>
        <v>1041600000</v>
      </c>
      <c r="M594" s="120">
        <f t="shared" si="2"/>
        <v>0.3322700013</v>
      </c>
      <c r="N594" s="29">
        <f t="shared" si="3"/>
        <v>880500000</v>
      </c>
      <c r="O594" s="29">
        <f t="shared" si="4"/>
        <v>161100000</v>
      </c>
      <c r="P594" s="120">
        <f t="shared" si="5"/>
        <v>0.05139083833</v>
      </c>
      <c r="Q594" s="16"/>
      <c r="R594" s="16"/>
      <c r="S594" s="16"/>
      <c r="T594" s="16"/>
      <c r="U594" s="16"/>
      <c r="V594" s="16"/>
      <c r="W594" s="16"/>
      <c r="X594" s="16"/>
      <c r="Y594" s="16"/>
      <c r="Z594" s="16"/>
      <c r="AA594" s="16"/>
    </row>
    <row r="595">
      <c r="A595" s="115">
        <v>621.0</v>
      </c>
      <c r="B595" s="116" t="s">
        <v>279</v>
      </c>
      <c r="C595" s="116" t="s">
        <v>26</v>
      </c>
      <c r="D595" s="118">
        <v>41639.0</v>
      </c>
      <c r="E595" s="117">
        <v>3.7036E9</v>
      </c>
      <c r="F595" s="117">
        <v>2.4085E9</v>
      </c>
      <c r="G595" s="117">
        <v>9.387E8</v>
      </c>
      <c r="H595" s="119" t="s">
        <v>59</v>
      </c>
      <c r="I595" s="117">
        <v>9400000.0</v>
      </c>
      <c r="J595" s="116" t="s">
        <v>14</v>
      </c>
      <c r="K595" s="116" t="s">
        <v>98</v>
      </c>
      <c r="L595" s="29">
        <f t="shared" si="1"/>
        <v>1295100000</v>
      </c>
      <c r="M595" s="120">
        <f t="shared" si="2"/>
        <v>0.3496867912</v>
      </c>
      <c r="N595" s="29">
        <f t="shared" si="3"/>
        <v>948100000</v>
      </c>
      <c r="O595" s="29">
        <f t="shared" si="4"/>
        <v>347000000</v>
      </c>
      <c r="P595" s="120">
        <f t="shared" si="5"/>
        <v>0.09369262339</v>
      </c>
      <c r="Q595" s="16"/>
      <c r="R595" s="16"/>
      <c r="S595" s="16"/>
      <c r="T595" s="16"/>
      <c r="U595" s="16"/>
      <c r="V595" s="16"/>
      <c r="W595" s="16"/>
      <c r="X595" s="16"/>
      <c r="Y595" s="16"/>
      <c r="Z595" s="16"/>
      <c r="AA595" s="16"/>
    </row>
    <row r="596">
      <c r="A596" s="115">
        <v>622.0</v>
      </c>
      <c r="B596" s="116" t="s">
        <v>279</v>
      </c>
      <c r="C596" s="116" t="s">
        <v>27</v>
      </c>
      <c r="D596" s="118">
        <v>42004.0</v>
      </c>
      <c r="E596" s="117">
        <v>4.0136E9</v>
      </c>
      <c r="F596" s="117">
        <v>2.6467E9</v>
      </c>
      <c r="G596" s="117">
        <v>9.433E8</v>
      </c>
      <c r="H596" s="121" t="s">
        <v>59</v>
      </c>
      <c r="I596" s="117">
        <v>1.31E7</v>
      </c>
      <c r="J596" s="116" t="s">
        <v>14</v>
      </c>
      <c r="K596" s="116" t="s">
        <v>98</v>
      </c>
      <c r="L596" s="29">
        <f t="shared" si="1"/>
        <v>1366900000</v>
      </c>
      <c r="M596" s="120">
        <f t="shared" si="2"/>
        <v>0.340567072</v>
      </c>
      <c r="N596" s="29">
        <f t="shared" si="3"/>
        <v>956400000</v>
      </c>
      <c r="O596" s="29">
        <f t="shared" si="4"/>
        <v>410500000</v>
      </c>
      <c r="P596" s="120">
        <f t="shared" si="5"/>
        <v>0.1022772573</v>
      </c>
      <c r="Q596" s="16"/>
      <c r="R596" s="16"/>
      <c r="S596" s="16"/>
      <c r="T596" s="16"/>
      <c r="U596" s="16"/>
      <c r="V596" s="16"/>
      <c r="W596" s="16"/>
      <c r="X596" s="16"/>
      <c r="Y596" s="16"/>
      <c r="Z596" s="16"/>
      <c r="AA596" s="16"/>
    </row>
    <row r="597">
      <c r="A597" s="115">
        <v>623.0</v>
      </c>
      <c r="B597" s="116" t="s">
        <v>279</v>
      </c>
      <c r="C597" s="116" t="s">
        <v>28</v>
      </c>
      <c r="D597" s="118">
        <v>42369.0</v>
      </c>
      <c r="E597" s="117">
        <v>4.5794E9</v>
      </c>
      <c r="F597" s="117">
        <v>2.9975E9</v>
      </c>
      <c r="G597" s="117">
        <v>1.0476E9</v>
      </c>
      <c r="H597" s="121" t="s">
        <v>59</v>
      </c>
      <c r="I597" s="117">
        <v>2.16E7</v>
      </c>
      <c r="J597" s="116" t="s">
        <v>14</v>
      </c>
      <c r="K597" s="116" t="s">
        <v>98</v>
      </c>
      <c r="L597" s="29">
        <f t="shared" si="1"/>
        <v>1581900000</v>
      </c>
      <c r="M597" s="120">
        <f t="shared" si="2"/>
        <v>0.345438267</v>
      </c>
      <c r="N597" s="29">
        <f t="shared" si="3"/>
        <v>1069200000</v>
      </c>
      <c r="O597" s="29">
        <f t="shared" si="4"/>
        <v>512700000</v>
      </c>
      <c r="P597" s="120">
        <f t="shared" si="5"/>
        <v>0.1119578984</v>
      </c>
      <c r="Q597" s="16"/>
      <c r="R597" s="16"/>
      <c r="S597" s="16"/>
      <c r="T597" s="16"/>
      <c r="U597" s="16"/>
      <c r="V597" s="16"/>
      <c r="W597" s="16"/>
      <c r="X597" s="16"/>
      <c r="Y597" s="16"/>
      <c r="Z597" s="16"/>
      <c r="AA597" s="16"/>
    </row>
    <row r="598">
      <c r="A598" s="115">
        <v>624.0</v>
      </c>
      <c r="B598" s="116" t="s">
        <v>280</v>
      </c>
      <c r="C598" s="116" t="s">
        <v>25</v>
      </c>
      <c r="D598" s="122">
        <v>41274.0</v>
      </c>
      <c r="E598" s="117">
        <v>1.801E10</v>
      </c>
      <c r="F598" s="117">
        <v>1.1561E10</v>
      </c>
      <c r="G598" s="117">
        <v>4.31E8</v>
      </c>
      <c r="H598" s="117">
        <v>2.85E8</v>
      </c>
      <c r="I598" s="119" t="s">
        <v>59</v>
      </c>
      <c r="J598" s="116" t="s">
        <v>16</v>
      </c>
      <c r="K598" s="116" t="s">
        <v>281</v>
      </c>
      <c r="L598" s="29">
        <f t="shared" si="1"/>
        <v>6449000000</v>
      </c>
      <c r="M598" s="120">
        <f t="shared" si="2"/>
        <v>0.3580788451</v>
      </c>
      <c r="N598" s="29">
        <f t="shared" si="3"/>
        <v>716000000</v>
      </c>
      <c r="O598" s="29">
        <f t="shared" si="4"/>
        <v>5733000000</v>
      </c>
      <c r="P598" s="120">
        <f t="shared" si="5"/>
        <v>0.3183231538</v>
      </c>
      <c r="Q598" s="16"/>
      <c r="R598" s="16"/>
      <c r="S598" s="16"/>
      <c r="T598" s="16"/>
      <c r="U598" s="16"/>
      <c r="V598" s="16"/>
      <c r="W598" s="16"/>
      <c r="X598" s="16"/>
      <c r="Y598" s="16"/>
      <c r="Z598" s="16"/>
      <c r="AA598" s="16"/>
    </row>
    <row r="599">
      <c r="A599" s="115">
        <v>625.0</v>
      </c>
      <c r="B599" s="116" t="s">
        <v>280</v>
      </c>
      <c r="C599" s="116" t="s">
        <v>26</v>
      </c>
      <c r="D599" s="118">
        <v>41639.0</v>
      </c>
      <c r="E599" s="117">
        <v>2.0921E10</v>
      </c>
      <c r="F599" s="117">
        <v>1.4637E10</v>
      </c>
      <c r="G599" s="117">
        <v>6.57E8</v>
      </c>
      <c r="H599" s="117">
        <v>2.1E8</v>
      </c>
      <c r="I599" s="119" t="s">
        <v>59</v>
      </c>
      <c r="J599" s="116" t="s">
        <v>16</v>
      </c>
      <c r="K599" s="116" t="s">
        <v>281</v>
      </c>
      <c r="L599" s="29">
        <f t="shared" si="1"/>
        <v>6284000000</v>
      </c>
      <c r="M599" s="120">
        <f t="shared" si="2"/>
        <v>0.3003680512</v>
      </c>
      <c r="N599" s="29">
        <f t="shared" si="3"/>
        <v>867000000</v>
      </c>
      <c r="O599" s="29">
        <f t="shared" si="4"/>
        <v>5417000000</v>
      </c>
      <c r="P599" s="120">
        <f t="shared" si="5"/>
        <v>0.2589264376</v>
      </c>
      <c r="Q599" s="16"/>
      <c r="R599" s="16"/>
      <c r="S599" s="16"/>
      <c r="T599" s="16"/>
      <c r="U599" s="16"/>
      <c r="V599" s="16"/>
      <c r="W599" s="16"/>
      <c r="X599" s="16"/>
      <c r="Y599" s="16"/>
      <c r="Z599" s="16"/>
      <c r="AA599" s="16"/>
    </row>
    <row r="600">
      <c r="A600" s="115">
        <v>626.0</v>
      </c>
      <c r="B600" s="116" t="s">
        <v>280</v>
      </c>
      <c r="C600" s="116" t="s">
        <v>27</v>
      </c>
      <c r="D600" s="118">
        <v>42004.0</v>
      </c>
      <c r="E600" s="117">
        <v>2.1438E10</v>
      </c>
      <c r="F600" s="117">
        <v>1.9504E10</v>
      </c>
      <c r="G600" s="117">
        <v>5.92E8</v>
      </c>
      <c r="H600" s="117">
        <v>1.26E8</v>
      </c>
      <c r="I600" s="119" t="s">
        <v>59</v>
      </c>
      <c r="J600" s="116" t="s">
        <v>16</v>
      </c>
      <c r="K600" s="116" t="s">
        <v>281</v>
      </c>
      <c r="L600" s="29">
        <f t="shared" si="1"/>
        <v>1934000000</v>
      </c>
      <c r="M600" s="120">
        <f t="shared" si="2"/>
        <v>0.09021363933</v>
      </c>
      <c r="N600" s="29">
        <f t="shared" si="3"/>
        <v>718000000</v>
      </c>
      <c r="O600" s="29">
        <f t="shared" si="4"/>
        <v>1216000000</v>
      </c>
      <c r="P600" s="120">
        <f t="shared" si="5"/>
        <v>0.05672170911</v>
      </c>
      <c r="Q600" s="16"/>
      <c r="R600" s="16"/>
      <c r="S600" s="16"/>
      <c r="T600" s="16"/>
      <c r="U600" s="16"/>
      <c r="V600" s="16"/>
      <c r="W600" s="16"/>
      <c r="X600" s="16"/>
      <c r="Y600" s="16"/>
      <c r="Z600" s="16"/>
      <c r="AA600" s="16"/>
    </row>
    <row r="601">
      <c r="A601" s="115">
        <v>627.0</v>
      </c>
      <c r="B601" s="116" t="s">
        <v>280</v>
      </c>
      <c r="C601" s="116" t="s">
        <v>28</v>
      </c>
      <c r="D601" s="118">
        <v>42369.0</v>
      </c>
      <c r="E601" s="117">
        <v>1.5877E10</v>
      </c>
      <c r="F601" s="117">
        <v>2.8524E10</v>
      </c>
      <c r="G601" s="117">
        <v>5.69E8</v>
      </c>
      <c r="H601" s="117">
        <v>1.27E8</v>
      </c>
      <c r="I601" s="119" t="s">
        <v>59</v>
      </c>
      <c r="J601" s="116" t="s">
        <v>16</v>
      </c>
      <c r="K601" s="116" t="s">
        <v>281</v>
      </c>
      <c r="L601" s="29">
        <f t="shared" si="1"/>
        <v>-12647000000</v>
      </c>
      <c r="M601" s="120">
        <f t="shared" si="2"/>
        <v>-0.7965610632</v>
      </c>
      <c r="N601" s="29">
        <f t="shared" si="3"/>
        <v>696000000</v>
      </c>
      <c r="O601" s="29">
        <f t="shared" si="4"/>
        <v>-13343000000</v>
      </c>
      <c r="P601" s="120">
        <f t="shared" si="5"/>
        <v>-0.8403980601</v>
      </c>
      <c r="Q601" s="16"/>
      <c r="R601" s="16"/>
      <c r="S601" s="16"/>
      <c r="T601" s="16"/>
      <c r="U601" s="16"/>
      <c r="V601" s="16"/>
      <c r="W601" s="16"/>
      <c r="X601" s="16"/>
      <c r="Y601" s="16"/>
      <c r="Z601" s="16"/>
      <c r="AA601" s="16"/>
    </row>
    <row r="602">
      <c r="A602" s="115">
        <v>628.0</v>
      </c>
      <c r="B602" s="116" t="s">
        <v>282</v>
      </c>
      <c r="C602" s="116" t="s">
        <v>25</v>
      </c>
      <c r="D602" s="118">
        <v>41425.0</v>
      </c>
      <c r="E602" s="117">
        <v>4.4287E10</v>
      </c>
      <c r="F602" s="117">
        <v>1.6448E10</v>
      </c>
      <c r="G602" s="117">
        <v>2.0359E10</v>
      </c>
      <c r="H602" s="119" t="s">
        <v>59</v>
      </c>
      <c r="I602" s="117">
        <v>2.386E9</v>
      </c>
      <c r="J602" s="116" t="s">
        <v>14</v>
      </c>
      <c r="K602" s="116" t="s">
        <v>178</v>
      </c>
      <c r="L602" s="29">
        <f t="shared" si="1"/>
        <v>27839000000</v>
      </c>
      <c r="M602" s="120">
        <f t="shared" si="2"/>
        <v>0.6286043308</v>
      </c>
      <c r="N602" s="29">
        <f t="shared" si="3"/>
        <v>22745000000</v>
      </c>
      <c r="O602" s="29">
        <f t="shared" si="4"/>
        <v>5094000000</v>
      </c>
      <c r="P602" s="120">
        <f t="shared" si="5"/>
        <v>0.1150224671</v>
      </c>
      <c r="Q602" s="16"/>
      <c r="R602" s="16"/>
      <c r="S602" s="16"/>
      <c r="T602" s="16"/>
      <c r="U602" s="16"/>
      <c r="V602" s="16"/>
      <c r="W602" s="16"/>
      <c r="X602" s="16"/>
      <c r="Y602" s="16"/>
      <c r="Z602" s="16"/>
      <c r="AA602" s="16"/>
    </row>
    <row r="603">
      <c r="A603" s="115">
        <v>629.0</v>
      </c>
      <c r="B603" s="116" t="s">
        <v>282</v>
      </c>
      <c r="C603" s="116" t="s">
        <v>26</v>
      </c>
      <c r="D603" s="118">
        <v>41790.0</v>
      </c>
      <c r="E603" s="117">
        <v>4.5567E10</v>
      </c>
      <c r="F603" s="117">
        <v>1.7052E10</v>
      </c>
      <c r="G603" s="117">
        <v>2.2113E10</v>
      </c>
      <c r="H603" s="121" t="s">
        <v>59</v>
      </c>
      <c r="I603" s="117">
        <v>2.587E9</v>
      </c>
      <c r="J603" s="116" t="s">
        <v>14</v>
      </c>
      <c r="K603" s="116" t="s">
        <v>178</v>
      </c>
      <c r="L603" s="29">
        <f t="shared" si="1"/>
        <v>28515000000</v>
      </c>
      <c r="M603" s="120">
        <f t="shared" si="2"/>
        <v>0.6257818158</v>
      </c>
      <c r="N603" s="29">
        <f t="shared" si="3"/>
        <v>24700000000</v>
      </c>
      <c r="O603" s="29">
        <f t="shared" si="4"/>
        <v>3815000000</v>
      </c>
      <c r="P603" s="120">
        <f t="shared" si="5"/>
        <v>0.08372286962</v>
      </c>
      <c r="Q603" s="16"/>
      <c r="R603" s="16"/>
      <c r="S603" s="16"/>
      <c r="T603" s="16"/>
      <c r="U603" s="16"/>
      <c r="V603" s="16"/>
      <c r="W603" s="16"/>
      <c r="X603" s="16"/>
      <c r="Y603" s="16"/>
      <c r="Z603" s="16"/>
      <c r="AA603" s="16"/>
    </row>
    <row r="604">
      <c r="A604" s="115">
        <v>630.0</v>
      </c>
      <c r="B604" s="116" t="s">
        <v>282</v>
      </c>
      <c r="C604" s="116" t="s">
        <v>27</v>
      </c>
      <c r="D604" s="118">
        <v>42155.0</v>
      </c>
      <c r="E604" s="117">
        <v>4.7453E10</v>
      </c>
      <c r="F604" s="117">
        <v>1.6984E10</v>
      </c>
      <c r="G604" s="117">
        <v>2.5715E10</v>
      </c>
      <c r="H604" s="121" t="s">
        <v>59</v>
      </c>
      <c r="I604" s="117">
        <v>2.611E9</v>
      </c>
      <c r="J604" s="116" t="s">
        <v>14</v>
      </c>
      <c r="K604" s="116" t="s">
        <v>178</v>
      </c>
      <c r="L604" s="29">
        <f t="shared" si="1"/>
        <v>30469000000</v>
      </c>
      <c r="M604" s="120">
        <f t="shared" si="2"/>
        <v>0.6420879607</v>
      </c>
      <c r="N604" s="29">
        <f t="shared" si="3"/>
        <v>28326000000</v>
      </c>
      <c r="O604" s="29">
        <f t="shared" si="4"/>
        <v>2143000000</v>
      </c>
      <c r="P604" s="120">
        <f t="shared" si="5"/>
        <v>0.04516047457</v>
      </c>
      <c r="Q604" s="16"/>
      <c r="R604" s="16"/>
      <c r="S604" s="16"/>
      <c r="T604" s="16"/>
      <c r="U604" s="16"/>
      <c r="V604" s="16"/>
      <c r="W604" s="16"/>
      <c r="X604" s="16"/>
      <c r="Y604" s="16"/>
      <c r="Z604" s="16"/>
      <c r="AA604" s="16"/>
    </row>
    <row r="605">
      <c r="A605" s="115">
        <v>631.0</v>
      </c>
      <c r="B605" s="116" t="s">
        <v>282</v>
      </c>
      <c r="C605" s="116" t="s">
        <v>28</v>
      </c>
      <c r="D605" s="118">
        <v>42521.0</v>
      </c>
      <c r="E605" s="117">
        <v>5.0365E10</v>
      </c>
      <c r="F605" s="117">
        <v>1.7327E10</v>
      </c>
      <c r="G605" s="117">
        <v>2.733E10</v>
      </c>
      <c r="H605" s="119" t="s">
        <v>59</v>
      </c>
      <c r="I605" s="117">
        <v>2.631E9</v>
      </c>
      <c r="J605" s="116" t="s">
        <v>14</v>
      </c>
      <c r="K605" s="116" t="s">
        <v>178</v>
      </c>
      <c r="L605" s="29">
        <f t="shared" si="1"/>
        <v>33038000000</v>
      </c>
      <c r="M605" s="120">
        <f t="shared" si="2"/>
        <v>0.6559714087</v>
      </c>
      <c r="N605" s="29">
        <f t="shared" si="3"/>
        <v>29961000000</v>
      </c>
      <c r="O605" s="29">
        <f t="shared" si="4"/>
        <v>3077000000</v>
      </c>
      <c r="P605" s="120">
        <f t="shared" si="5"/>
        <v>0.0610940137</v>
      </c>
      <c r="Q605" s="16"/>
      <c r="R605" s="16"/>
      <c r="S605" s="16"/>
      <c r="T605" s="16"/>
      <c r="U605" s="16"/>
      <c r="V605" s="16"/>
      <c r="W605" s="16"/>
      <c r="X605" s="16"/>
      <c r="Y605" s="16"/>
      <c r="Z605" s="16"/>
      <c r="AA605" s="16"/>
    </row>
    <row r="606">
      <c r="A606" s="115">
        <v>632.0</v>
      </c>
      <c r="B606" s="116" t="s">
        <v>283</v>
      </c>
      <c r="C606" s="116" t="s">
        <v>25</v>
      </c>
      <c r="D606" s="118">
        <v>41274.0</v>
      </c>
      <c r="E606" s="117">
        <v>1.5255E10</v>
      </c>
      <c r="F606" s="117">
        <v>6.717E9</v>
      </c>
      <c r="G606" s="117">
        <v>5.353E9</v>
      </c>
      <c r="H606" s="121" t="s">
        <v>59</v>
      </c>
      <c r="I606" s="117">
        <v>1.051E9</v>
      </c>
      <c r="J606" s="116" t="s">
        <v>19</v>
      </c>
      <c r="K606" s="116" t="s">
        <v>82</v>
      </c>
      <c r="L606" s="29">
        <f t="shared" si="1"/>
        <v>8538000000</v>
      </c>
      <c r="M606" s="120">
        <f t="shared" si="2"/>
        <v>0.5596853491</v>
      </c>
      <c r="N606" s="29">
        <f t="shared" si="3"/>
        <v>6404000000</v>
      </c>
      <c r="O606" s="29">
        <f t="shared" si="4"/>
        <v>2134000000</v>
      </c>
      <c r="P606" s="120">
        <f t="shared" si="5"/>
        <v>0.1398885611</v>
      </c>
      <c r="Q606" s="16"/>
      <c r="R606" s="16"/>
      <c r="S606" s="16"/>
      <c r="T606" s="16"/>
      <c r="U606" s="16"/>
      <c r="V606" s="16"/>
      <c r="W606" s="16"/>
      <c r="X606" s="16"/>
      <c r="Y606" s="16"/>
      <c r="Z606" s="16"/>
      <c r="AA606" s="16"/>
    </row>
    <row r="607">
      <c r="A607" s="115">
        <v>633.0</v>
      </c>
      <c r="B607" s="116" t="s">
        <v>283</v>
      </c>
      <c r="C607" s="116" t="s">
        <v>26</v>
      </c>
      <c r="D607" s="118">
        <v>41639.0</v>
      </c>
      <c r="E607" s="117">
        <v>1.4892E10</v>
      </c>
      <c r="F607" s="117">
        <v>6.459E9</v>
      </c>
      <c r="G607" s="117">
        <v>4.315E9</v>
      </c>
      <c r="H607" s="121" t="s">
        <v>59</v>
      </c>
      <c r="I607" s="117">
        <v>1.741E9</v>
      </c>
      <c r="J607" s="116" t="s">
        <v>19</v>
      </c>
      <c r="K607" s="116" t="s">
        <v>82</v>
      </c>
      <c r="L607" s="29">
        <f t="shared" si="1"/>
        <v>8433000000</v>
      </c>
      <c r="M607" s="120">
        <f t="shared" si="2"/>
        <v>0.5662771958</v>
      </c>
      <c r="N607" s="29">
        <f t="shared" si="3"/>
        <v>6056000000</v>
      </c>
      <c r="O607" s="29">
        <f t="shared" si="4"/>
        <v>2377000000</v>
      </c>
      <c r="P607" s="120">
        <f t="shared" si="5"/>
        <v>0.1596159012</v>
      </c>
      <c r="Q607" s="16"/>
      <c r="R607" s="16"/>
      <c r="S607" s="16"/>
      <c r="T607" s="16"/>
      <c r="U607" s="16"/>
      <c r="V607" s="16"/>
      <c r="W607" s="16"/>
      <c r="X607" s="16"/>
      <c r="Y607" s="16"/>
      <c r="Z607" s="16"/>
      <c r="AA607" s="16"/>
    </row>
    <row r="608">
      <c r="A608" s="115">
        <v>634.0</v>
      </c>
      <c r="B608" s="116" t="s">
        <v>283</v>
      </c>
      <c r="C608" s="116" t="s">
        <v>27</v>
      </c>
      <c r="D608" s="118">
        <v>42004.0</v>
      </c>
      <c r="E608" s="117">
        <v>1.5049E10</v>
      </c>
      <c r="F608" s="117">
        <v>6.996E9</v>
      </c>
      <c r="G608" s="117">
        <v>5.759E9</v>
      </c>
      <c r="H608" s="121" t="s">
        <v>59</v>
      </c>
      <c r="I608" s="117">
        <v>1.232E9</v>
      </c>
      <c r="J608" s="116" t="s">
        <v>19</v>
      </c>
      <c r="K608" s="116" t="s">
        <v>82</v>
      </c>
      <c r="L608" s="29">
        <f t="shared" si="1"/>
        <v>8053000000</v>
      </c>
      <c r="M608" s="120">
        <f t="shared" si="2"/>
        <v>0.5351186125</v>
      </c>
      <c r="N608" s="29">
        <f t="shared" si="3"/>
        <v>6991000000</v>
      </c>
      <c r="O608" s="29">
        <f t="shared" si="4"/>
        <v>1062000000</v>
      </c>
      <c r="P608" s="120">
        <f t="shared" si="5"/>
        <v>0.07056947305</v>
      </c>
      <c r="Q608" s="16"/>
      <c r="R608" s="16"/>
      <c r="S608" s="16"/>
      <c r="T608" s="16"/>
      <c r="U608" s="16"/>
      <c r="V608" s="16"/>
      <c r="W608" s="16"/>
      <c r="X608" s="16"/>
      <c r="Y608" s="16"/>
      <c r="Z608" s="16"/>
      <c r="AA608" s="16"/>
    </row>
    <row r="609">
      <c r="A609" s="115">
        <v>635.0</v>
      </c>
      <c r="B609" s="116" t="s">
        <v>283</v>
      </c>
      <c r="C609" s="116" t="s">
        <v>28</v>
      </c>
      <c r="D609" s="118">
        <v>42369.0</v>
      </c>
      <c r="E609" s="117">
        <v>1.5026E10</v>
      </c>
      <c r="F609" s="117">
        <v>6.173E9</v>
      </c>
      <c r="G609" s="117">
        <v>4.969E9</v>
      </c>
      <c r="H609" s="121" t="s">
        <v>59</v>
      </c>
      <c r="I609" s="117">
        <v>1.55E9</v>
      </c>
      <c r="J609" s="116" t="s">
        <v>19</v>
      </c>
      <c r="K609" s="116" t="s">
        <v>82</v>
      </c>
      <c r="L609" s="29">
        <f t="shared" si="1"/>
        <v>8853000000</v>
      </c>
      <c r="M609" s="120">
        <f t="shared" si="2"/>
        <v>0.5891787568</v>
      </c>
      <c r="N609" s="29">
        <f t="shared" si="3"/>
        <v>6519000000</v>
      </c>
      <c r="O609" s="29">
        <f t="shared" si="4"/>
        <v>2334000000</v>
      </c>
      <c r="P609" s="120">
        <f t="shared" si="5"/>
        <v>0.15533076</v>
      </c>
      <c r="Q609" s="16"/>
      <c r="R609" s="16"/>
      <c r="S609" s="16"/>
      <c r="T609" s="16"/>
      <c r="U609" s="16"/>
      <c r="V609" s="16"/>
      <c r="W609" s="16"/>
      <c r="X609" s="16"/>
      <c r="Y609" s="16"/>
      <c r="Z609" s="16"/>
      <c r="AA609" s="16"/>
    </row>
    <row r="610">
      <c r="A610" s="115">
        <v>636.0</v>
      </c>
      <c r="B610" s="116" t="s">
        <v>284</v>
      </c>
      <c r="C610" s="116" t="s">
        <v>25</v>
      </c>
      <c r="D610" s="118">
        <v>41547.0</v>
      </c>
      <c r="E610" s="117">
        <v>1.481314E9</v>
      </c>
      <c r="F610" s="117">
        <v>2.53047E8</v>
      </c>
      <c r="G610" s="117">
        <v>5.87835E8</v>
      </c>
      <c r="H610" s="117">
        <v>2.09614E8</v>
      </c>
      <c r="I610" s="119" t="s">
        <v>59</v>
      </c>
      <c r="J610" s="116" t="s">
        <v>15</v>
      </c>
      <c r="K610" s="116" t="s">
        <v>206</v>
      </c>
      <c r="L610" s="29">
        <f t="shared" si="1"/>
        <v>1228267000</v>
      </c>
      <c r="M610" s="120">
        <f t="shared" si="2"/>
        <v>0.8291739631</v>
      </c>
      <c r="N610" s="29">
        <f t="shared" si="3"/>
        <v>797449000</v>
      </c>
      <c r="O610" s="29">
        <f t="shared" si="4"/>
        <v>430818000</v>
      </c>
      <c r="P610" s="120">
        <f t="shared" si="5"/>
        <v>0.2908350289</v>
      </c>
      <c r="Q610" s="16"/>
      <c r="R610" s="16"/>
      <c r="S610" s="16"/>
      <c r="T610" s="16"/>
      <c r="U610" s="16"/>
      <c r="V610" s="16"/>
      <c r="W610" s="16"/>
      <c r="X610" s="16"/>
      <c r="Y610" s="16"/>
      <c r="Z610" s="16"/>
      <c r="AA610" s="16"/>
    </row>
    <row r="611">
      <c r="A611" s="115">
        <v>637.0</v>
      </c>
      <c r="B611" s="116" t="s">
        <v>284</v>
      </c>
      <c r="C611" s="116" t="s">
        <v>26</v>
      </c>
      <c r="D611" s="118">
        <v>41912.0</v>
      </c>
      <c r="E611" s="117">
        <v>1.732046E9</v>
      </c>
      <c r="F611" s="117">
        <v>3.09959E8</v>
      </c>
      <c r="G611" s="117">
        <v>6.64738E8</v>
      </c>
      <c r="H611" s="117">
        <v>2.63792E8</v>
      </c>
      <c r="I611" s="121" t="s">
        <v>59</v>
      </c>
      <c r="J611" s="116" t="s">
        <v>15</v>
      </c>
      <c r="K611" s="116" t="s">
        <v>206</v>
      </c>
      <c r="L611" s="29">
        <f t="shared" si="1"/>
        <v>1422087000</v>
      </c>
      <c r="M611" s="120">
        <f t="shared" si="2"/>
        <v>0.8210445912</v>
      </c>
      <c r="N611" s="29">
        <f t="shared" si="3"/>
        <v>928530000</v>
      </c>
      <c r="O611" s="29">
        <f t="shared" si="4"/>
        <v>493557000</v>
      </c>
      <c r="P611" s="120">
        <f t="shared" si="5"/>
        <v>0.2849560577</v>
      </c>
      <c r="Q611" s="16"/>
      <c r="R611" s="16"/>
      <c r="S611" s="16"/>
      <c r="T611" s="16"/>
      <c r="U611" s="16"/>
      <c r="V611" s="16"/>
      <c r="W611" s="16"/>
      <c r="X611" s="16"/>
      <c r="Y611" s="16"/>
      <c r="Z611" s="16"/>
      <c r="AA611" s="16"/>
    </row>
    <row r="612">
      <c r="A612" s="115">
        <v>638.0</v>
      </c>
      <c r="B612" s="116" t="s">
        <v>284</v>
      </c>
      <c r="C612" s="116" t="s">
        <v>27</v>
      </c>
      <c r="D612" s="118">
        <v>42277.0</v>
      </c>
      <c r="E612" s="117">
        <v>1.919823E9</v>
      </c>
      <c r="F612" s="117">
        <v>3.32261E8</v>
      </c>
      <c r="G612" s="117">
        <v>7.3808E8</v>
      </c>
      <c r="H612" s="117">
        <v>2.96583E8</v>
      </c>
      <c r="I612" s="119" t="s">
        <v>59</v>
      </c>
      <c r="J612" s="116" t="s">
        <v>15</v>
      </c>
      <c r="K612" s="116" t="s">
        <v>206</v>
      </c>
      <c r="L612" s="29">
        <f t="shared" si="1"/>
        <v>1587562000</v>
      </c>
      <c r="M612" s="120">
        <f t="shared" si="2"/>
        <v>0.8269314411</v>
      </c>
      <c r="N612" s="29">
        <f t="shared" si="3"/>
        <v>1034663000</v>
      </c>
      <c r="O612" s="29">
        <f t="shared" si="4"/>
        <v>552899000</v>
      </c>
      <c r="P612" s="120">
        <f t="shared" si="5"/>
        <v>0.2879947787</v>
      </c>
      <c r="Q612" s="16"/>
      <c r="R612" s="16"/>
      <c r="S612" s="16"/>
      <c r="T612" s="16"/>
      <c r="U612" s="16"/>
      <c r="V612" s="16"/>
      <c r="W612" s="16"/>
      <c r="X612" s="16"/>
      <c r="Y612" s="16"/>
      <c r="Z612" s="16"/>
      <c r="AA612" s="16"/>
    </row>
    <row r="613">
      <c r="A613" s="115">
        <v>639.0</v>
      </c>
      <c r="B613" s="116" t="s">
        <v>284</v>
      </c>
      <c r="C613" s="116" t="s">
        <v>28</v>
      </c>
      <c r="D613" s="118">
        <v>42643.0</v>
      </c>
      <c r="E613" s="117">
        <v>1.995034E9</v>
      </c>
      <c r="F613" s="117">
        <v>3.37205E8</v>
      </c>
      <c r="G613" s="117">
        <v>7.67174E8</v>
      </c>
      <c r="H613" s="117">
        <v>3.34227E8</v>
      </c>
      <c r="I613" s="121" t="s">
        <v>59</v>
      </c>
      <c r="J613" s="116" t="s">
        <v>15</v>
      </c>
      <c r="K613" s="116" t="s">
        <v>206</v>
      </c>
      <c r="L613" s="29">
        <f t="shared" si="1"/>
        <v>1657829000</v>
      </c>
      <c r="M613" s="120">
        <f t="shared" si="2"/>
        <v>0.8309778179</v>
      </c>
      <c r="N613" s="29">
        <f t="shared" si="3"/>
        <v>1101401000</v>
      </c>
      <c r="O613" s="29">
        <f t="shared" si="4"/>
        <v>556428000</v>
      </c>
      <c r="P613" s="120">
        <f t="shared" si="5"/>
        <v>0.2789065249</v>
      </c>
      <c r="Q613" s="16"/>
      <c r="R613" s="16"/>
      <c r="S613" s="16"/>
      <c r="T613" s="16"/>
      <c r="U613" s="16"/>
      <c r="V613" s="16"/>
      <c r="W613" s="16"/>
      <c r="X613" s="16"/>
      <c r="Y613" s="16"/>
      <c r="Z613" s="16"/>
      <c r="AA613" s="16"/>
    </row>
    <row r="614">
      <c r="A614" s="115">
        <v>640.0</v>
      </c>
      <c r="B614" s="116" t="s">
        <v>285</v>
      </c>
      <c r="C614" s="116" t="s">
        <v>25</v>
      </c>
      <c r="D614" s="118">
        <v>41274.0</v>
      </c>
      <c r="E614" s="117">
        <v>5.7958E9</v>
      </c>
      <c r="F614" s="117">
        <v>3.9562E9</v>
      </c>
      <c r="G614" s="117">
        <v>7.633E8</v>
      </c>
      <c r="H614" s="119" t="s">
        <v>59</v>
      </c>
      <c r="I614" s="119" t="s">
        <v>59</v>
      </c>
      <c r="J614" s="116" t="s">
        <v>15</v>
      </c>
      <c r="K614" s="116" t="s">
        <v>92</v>
      </c>
      <c r="L614" s="29">
        <f t="shared" si="1"/>
        <v>1839600000</v>
      </c>
      <c r="M614" s="120">
        <f t="shared" si="2"/>
        <v>0.3174022568</v>
      </c>
      <c r="N614" s="29">
        <f t="shared" si="3"/>
        <v>763300000</v>
      </c>
      <c r="O614" s="29">
        <f t="shared" si="4"/>
        <v>1076300000</v>
      </c>
      <c r="P614" s="120">
        <f t="shared" si="5"/>
        <v>0.1857034404</v>
      </c>
      <c r="Q614" s="16"/>
      <c r="R614" s="16"/>
      <c r="S614" s="16"/>
      <c r="T614" s="16"/>
      <c r="U614" s="16"/>
      <c r="V614" s="16"/>
      <c r="W614" s="16"/>
      <c r="X614" s="16"/>
      <c r="Y614" s="16"/>
      <c r="Z614" s="16"/>
      <c r="AA614" s="16"/>
    </row>
    <row r="615">
      <c r="A615" s="115">
        <v>641.0</v>
      </c>
      <c r="B615" s="116" t="s">
        <v>285</v>
      </c>
      <c r="C615" s="116" t="s">
        <v>26</v>
      </c>
      <c r="D615" s="118">
        <v>41639.0</v>
      </c>
      <c r="E615" s="117">
        <v>6.0634E9</v>
      </c>
      <c r="F615" s="117">
        <v>4.0927E9</v>
      </c>
      <c r="G615" s="117">
        <v>9.078E8</v>
      </c>
      <c r="H615" s="119" t="s">
        <v>59</v>
      </c>
      <c r="I615" s="119" t="s">
        <v>59</v>
      </c>
      <c r="J615" s="116" t="s">
        <v>15</v>
      </c>
      <c r="K615" s="116" t="s">
        <v>92</v>
      </c>
      <c r="L615" s="29">
        <f t="shared" si="1"/>
        <v>1970700000</v>
      </c>
      <c r="M615" s="120">
        <f t="shared" si="2"/>
        <v>0.3250156678</v>
      </c>
      <c r="N615" s="29">
        <f t="shared" si="3"/>
        <v>907800000</v>
      </c>
      <c r="O615" s="29">
        <f t="shared" si="4"/>
        <v>1062900000</v>
      </c>
      <c r="P615" s="120">
        <f t="shared" si="5"/>
        <v>0.1752976878</v>
      </c>
      <c r="Q615" s="16"/>
      <c r="R615" s="16"/>
      <c r="S615" s="16"/>
      <c r="T615" s="16"/>
      <c r="U615" s="16"/>
      <c r="V615" s="16"/>
      <c r="W615" s="16"/>
      <c r="X615" s="16"/>
      <c r="Y615" s="16"/>
      <c r="Z615" s="16"/>
      <c r="AA615" s="16"/>
    </row>
    <row r="616">
      <c r="A616" s="115">
        <v>642.0</v>
      </c>
      <c r="B616" s="116" t="s">
        <v>285</v>
      </c>
      <c r="C616" s="116" t="s">
        <v>27</v>
      </c>
      <c r="D616" s="118">
        <v>42004.0</v>
      </c>
      <c r="E616" s="117">
        <v>6.4138E9</v>
      </c>
      <c r="F616" s="117">
        <v>4.3283E9</v>
      </c>
      <c r="G616" s="117">
        <v>8.149E8</v>
      </c>
      <c r="H616" s="119" t="s">
        <v>59</v>
      </c>
      <c r="I616" s="119" t="s">
        <v>59</v>
      </c>
      <c r="J616" s="116" t="s">
        <v>15</v>
      </c>
      <c r="K616" s="116" t="s">
        <v>92</v>
      </c>
      <c r="L616" s="29">
        <f t="shared" si="1"/>
        <v>2085500000</v>
      </c>
      <c r="M616" s="120">
        <f t="shared" si="2"/>
        <v>0.3251582525</v>
      </c>
      <c r="N616" s="29">
        <f t="shared" si="3"/>
        <v>814900000</v>
      </c>
      <c r="O616" s="29">
        <f t="shared" si="4"/>
        <v>1270600000</v>
      </c>
      <c r="P616" s="120">
        <f t="shared" si="5"/>
        <v>0.1981040881</v>
      </c>
      <c r="Q616" s="16"/>
      <c r="R616" s="16"/>
      <c r="S616" s="16"/>
      <c r="T616" s="16"/>
      <c r="U616" s="16"/>
      <c r="V616" s="16"/>
      <c r="W616" s="16"/>
      <c r="X616" s="16"/>
      <c r="Y616" s="16"/>
      <c r="Z616" s="16"/>
      <c r="AA616" s="16"/>
    </row>
    <row r="617">
      <c r="A617" s="115">
        <v>643.0</v>
      </c>
      <c r="B617" s="116" t="s">
        <v>285</v>
      </c>
      <c r="C617" s="116" t="s">
        <v>28</v>
      </c>
      <c r="D617" s="118">
        <v>42369.0</v>
      </c>
      <c r="E617" s="117">
        <v>6.5952E9</v>
      </c>
      <c r="F617" s="117">
        <v>4.3932E9</v>
      </c>
      <c r="G617" s="117">
        <v>1.1028E9</v>
      </c>
      <c r="H617" s="119" t="s">
        <v>59</v>
      </c>
      <c r="I617" s="121" t="s">
        <v>59</v>
      </c>
      <c r="J617" s="116" t="s">
        <v>15</v>
      </c>
      <c r="K617" s="116" t="s">
        <v>92</v>
      </c>
      <c r="L617" s="29">
        <f t="shared" si="1"/>
        <v>2202000000</v>
      </c>
      <c r="M617" s="120">
        <f t="shared" si="2"/>
        <v>0.3338791849</v>
      </c>
      <c r="N617" s="29">
        <f t="shared" si="3"/>
        <v>1102800000</v>
      </c>
      <c r="O617" s="29">
        <f t="shared" si="4"/>
        <v>1099200000</v>
      </c>
      <c r="P617" s="120">
        <f t="shared" si="5"/>
        <v>0.1666666667</v>
      </c>
      <c r="Q617" s="16"/>
      <c r="R617" s="16"/>
      <c r="S617" s="16"/>
      <c r="T617" s="16"/>
      <c r="U617" s="16"/>
      <c r="V617" s="16"/>
      <c r="W617" s="16"/>
      <c r="X617" s="16"/>
      <c r="Y617" s="16"/>
      <c r="Z617" s="16"/>
      <c r="AA617" s="16"/>
    </row>
    <row r="618">
      <c r="A618" s="115">
        <v>644.0</v>
      </c>
      <c r="B618" s="116" t="s">
        <v>286</v>
      </c>
      <c r="C618" s="116" t="s">
        <v>25</v>
      </c>
      <c r="D618" s="118">
        <v>41274.0</v>
      </c>
      <c r="E618" s="117">
        <v>4.436E9</v>
      </c>
      <c r="F618" s="117">
        <v>2.564E9</v>
      </c>
      <c r="G618" s="117">
        <v>8.24E8</v>
      </c>
      <c r="H618" s="121" t="s">
        <v>59</v>
      </c>
      <c r="I618" s="119" t="s">
        <v>59</v>
      </c>
      <c r="J618" s="116" t="s">
        <v>15</v>
      </c>
      <c r="K618" s="116" t="s">
        <v>92</v>
      </c>
      <c r="L618" s="29">
        <f t="shared" si="1"/>
        <v>1872000000</v>
      </c>
      <c r="M618" s="120">
        <f t="shared" si="2"/>
        <v>0.4220018034</v>
      </c>
      <c r="N618" s="29">
        <f t="shared" si="3"/>
        <v>824000000</v>
      </c>
      <c r="O618" s="29">
        <f t="shared" si="4"/>
        <v>1048000000</v>
      </c>
      <c r="P618" s="120">
        <f t="shared" si="5"/>
        <v>0.2362488729</v>
      </c>
      <c r="Q618" s="16"/>
      <c r="R618" s="16"/>
      <c r="S618" s="16"/>
      <c r="T618" s="16"/>
      <c r="U618" s="16"/>
      <c r="V618" s="16"/>
      <c r="W618" s="16"/>
      <c r="X618" s="16"/>
      <c r="Y618" s="16"/>
      <c r="Z618" s="16"/>
      <c r="AA618" s="16"/>
    </row>
    <row r="619">
      <c r="A619" s="115">
        <v>645.0</v>
      </c>
      <c r="B619" s="116" t="s">
        <v>286</v>
      </c>
      <c r="C619" s="116" t="s">
        <v>26</v>
      </c>
      <c r="D619" s="118">
        <v>41639.0</v>
      </c>
      <c r="E619" s="117">
        <v>4.814E9</v>
      </c>
      <c r="F619" s="117">
        <v>2.776E9</v>
      </c>
      <c r="G619" s="117">
        <v>9.77E8</v>
      </c>
      <c r="H619" s="121" t="s">
        <v>59</v>
      </c>
      <c r="I619" s="119" t="s">
        <v>59</v>
      </c>
      <c r="J619" s="116" t="s">
        <v>15</v>
      </c>
      <c r="K619" s="116" t="s">
        <v>92</v>
      </c>
      <c r="L619" s="29">
        <f t="shared" si="1"/>
        <v>2038000000</v>
      </c>
      <c r="M619" s="120">
        <f t="shared" si="2"/>
        <v>0.4233485667</v>
      </c>
      <c r="N619" s="29">
        <f t="shared" si="3"/>
        <v>977000000</v>
      </c>
      <c r="O619" s="29">
        <f t="shared" si="4"/>
        <v>1061000000</v>
      </c>
      <c r="P619" s="120">
        <f t="shared" si="5"/>
        <v>0.2203988367</v>
      </c>
      <c r="Q619" s="16"/>
      <c r="R619" s="16"/>
      <c r="S619" s="16"/>
      <c r="T619" s="16"/>
      <c r="U619" s="16"/>
      <c r="V619" s="16"/>
      <c r="W619" s="16"/>
      <c r="X619" s="16"/>
      <c r="Y619" s="16"/>
      <c r="Z619" s="16"/>
      <c r="AA619" s="16"/>
    </row>
    <row r="620">
      <c r="A620" s="115">
        <v>646.0</v>
      </c>
      <c r="B620" s="116" t="s">
        <v>286</v>
      </c>
      <c r="C620" s="116" t="s">
        <v>27</v>
      </c>
      <c r="D620" s="118">
        <v>42004.0</v>
      </c>
      <c r="E620" s="117">
        <v>5.066E9</v>
      </c>
      <c r="F620" s="117">
        <v>2.881E9</v>
      </c>
      <c r="G620" s="117">
        <v>9.75E8</v>
      </c>
      <c r="H620" s="121" t="s">
        <v>59</v>
      </c>
      <c r="I620" s="121" t="s">
        <v>59</v>
      </c>
      <c r="J620" s="116" t="s">
        <v>15</v>
      </c>
      <c r="K620" s="116" t="s">
        <v>92</v>
      </c>
      <c r="L620" s="29">
        <f t="shared" si="1"/>
        <v>2185000000</v>
      </c>
      <c r="M620" s="120">
        <f t="shared" si="2"/>
        <v>0.4313067509</v>
      </c>
      <c r="N620" s="29">
        <f t="shared" si="3"/>
        <v>975000000</v>
      </c>
      <c r="O620" s="29">
        <f t="shared" si="4"/>
        <v>1210000000</v>
      </c>
      <c r="P620" s="120">
        <f t="shared" si="5"/>
        <v>0.2388472167</v>
      </c>
      <c r="Q620" s="16"/>
      <c r="R620" s="16"/>
      <c r="S620" s="16"/>
      <c r="T620" s="16"/>
      <c r="U620" s="16"/>
      <c r="V620" s="16"/>
      <c r="W620" s="16"/>
      <c r="X620" s="16"/>
      <c r="Y620" s="16"/>
      <c r="Z620" s="16"/>
      <c r="AA620" s="16"/>
    </row>
    <row r="621">
      <c r="A621" s="115">
        <v>647.0</v>
      </c>
      <c r="B621" s="116" t="s">
        <v>286</v>
      </c>
      <c r="C621" s="116" t="s">
        <v>28</v>
      </c>
      <c r="D621" s="118">
        <v>42369.0</v>
      </c>
      <c r="E621" s="117">
        <v>5.254E9</v>
      </c>
      <c r="F621" s="117">
        <v>2.909E9</v>
      </c>
      <c r="G621" s="117">
        <v>1.034E9</v>
      </c>
      <c r="H621" s="119" t="s">
        <v>59</v>
      </c>
      <c r="I621" s="121" t="s">
        <v>59</v>
      </c>
      <c r="J621" s="116" t="s">
        <v>15</v>
      </c>
      <c r="K621" s="116" t="s">
        <v>92</v>
      </c>
      <c r="L621" s="29">
        <f t="shared" si="1"/>
        <v>2345000000</v>
      </c>
      <c r="M621" s="120">
        <f t="shared" si="2"/>
        <v>0.4463266083</v>
      </c>
      <c r="N621" s="29">
        <f t="shared" si="3"/>
        <v>1034000000</v>
      </c>
      <c r="O621" s="29">
        <f t="shared" si="4"/>
        <v>1311000000</v>
      </c>
      <c r="P621" s="120">
        <f t="shared" si="5"/>
        <v>0.2495241721</v>
      </c>
      <c r="Q621" s="16"/>
      <c r="R621" s="16"/>
      <c r="S621" s="16"/>
      <c r="T621" s="16"/>
      <c r="U621" s="16"/>
      <c r="V621" s="16"/>
      <c r="W621" s="16"/>
      <c r="X621" s="16"/>
      <c r="Y621" s="16"/>
      <c r="Z621" s="16"/>
      <c r="AA621" s="16"/>
    </row>
    <row r="622">
      <c r="A622" s="115">
        <v>648.0</v>
      </c>
      <c r="B622" s="116" t="s">
        <v>287</v>
      </c>
      <c r="C622" s="116" t="s">
        <v>25</v>
      </c>
      <c r="D622" s="118">
        <v>41307.0</v>
      </c>
      <c r="E622" s="117">
        <v>6.182E9</v>
      </c>
      <c r="F622" s="117">
        <v>4.148E9</v>
      </c>
      <c r="G622" s="117">
        <v>1.294E9</v>
      </c>
      <c r="H622" s="119" t="s">
        <v>59</v>
      </c>
      <c r="I622" s="117">
        <v>1.18E8</v>
      </c>
      <c r="J622" s="116" t="s">
        <v>9</v>
      </c>
      <c r="K622" s="116" t="s">
        <v>288</v>
      </c>
      <c r="L622" s="29">
        <f t="shared" si="1"/>
        <v>2034000000</v>
      </c>
      <c r="M622" s="120">
        <f t="shared" si="2"/>
        <v>0.3290197347</v>
      </c>
      <c r="N622" s="29">
        <f t="shared" si="3"/>
        <v>1412000000</v>
      </c>
      <c r="O622" s="29">
        <f t="shared" si="4"/>
        <v>622000000</v>
      </c>
      <c r="P622" s="120">
        <f t="shared" si="5"/>
        <v>0.1006146878</v>
      </c>
      <c r="Q622" s="16"/>
      <c r="R622" s="16"/>
      <c r="S622" s="16"/>
      <c r="T622" s="16"/>
      <c r="U622" s="16"/>
      <c r="V622" s="16"/>
      <c r="W622" s="16"/>
      <c r="X622" s="16"/>
      <c r="Y622" s="16"/>
      <c r="Z622" s="16"/>
      <c r="AA622" s="16"/>
    </row>
    <row r="623">
      <c r="A623" s="115">
        <v>649.0</v>
      </c>
      <c r="B623" s="116" t="s">
        <v>287</v>
      </c>
      <c r="C623" s="116" t="s">
        <v>26</v>
      </c>
      <c r="D623" s="118">
        <v>41671.0</v>
      </c>
      <c r="E623" s="117">
        <v>6.505E9</v>
      </c>
      <c r="F623" s="117">
        <v>4.372E9</v>
      </c>
      <c r="G623" s="117">
        <v>1.334E9</v>
      </c>
      <c r="H623" s="121" t="s">
        <v>59</v>
      </c>
      <c r="I623" s="117">
        <v>1.33E8</v>
      </c>
      <c r="J623" s="116" t="s">
        <v>9</v>
      </c>
      <c r="K623" s="116" t="s">
        <v>288</v>
      </c>
      <c r="L623" s="29">
        <f t="shared" si="1"/>
        <v>2133000000</v>
      </c>
      <c r="M623" s="120">
        <f t="shared" si="2"/>
        <v>0.3279016141</v>
      </c>
      <c r="N623" s="29">
        <f t="shared" si="3"/>
        <v>1467000000</v>
      </c>
      <c r="O623" s="29">
        <f t="shared" si="4"/>
        <v>666000000</v>
      </c>
      <c r="P623" s="120">
        <f t="shared" si="5"/>
        <v>0.1023827825</v>
      </c>
      <c r="Q623" s="16"/>
      <c r="R623" s="16"/>
      <c r="S623" s="16"/>
      <c r="T623" s="16"/>
      <c r="U623" s="16"/>
      <c r="V623" s="16"/>
      <c r="W623" s="16"/>
      <c r="X623" s="16"/>
      <c r="Y623" s="16"/>
      <c r="Z623" s="16"/>
      <c r="AA623" s="16"/>
    </row>
    <row r="624">
      <c r="A624" s="115">
        <v>650.0</v>
      </c>
      <c r="B624" s="116" t="s">
        <v>287</v>
      </c>
      <c r="C624" s="116" t="s">
        <v>27</v>
      </c>
      <c r="D624" s="122">
        <v>42035.0</v>
      </c>
      <c r="E624" s="117">
        <v>7.151E9</v>
      </c>
      <c r="F624" s="117">
        <v>4.777E9</v>
      </c>
      <c r="G624" s="117">
        <v>1.426E9</v>
      </c>
      <c r="H624" s="119" t="s">
        <v>59</v>
      </c>
      <c r="I624" s="117">
        <v>1.39E8</v>
      </c>
      <c r="J624" s="116" t="s">
        <v>9</v>
      </c>
      <c r="K624" s="116" t="s">
        <v>288</v>
      </c>
      <c r="L624" s="29">
        <f t="shared" si="1"/>
        <v>2374000000</v>
      </c>
      <c r="M624" s="120">
        <f t="shared" si="2"/>
        <v>0.331981541</v>
      </c>
      <c r="N624" s="29">
        <f t="shared" si="3"/>
        <v>1565000000</v>
      </c>
      <c r="O624" s="29">
        <f t="shared" si="4"/>
        <v>809000000</v>
      </c>
      <c r="P624" s="120">
        <f t="shared" si="5"/>
        <v>0.1131310306</v>
      </c>
      <c r="Q624" s="16"/>
      <c r="R624" s="16"/>
      <c r="S624" s="16"/>
      <c r="T624" s="16"/>
      <c r="U624" s="16"/>
      <c r="V624" s="16"/>
      <c r="W624" s="16"/>
      <c r="X624" s="16"/>
      <c r="Y624" s="16"/>
      <c r="Z624" s="16"/>
      <c r="AA624" s="16"/>
    </row>
    <row r="625">
      <c r="A625" s="115">
        <v>651.0</v>
      </c>
      <c r="B625" s="116" t="s">
        <v>287</v>
      </c>
      <c r="C625" s="116" t="s">
        <v>28</v>
      </c>
      <c r="D625" s="118">
        <v>42399.0</v>
      </c>
      <c r="E625" s="117">
        <v>7.412E9</v>
      </c>
      <c r="F625" s="117">
        <v>4.907E9</v>
      </c>
      <c r="G625" s="117">
        <v>1.415E9</v>
      </c>
      <c r="H625" s="121" t="s">
        <v>59</v>
      </c>
      <c r="I625" s="117">
        <v>1.48E8</v>
      </c>
      <c r="J625" s="116" t="s">
        <v>9</v>
      </c>
      <c r="K625" s="116" t="s">
        <v>288</v>
      </c>
      <c r="L625" s="29">
        <f t="shared" si="1"/>
        <v>2505000000</v>
      </c>
      <c r="M625" s="120">
        <f t="shared" si="2"/>
        <v>0.3379654614</v>
      </c>
      <c r="N625" s="29">
        <f t="shared" si="3"/>
        <v>1563000000</v>
      </c>
      <c r="O625" s="29">
        <f t="shared" si="4"/>
        <v>942000000</v>
      </c>
      <c r="P625" s="120">
        <f t="shared" si="5"/>
        <v>0.1270912035</v>
      </c>
      <c r="Q625" s="16"/>
      <c r="R625" s="16"/>
      <c r="S625" s="16"/>
      <c r="T625" s="16"/>
      <c r="U625" s="16"/>
      <c r="V625" s="16"/>
      <c r="W625" s="16"/>
      <c r="X625" s="16"/>
      <c r="Y625" s="16"/>
      <c r="Z625" s="16"/>
      <c r="AA625" s="16"/>
    </row>
    <row r="626">
      <c r="A626" s="115">
        <v>652.0</v>
      </c>
      <c r="B626" s="116" t="s">
        <v>289</v>
      </c>
      <c r="C626" s="116" t="s">
        <v>25</v>
      </c>
      <c r="D626" s="118">
        <v>41274.0</v>
      </c>
      <c r="E626" s="117">
        <v>1.405358E9</v>
      </c>
      <c r="F626" s="117">
        <v>6.70174E8</v>
      </c>
      <c r="G626" s="117">
        <v>2.925E8</v>
      </c>
      <c r="H626" s="117">
        <v>1.37354E8</v>
      </c>
      <c r="I626" s="119" t="s">
        <v>59</v>
      </c>
      <c r="J626" s="116" t="s">
        <v>15</v>
      </c>
      <c r="K626" s="116" t="s">
        <v>290</v>
      </c>
      <c r="L626" s="29">
        <f t="shared" si="1"/>
        <v>735184000</v>
      </c>
      <c r="M626" s="120">
        <f t="shared" si="2"/>
        <v>0.5231293379</v>
      </c>
      <c r="N626" s="29">
        <f t="shared" si="3"/>
        <v>429854000</v>
      </c>
      <c r="O626" s="29">
        <f t="shared" si="4"/>
        <v>305330000</v>
      </c>
      <c r="P626" s="120">
        <f t="shared" si="5"/>
        <v>0.2172613669</v>
      </c>
      <c r="Q626" s="16"/>
      <c r="R626" s="16"/>
      <c r="S626" s="16"/>
      <c r="T626" s="16"/>
      <c r="U626" s="16"/>
      <c r="V626" s="16"/>
      <c r="W626" s="16"/>
      <c r="X626" s="16"/>
      <c r="Y626" s="16"/>
      <c r="Z626" s="16"/>
      <c r="AA626" s="16"/>
    </row>
    <row r="627">
      <c r="A627" s="115">
        <v>653.0</v>
      </c>
      <c r="B627" s="116" t="s">
        <v>289</v>
      </c>
      <c r="C627" s="116" t="s">
        <v>26</v>
      </c>
      <c r="D627" s="118">
        <v>41639.0</v>
      </c>
      <c r="E627" s="117">
        <v>1.496372E9</v>
      </c>
      <c r="F627" s="117">
        <v>7.59362E8</v>
      </c>
      <c r="G627" s="117">
        <v>3.22739E8</v>
      </c>
      <c r="H627" s="117">
        <v>1.47696E8</v>
      </c>
      <c r="I627" s="119" t="s">
        <v>59</v>
      </c>
      <c r="J627" s="116" t="s">
        <v>15</v>
      </c>
      <c r="K627" s="116" t="s">
        <v>290</v>
      </c>
      <c r="L627" s="29">
        <f t="shared" si="1"/>
        <v>737010000</v>
      </c>
      <c r="M627" s="120">
        <f t="shared" si="2"/>
        <v>0.492531269</v>
      </c>
      <c r="N627" s="29">
        <f t="shared" si="3"/>
        <v>470435000</v>
      </c>
      <c r="O627" s="29">
        <f t="shared" si="4"/>
        <v>266575000</v>
      </c>
      <c r="P627" s="120">
        <f t="shared" si="5"/>
        <v>0.1781475462</v>
      </c>
      <c r="Q627" s="16"/>
      <c r="R627" s="16"/>
      <c r="S627" s="16"/>
      <c r="T627" s="16"/>
      <c r="U627" s="16"/>
      <c r="V627" s="16"/>
      <c r="W627" s="16"/>
      <c r="X627" s="16"/>
      <c r="Y627" s="16"/>
      <c r="Z627" s="16"/>
      <c r="AA627" s="16"/>
    </row>
    <row r="628">
      <c r="A628" s="115">
        <v>654.0</v>
      </c>
      <c r="B628" s="116" t="s">
        <v>289</v>
      </c>
      <c r="C628" s="116" t="s">
        <v>27</v>
      </c>
      <c r="D628" s="118">
        <v>42004.0</v>
      </c>
      <c r="E628" s="117">
        <v>1.530654E9</v>
      </c>
      <c r="F628" s="117">
        <v>7.80281E8</v>
      </c>
      <c r="G628" s="117">
        <v>3.31995E8</v>
      </c>
      <c r="H628" s="117">
        <v>1.42751E8</v>
      </c>
      <c r="I628" s="119" t="s">
        <v>59</v>
      </c>
      <c r="J628" s="116" t="s">
        <v>15</v>
      </c>
      <c r="K628" s="116" t="s">
        <v>290</v>
      </c>
      <c r="L628" s="29">
        <f t="shared" si="1"/>
        <v>750373000</v>
      </c>
      <c r="M628" s="120">
        <f t="shared" si="2"/>
        <v>0.4902303199</v>
      </c>
      <c r="N628" s="29">
        <f t="shared" si="3"/>
        <v>474746000</v>
      </c>
      <c r="O628" s="29">
        <f t="shared" si="4"/>
        <v>275627000</v>
      </c>
      <c r="P628" s="120">
        <f t="shared" si="5"/>
        <v>0.1800713943</v>
      </c>
      <c r="Q628" s="16"/>
      <c r="R628" s="16"/>
      <c r="S628" s="16"/>
      <c r="T628" s="16"/>
      <c r="U628" s="16"/>
      <c r="V628" s="16"/>
      <c r="W628" s="16"/>
      <c r="X628" s="16"/>
      <c r="Y628" s="16"/>
      <c r="Z628" s="16"/>
      <c r="AA628" s="16"/>
    </row>
    <row r="629">
      <c r="A629" s="115">
        <v>655.0</v>
      </c>
      <c r="B629" s="116" t="s">
        <v>289</v>
      </c>
      <c r="C629" s="116" t="s">
        <v>28</v>
      </c>
      <c r="D629" s="118">
        <v>42369.0</v>
      </c>
      <c r="E629" s="117">
        <v>1.557067E9</v>
      </c>
      <c r="F629" s="117">
        <v>8.03506E8</v>
      </c>
      <c r="G629" s="117">
        <v>3.13544E8</v>
      </c>
      <c r="H629" s="117">
        <v>1.32892E8</v>
      </c>
      <c r="I629" s="119" t="s">
        <v>59</v>
      </c>
      <c r="J629" s="116" t="s">
        <v>15</v>
      </c>
      <c r="K629" s="116" t="s">
        <v>290</v>
      </c>
      <c r="L629" s="29">
        <f t="shared" si="1"/>
        <v>753561000</v>
      </c>
      <c r="M629" s="120">
        <f t="shared" si="2"/>
        <v>0.4839618334</v>
      </c>
      <c r="N629" s="29">
        <f t="shared" si="3"/>
        <v>446436000</v>
      </c>
      <c r="O629" s="29">
        <f t="shared" si="4"/>
        <v>307125000</v>
      </c>
      <c r="P629" s="120">
        <f t="shared" si="5"/>
        <v>0.1972458475</v>
      </c>
      <c r="Q629" s="16"/>
      <c r="R629" s="16"/>
      <c r="S629" s="16"/>
      <c r="T629" s="16"/>
      <c r="U629" s="16"/>
      <c r="V629" s="16"/>
      <c r="W629" s="16"/>
      <c r="X629" s="16"/>
      <c r="Y629" s="16"/>
      <c r="Z629" s="16"/>
      <c r="AA629" s="16"/>
    </row>
    <row r="630">
      <c r="A630" s="115">
        <v>656.0</v>
      </c>
      <c r="B630" s="116" t="s">
        <v>291</v>
      </c>
      <c r="C630" s="116" t="s">
        <v>25</v>
      </c>
      <c r="D630" s="118">
        <v>41639.0</v>
      </c>
      <c r="E630" s="117">
        <v>2.7351573E10</v>
      </c>
      <c r="F630" s="117">
        <v>2.5986382E10</v>
      </c>
      <c r="G630" s="117">
        <v>1.75148E8</v>
      </c>
      <c r="H630" s="121" t="s">
        <v>59</v>
      </c>
      <c r="I630" s="119" t="s">
        <v>59</v>
      </c>
      <c r="J630" s="116" t="s">
        <v>14</v>
      </c>
      <c r="K630" s="116" t="s">
        <v>292</v>
      </c>
      <c r="L630" s="29">
        <f t="shared" si="1"/>
        <v>1365191000</v>
      </c>
      <c r="M630" s="120">
        <f t="shared" si="2"/>
        <v>0.0499127052</v>
      </c>
      <c r="N630" s="29">
        <f t="shared" si="3"/>
        <v>175148000</v>
      </c>
      <c r="O630" s="29">
        <f t="shared" si="4"/>
        <v>1190043000</v>
      </c>
      <c r="P630" s="120">
        <f t="shared" si="5"/>
        <v>0.04350912469</v>
      </c>
      <c r="Q630" s="16"/>
      <c r="R630" s="16"/>
      <c r="S630" s="16"/>
      <c r="T630" s="16"/>
      <c r="U630" s="16"/>
      <c r="V630" s="16"/>
      <c r="W630" s="16"/>
      <c r="X630" s="16"/>
      <c r="Y630" s="16"/>
      <c r="Z630" s="16"/>
      <c r="AA630" s="16"/>
    </row>
    <row r="631">
      <c r="A631" s="115">
        <v>657.0</v>
      </c>
      <c r="B631" s="116" t="s">
        <v>291</v>
      </c>
      <c r="C631" s="116" t="s">
        <v>26</v>
      </c>
      <c r="D631" s="118">
        <v>42004.0</v>
      </c>
      <c r="E631" s="117">
        <v>2.1531577E10</v>
      </c>
      <c r="F631" s="117">
        <v>2.0132544E10</v>
      </c>
      <c r="G631" s="117">
        <v>1.82711E8</v>
      </c>
      <c r="H631" s="119" t="s">
        <v>59</v>
      </c>
      <c r="I631" s="121" t="s">
        <v>59</v>
      </c>
      <c r="J631" s="116" t="s">
        <v>14</v>
      </c>
      <c r="K631" s="116" t="s">
        <v>292</v>
      </c>
      <c r="L631" s="29">
        <f t="shared" si="1"/>
        <v>1399033000</v>
      </c>
      <c r="M631" s="120">
        <f t="shared" si="2"/>
        <v>0.06497587241</v>
      </c>
      <c r="N631" s="29">
        <f t="shared" si="3"/>
        <v>182711000</v>
      </c>
      <c r="O631" s="29">
        <f t="shared" si="4"/>
        <v>1216322000</v>
      </c>
      <c r="P631" s="120">
        <f t="shared" si="5"/>
        <v>0.05649014933</v>
      </c>
      <c r="Q631" s="16"/>
      <c r="R631" s="16"/>
      <c r="S631" s="16"/>
      <c r="T631" s="16"/>
      <c r="U631" s="16"/>
      <c r="V631" s="16"/>
      <c r="W631" s="16"/>
      <c r="X631" s="16"/>
      <c r="Y631" s="16"/>
      <c r="Z631" s="16"/>
      <c r="AA631" s="16"/>
    </row>
    <row r="632">
      <c r="A632" s="115">
        <v>658.0</v>
      </c>
      <c r="B632" s="116" t="s">
        <v>291</v>
      </c>
      <c r="C632" s="116" t="s">
        <v>27</v>
      </c>
      <c r="D632" s="118">
        <v>42369.0</v>
      </c>
      <c r="E632" s="117">
        <v>1.8114048E10</v>
      </c>
      <c r="F632" s="117">
        <v>1.7019352E10</v>
      </c>
      <c r="G632" s="117">
        <v>4.08225E8</v>
      </c>
      <c r="H632" s="121" t="s">
        <v>59</v>
      </c>
      <c r="I632" s="121" t="s">
        <v>59</v>
      </c>
      <c r="J632" s="116" t="s">
        <v>14</v>
      </c>
      <c r="K632" s="116" t="s">
        <v>292</v>
      </c>
      <c r="L632" s="29">
        <f t="shared" si="1"/>
        <v>1094696000</v>
      </c>
      <c r="M632" s="120">
        <f t="shared" si="2"/>
        <v>0.06043353755</v>
      </c>
      <c r="N632" s="29">
        <f t="shared" si="3"/>
        <v>408225000</v>
      </c>
      <c r="O632" s="29">
        <f t="shared" si="4"/>
        <v>686471000</v>
      </c>
      <c r="P632" s="120">
        <f t="shared" si="5"/>
        <v>0.03789716136</v>
      </c>
      <c r="Q632" s="16"/>
      <c r="R632" s="16"/>
      <c r="S632" s="16"/>
      <c r="T632" s="16"/>
      <c r="U632" s="16"/>
      <c r="V632" s="16"/>
      <c r="W632" s="16"/>
      <c r="X632" s="16"/>
      <c r="Y632" s="16"/>
      <c r="Z632" s="16"/>
      <c r="AA632" s="16"/>
    </row>
    <row r="633">
      <c r="A633" s="115">
        <v>659.0</v>
      </c>
      <c r="B633" s="116" t="s">
        <v>291</v>
      </c>
      <c r="C633" s="116" t="s">
        <v>28</v>
      </c>
      <c r="D633" s="118">
        <v>42735.0</v>
      </c>
      <c r="E633" s="117">
        <v>1.9036525E10</v>
      </c>
      <c r="F633" s="117">
        <v>1.8246209E10</v>
      </c>
      <c r="G633" s="117">
        <v>1.91073E8</v>
      </c>
      <c r="H633" s="119" t="s">
        <v>59</v>
      </c>
      <c r="I633" s="121" t="s">
        <v>59</v>
      </c>
      <c r="J633" s="116" t="s">
        <v>14</v>
      </c>
      <c r="K633" s="116" t="s">
        <v>292</v>
      </c>
      <c r="L633" s="29">
        <f t="shared" si="1"/>
        <v>790316000</v>
      </c>
      <c r="M633" s="120">
        <f t="shared" si="2"/>
        <v>0.04151577034</v>
      </c>
      <c r="N633" s="29">
        <f t="shared" si="3"/>
        <v>191073000</v>
      </c>
      <c r="O633" s="29">
        <f t="shared" si="4"/>
        <v>599243000</v>
      </c>
      <c r="P633" s="120">
        <f t="shared" si="5"/>
        <v>0.03147859181</v>
      </c>
      <c r="Q633" s="16"/>
      <c r="R633" s="16"/>
      <c r="S633" s="16"/>
      <c r="T633" s="16"/>
      <c r="U633" s="16"/>
      <c r="V633" s="16"/>
      <c r="W633" s="16"/>
      <c r="X633" s="16"/>
      <c r="Y633" s="16"/>
      <c r="Z633" s="16"/>
      <c r="AA633" s="16"/>
    </row>
    <row r="634">
      <c r="A634" s="115">
        <v>660.0</v>
      </c>
      <c r="B634" s="116" t="s">
        <v>293</v>
      </c>
      <c r="C634" s="116" t="s">
        <v>25</v>
      </c>
      <c r="D634" s="118">
        <v>41639.0</v>
      </c>
      <c r="E634" s="117">
        <v>4.954619E9</v>
      </c>
      <c r="F634" s="117">
        <v>3.266524E9</v>
      </c>
      <c r="G634" s="117">
        <v>9.66829E8</v>
      </c>
      <c r="H634" s="121" t="s">
        <v>59</v>
      </c>
      <c r="I634" s="121" t="s">
        <v>59</v>
      </c>
      <c r="J634" s="116" t="s">
        <v>14</v>
      </c>
      <c r="K634" s="116" t="s">
        <v>189</v>
      </c>
      <c r="L634" s="29">
        <f t="shared" si="1"/>
        <v>1688095000</v>
      </c>
      <c r="M634" s="120">
        <f t="shared" si="2"/>
        <v>0.3407113645</v>
      </c>
      <c r="N634" s="29">
        <f t="shared" si="3"/>
        <v>966829000</v>
      </c>
      <c r="O634" s="29">
        <f t="shared" si="4"/>
        <v>721266000</v>
      </c>
      <c r="P634" s="120">
        <f t="shared" si="5"/>
        <v>0.1455744629</v>
      </c>
      <c r="Q634" s="16"/>
      <c r="R634" s="16"/>
      <c r="S634" s="16"/>
      <c r="T634" s="16"/>
      <c r="U634" s="16"/>
      <c r="V634" s="16"/>
      <c r="W634" s="16"/>
      <c r="X634" s="16"/>
      <c r="Y634" s="16"/>
      <c r="Z634" s="16"/>
      <c r="AA634" s="16"/>
    </row>
    <row r="635">
      <c r="A635" s="115">
        <v>661.0</v>
      </c>
      <c r="B635" s="116" t="s">
        <v>293</v>
      </c>
      <c r="C635" s="116" t="s">
        <v>26</v>
      </c>
      <c r="D635" s="118">
        <v>42004.0</v>
      </c>
      <c r="E635" s="117">
        <v>4.877885E9</v>
      </c>
      <c r="F635" s="117">
        <v>3.163268E9</v>
      </c>
      <c r="G635" s="117">
        <v>9.369E8</v>
      </c>
      <c r="H635" s="121" t="s">
        <v>59</v>
      </c>
      <c r="I635" s="119" t="s">
        <v>59</v>
      </c>
      <c r="J635" s="116" t="s">
        <v>14</v>
      </c>
      <c r="K635" s="116" t="s">
        <v>189</v>
      </c>
      <c r="L635" s="29">
        <f t="shared" si="1"/>
        <v>1714617000</v>
      </c>
      <c r="M635" s="120">
        <f t="shared" si="2"/>
        <v>0.3515082869</v>
      </c>
      <c r="N635" s="29">
        <f t="shared" si="3"/>
        <v>936900000</v>
      </c>
      <c r="O635" s="29">
        <f t="shared" si="4"/>
        <v>777717000</v>
      </c>
      <c r="P635" s="120">
        <f t="shared" si="5"/>
        <v>0.1594373381</v>
      </c>
      <c r="Q635" s="16"/>
      <c r="R635" s="16"/>
      <c r="S635" s="16"/>
      <c r="T635" s="16"/>
      <c r="U635" s="16"/>
      <c r="V635" s="16"/>
      <c r="W635" s="16"/>
      <c r="X635" s="16"/>
      <c r="Y635" s="16"/>
      <c r="Z635" s="16"/>
      <c r="AA635" s="16"/>
    </row>
    <row r="636">
      <c r="A636" s="115">
        <v>662.0</v>
      </c>
      <c r="B636" s="116" t="s">
        <v>293</v>
      </c>
      <c r="C636" s="116" t="s">
        <v>27</v>
      </c>
      <c r="D636" s="118">
        <v>42369.0</v>
      </c>
      <c r="E636" s="117">
        <v>4.56103E9</v>
      </c>
      <c r="F636" s="117">
        <v>3.073712E9</v>
      </c>
      <c r="G636" s="117">
        <v>9.71611E8</v>
      </c>
      <c r="H636" s="121" t="s">
        <v>59</v>
      </c>
      <c r="I636" s="121" t="s">
        <v>59</v>
      </c>
      <c r="J636" s="116" t="s">
        <v>14</v>
      </c>
      <c r="K636" s="116" t="s">
        <v>189</v>
      </c>
      <c r="L636" s="29">
        <f t="shared" si="1"/>
        <v>1487318000</v>
      </c>
      <c r="M636" s="120">
        <f t="shared" si="2"/>
        <v>0.3260925712</v>
      </c>
      <c r="N636" s="29">
        <f t="shared" si="3"/>
        <v>971611000</v>
      </c>
      <c r="O636" s="29">
        <f t="shared" si="4"/>
        <v>515707000</v>
      </c>
      <c r="P636" s="120">
        <f t="shared" si="5"/>
        <v>0.1130681008</v>
      </c>
      <c r="Q636" s="16"/>
      <c r="R636" s="16"/>
      <c r="S636" s="16"/>
      <c r="T636" s="16"/>
      <c r="U636" s="16"/>
      <c r="V636" s="16"/>
      <c r="W636" s="16"/>
      <c r="X636" s="16"/>
      <c r="Y636" s="16"/>
      <c r="Z636" s="16"/>
      <c r="AA636" s="16"/>
    </row>
    <row r="637">
      <c r="A637" s="115">
        <v>663.0</v>
      </c>
      <c r="B637" s="116" t="s">
        <v>293</v>
      </c>
      <c r="C637" s="116" t="s">
        <v>28</v>
      </c>
      <c r="D637" s="118">
        <v>42735.0</v>
      </c>
      <c r="E637" s="117">
        <v>3.991462E9</v>
      </c>
      <c r="F637" s="117">
        <v>2.759908E9</v>
      </c>
      <c r="G637" s="117">
        <v>9.65322E8</v>
      </c>
      <c r="H637" s="119" t="s">
        <v>59</v>
      </c>
      <c r="I637" s="121" t="s">
        <v>59</v>
      </c>
      <c r="J637" s="116" t="s">
        <v>14</v>
      </c>
      <c r="K637" s="116" t="s">
        <v>189</v>
      </c>
      <c r="L637" s="29">
        <f t="shared" si="1"/>
        <v>1231554000</v>
      </c>
      <c r="M637" s="120">
        <f t="shared" si="2"/>
        <v>0.3085470938</v>
      </c>
      <c r="N637" s="29">
        <f t="shared" si="3"/>
        <v>965322000</v>
      </c>
      <c r="O637" s="29">
        <f t="shared" si="4"/>
        <v>266232000</v>
      </c>
      <c r="P637" s="120">
        <f t="shared" si="5"/>
        <v>0.06670037194</v>
      </c>
      <c r="Q637" s="16"/>
      <c r="R637" s="16"/>
      <c r="S637" s="16"/>
      <c r="T637" s="16"/>
      <c r="U637" s="16"/>
      <c r="V637" s="16"/>
      <c r="W637" s="16"/>
      <c r="X637" s="16"/>
      <c r="Y637" s="16"/>
      <c r="Z637" s="16"/>
      <c r="AA637" s="16"/>
    </row>
    <row r="638">
      <c r="A638" s="115">
        <v>664.0</v>
      </c>
      <c r="B638" s="116" t="s">
        <v>294</v>
      </c>
      <c r="C638" s="116" t="s">
        <v>25</v>
      </c>
      <c r="D638" s="118">
        <v>41274.0</v>
      </c>
      <c r="E638" s="117">
        <v>3.4099E9</v>
      </c>
      <c r="F638" s="117">
        <v>2.1416E9</v>
      </c>
      <c r="G638" s="117">
        <v>4.897E8</v>
      </c>
      <c r="H638" s="117">
        <v>1.12E8</v>
      </c>
      <c r="I638" s="119" t="s">
        <v>59</v>
      </c>
      <c r="J638" s="116" t="s">
        <v>16</v>
      </c>
      <c r="K638" s="116" t="s">
        <v>224</v>
      </c>
      <c r="L638" s="29">
        <f t="shared" si="1"/>
        <v>1268300000</v>
      </c>
      <c r="M638" s="120">
        <f t="shared" si="2"/>
        <v>0.3719463914</v>
      </c>
      <c r="N638" s="29">
        <f t="shared" si="3"/>
        <v>601700000</v>
      </c>
      <c r="O638" s="29">
        <f t="shared" si="4"/>
        <v>666600000</v>
      </c>
      <c r="P638" s="120">
        <f t="shared" si="5"/>
        <v>0.1954896038</v>
      </c>
      <c r="Q638" s="16"/>
      <c r="R638" s="16"/>
      <c r="S638" s="16"/>
      <c r="T638" s="16"/>
      <c r="U638" s="16"/>
      <c r="V638" s="16"/>
      <c r="W638" s="16"/>
      <c r="X638" s="16"/>
      <c r="Y638" s="16"/>
      <c r="Z638" s="16"/>
      <c r="AA638" s="16"/>
    </row>
    <row r="639">
      <c r="A639" s="115">
        <v>665.0</v>
      </c>
      <c r="B639" s="116" t="s">
        <v>294</v>
      </c>
      <c r="C639" s="116" t="s">
        <v>26</v>
      </c>
      <c r="D639" s="118">
        <v>41639.0</v>
      </c>
      <c r="E639" s="117">
        <v>3.1307E9</v>
      </c>
      <c r="F639" s="117">
        <v>1.9298E9</v>
      </c>
      <c r="G639" s="117">
        <v>4.961E8</v>
      </c>
      <c r="H639" s="117">
        <v>1.156E8</v>
      </c>
      <c r="I639" s="119" t="s">
        <v>59</v>
      </c>
      <c r="J639" s="116" t="s">
        <v>16</v>
      </c>
      <c r="K639" s="116" t="s">
        <v>224</v>
      </c>
      <c r="L639" s="29">
        <f t="shared" si="1"/>
        <v>1200900000</v>
      </c>
      <c r="M639" s="120">
        <f t="shared" si="2"/>
        <v>0.3835883349</v>
      </c>
      <c r="N639" s="29">
        <f t="shared" si="3"/>
        <v>611700000</v>
      </c>
      <c r="O639" s="29">
        <f t="shared" si="4"/>
        <v>589200000</v>
      </c>
      <c r="P639" s="120">
        <f t="shared" si="5"/>
        <v>0.1882007219</v>
      </c>
      <c r="Q639" s="16"/>
      <c r="R639" s="16"/>
      <c r="S639" s="16"/>
      <c r="T639" s="16"/>
      <c r="U639" s="16"/>
      <c r="V639" s="16"/>
      <c r="W639" s="16"/>
      <c r="X639" s="16"/>
      <c r="Y639" s="16"/>
      <c r="Z639" s="16"/>
      <c r="AA639" s="16"/>
    </row>
    <row r="640">
      <c r="A640" s="115">
        <v>666.0</v>
      </c>
      <c r="B640" s="116" t="s">
        <v>294</v>
      </c>
      <c r="C640" s="116" t="s">
        <v>27</v>
      </c>
      <c r="D640" s="118">
        <v>42004.0</v>
      </c>
      <c r="E640" s="117">
        <v>3.2587E9</v>
      </c>
      <c r="F640" s="117">
        <v>2.0478E9</v>
      </c>
      <c r="G640" s="117">
        <v>5.898E8</v>
      </c>
      <c r="H640" s="117">
        <v>1.263E8</v>
      </c>
      <c r="I640" s="119" t="s">
        <v>59</v>
      </c>
      <c r="J640" s="116" t="s">
        <v>16</v>
      </c>
      <c r="K640" s="116" t="s">
        <v>224</v>
      </c>
      <c r="L640" s="29">
        <f t="shared" si="1"/>
        <v>1210900000</v>
      </c>
      <c r="M640" s="120">
        <f t="shared" si="2"/>
        <v>0.3715898978</v>
      </c>
      <c r="N640" s="29">
        <f t="shared" si="3"/>
        <v>716100000</v>
      </c>
      <c r="O640" s="29">
        <f t="shared" si="4"/>
        <v>494800000</v>
      </c>
      <c r="P640" s="120">
        <f t="shared" si="5"/>
        <v>0.1518396907</v>
      </c>
      <c r="Q640" s="16"/>
      <c r="R640" s="16"/>
      <c r="S640" s="16"/>
      <c r="T640" s="16"/>
      <c r="U640" s="16"/>
      <c r="V640" s="16"/>
      <c r="W640" s="16"/>
      <c r="X640" s="16"/>
      <c r="Y640" s="16"/>
      <c r="Z640" s="16"/>
      <c r="AA640" s="16"/>
    </row>
    <row r="641">
      <c r="A641" s="115">
        <v>667.0</v>
      </c>
      <c r="B641" s="116" t="s">
        <v>294</v>
      </c>
      <c r="C641" s="116" t="s">
        <v>28</v>
      </c>
      <c r="D641" s="118">
        <v>42369.0</v>
      </c>
      <c r="E641" s="117">
        <v>3.2765E9</v>
      </c>
      <c r="F641" s="117">
        <v>2.2011E9</v>
      </c>
      <c r="G641" s="117">
        <v>7.379E8</v>
      </c>
      <c r="H641" s="117">
        <v>1.437E8</v>
      </c>
      <c r="I641" s="119" t="s">
        <v>59</v>
      </c>
      <c r="J641" s="116" t="s">
        <v>16</v>
      </c>
      <c r="K641" s="116" t="s">
        <v>224</v>
      </c>
      <c r="L641" s="29">
        <f t="shared" si="1"/>
        <v>1075400000</v>
      </c>
      <c r="M641" s="120">
        <f t="shared" si="2"/>
        <v>0.3282160842</v>
      </c>
      <c r="N641" s="29">
        <f t="shared" si="3"/>
        <v>881600000</v>
      </c>
      <c r="O641" s="29">
        <f t="shared" si="4"/>
        <v>193800000</v>
      </c>
      <c r="P641" s="120">
        <f t="shared" si="5"/>
        <v>0.05914848161</v>
      </c>
      <c r="Q641" s="16"/>
      <c r="R641" s="16"/>
      <c r="S641" s="16"/>
      <c r="T641" s="16"/>
      <c r="U641" s="16"/>
      <c r="V641" s="16"/>
      <c r="W641" s="16"/>
      <c r="X641" s="16"/>
      <c r="Y641" s="16"/>
      <c r="Z641" s="16"/>
      <c r="AA641" s="16"/>
    </row>
    <row r="642">
      <c r="A642" s="115">
        <v>668.0</v>
      </c>
      <c r="B642" s="116" t="s">
        <v>295</v>
      </c>
      <c r="C642" s="116" t="s">
        <v>25</v>
      </c>
      <c r="D642" s="118">
        <v>41639.0</v>
      </c>
      <c r="E642" s="117">
        <v>6.37413E8</v>
      </c>
      <c r="F642" s="117">
        <v>1.90454E8</v>
      </c>
      <c r="G642" s="117">
        <v>3.197E7</v>
      </c>
      <c r="H642" s="119" t="s">
        <v>59</v>
      </c>
      <c r="I642" s="117">
        <v>1.60828E8</v>
      </c>
      <c r="J642" s="116" t="s">
        <v>17</v>
      </c>
      <c r="K642" s="116" t="s">
        <v>296</v>
      </c>
      <c r="L642" s="29">
        <f t="shared" si="1"/>
        <v>446959000</v>
      </c>
      <c r="M642" s="120">
        <f t="shared" si="2"/>
        <v>0.7012078511</v>
      </c>
      <c r="N642" s="29">
        <f t="shared" si="3"/>
        <v>192798000</v>
      </c>
      <c r="O642" s="29">
        <f t="shared" si="4"/>
        <v>254161000</v>
      </c>
      <c r="P642" s="120">
        <f t="shared" si="5"/>
        <v>0.3987383376</v>
      </c>
      <c r="Q642" s="16"/>
      <c r="R642" s="16"/>
      <c r="S642" s="16"/>
      <c r="T642" s="16"/>
      <c r="U642" s="16"/>
      <c r="V642" s="16"/>
      <c r="W642" s="16"/>
      <c r="X642" s="16"/>
      <c r="Y642" s="16"/>
      <c r="Z642" s="16"/>
      <c r="AA642" s="16"/>
    </row>
    <row r="643">
      <c r="A643" s="115">
        <v>669.0</v>
      </c>
      <c r="B643" s="116" t="s">
        <v>295</v>
      </c>
      <c r="C643" s="116" t="s">
        <v>26</v>
      </c>
      <c r="D643" s="118">
        <v>42004.0</v>
      </c>
      <c r="E643" s="117">
        <v>6.8609E8</v>
      </c>
      <c r="F643" s="117">
        <v>2.11923E8</v>
      </c>
      <c r="G643" s="117">
        <v>3.2316E7</v>
      </c>
      <c r="H643" s="121" t="s">
        <v>59</v>
      </c>
      <c r="I643" s="117">
        <v>1.70814E8</v>
      </c>
      <c r="J643" s="116" t="s">
        <v>17</v>
      </c>
      <c r="K643" s="116" t="s">
        <v>296</v>
      </c>
      <c r="L643" s="29">
        <f t="shared" si="1"/>
        <v>474167000</v>
      </c>
      <c r="M643" s="120">
        <f t="shared" si="2"/>
        <v>0.6911148683</v>
      </c>
      <c r="N643" s="29">
        <f t="shared" si="3"/>
        <v>203130000</v>
      </c>
      <c r="O643" s="29">
        <f t="shared" si="4"/>
        <v>271037000</v>
      </c>
      <c r="P643" s="120">
        <f t="shared" si="5"/>
        <v>0.3950458395</v>
      </c>
      <c r="Q643" s="16"/>
      <c r="R643" s="16"/>
      <c r="S643" s="16"/>
      <c r="T643" s="16"/>
      <c r="U643" s="16"/>
      <c r="V643" s="16"/>
      <c r="W643" s="16"/>
      <c r="X643" s="16"/>
      <c r="Y643" s="16"/>
      <c r="Z643" s="16"/>
      <c r="AA643" s="16"/>
    </row>
    <row r="644">
      <c r="A644" s="115">
        <v>670.0</v>
      </c>
      <c r="B644" s="116" t="s">
        <v>295</v>
      </c>
      <c r="C644" s="116" t="s">
        <v>27</v>
      </c>
      <c r="D644" s="118">
        <v>42369.0</v>
      </c>
      <c r="E644" s="117">
        <v>7.44012E8</v>
      </c>
      <c r="F644" s="117">
        <v>2.33417E8</v>
      </c>
      <c r="G644" s="117">
        <v>3.5645E7</v>
      </c>
      <c r="H644" s="119" t="s">
        <v>59</v>
      </c>
      <c r="I644" s="117">
        <v>1.74796E8</v>
      </c>
      <c r="J644" s="116" t="s">
        <v>17</v>
      </c>
      <c r="K644" s="116" t="s">
        <v>296</v>
      </c>
      <c r="L644" s="29">
        <f t="shared" si="1"/>
        <v>510595000</v>
      </c>
      <c r="M644" s="120">
        <f t="shared" si="2"/>
        <v>0.6862725332</v>
      </c>
      <c r="N644" s="29">
        <f t="shared" si="3"/>
        <v>210441000</v>
      </c>
      <c r="O644" s="29">
        <f t="shared" si="4"/>
        <v>300154000</v>
      </c>
      <c r="P644" s="120">
        <f t="shared" si="5"/>
        <v>0.4034262888</v>
      </c>
      <c r="Q644" s="16"/>
      <c r="R644" s="16"/>
      <c r="S644" s="16"/>
      <c r="T644" s="16"/>
      <c r="U644" s="16"/>
      <c r="V644" s="16"/>
      <c r="W644" s="16"/>
      <c r="X644" s="16"/>
      <c r="Y644" s="16"/>
      <c r="Z644" s="16"/>
      <c r="AA644" s="16"/>
    </row>
    <row r="645">
      <c r="A645" s="115">
        <v>671.0</v>
      </c>
      <c r="B645" s="116" t="s">
        <v>295</v>
      </c>
      <c r="C645" s="116" t="s">
        <v>28</v>
      </c>
      <c r="D645" s="118">
        <v>42735.0</v>
      </c>
      <c r="E645" s="117">
        <v>8.01591E8</v>
      </c>
      <c r="F645" s="117">
        <v>2.53612E8</v>
      </c>
      <c r="G645" s="117">
        <v>3.3399E7</v>
      </c>
      <c r="H645" s="121" t="s">
        <v>59</v>
      </c>
      <c r="I645" s="117">
        <v>1.93585E8</v>
      </c>
      <c r="J645" s="116" t="s">
        <v>17</v>
      </c>
      <c r="K645" s="116" t="s">
        <v>296</v>
      </c>
      <c r="L645" s="29">
        <f t="shared" si="1"/>
        <v>547979000</v>
      </c>
      <c r="M645" s="120">
        <f t="shared" si="2"/>
        <v>0.6836142122</v>
      </c>
      <c r="N645" s="29">
        <f t="shared" si="3"/>
        <v>226984000</v>
      </c>
      <c r="O645" s="29">
        <f t="shared" si="4"/>
        <v>320995000</v>
      </c>
      <c r="P645" s="120">
        <f t="shared" si="5"/>
        <v>0.4004473603</v>
      </c>
      <c r="Q645" s="16"/>
      <c r="R645" s="16"/>
      <c r="S645" s="16"/>
      <c r="T645" s="16"/>
      <c r="U645" s="16"/>
      <c r="V645" s="16"/>
      <c r="W645" s="16"/>
      <c r="X645" s="16"/>
      <c r="Y645" s="16"/>
      <c r="Z645" s="16"/>
      <c r="AA645" s="16"/>
    </row>
    <row r="646">
      <c r="A646" s="115">
        <v>672.0</v>
      </c>
      <c r="B646" s="116" t="s">
        <v>297</v>
      </c>
      <c r="C646" s="116" t="s">
        <v>25</v>
      </c>
      <c r="D646" s="118">
        <v>41274.0</v>
      </c>
      <c r="E646" s="117">
        <v>3.368545E9</v>
      </c>
      <c r="F646" s="117">
        <v>2.515796E9</v>
      </c>
      <c r="G646" s="117">
        <v>2.80928E8</v>
      </c>
      <c r="H646" s="117">
        <v>1.3246E8</v>
      </c>
      <c r="I646" s="119" t="s">
        <v>59</v>
      </c>
      <c r="J646" s="116" t="s">
        <v>15</v>
      </c>
      <c r="K646" s="116" t="s">
        <v>74</v>
      </c>
      <c r="L646" s="29">
        <f t="shared" si="1"/>
        <v>852749000</v>
      </c>
      <c r="M646" s="120">
        <f t="shared" si="2"/>
        <v>0.2531505442</v>
      </c>
      <c r="N646" s="29">
        <f t="shared" si="3"/>
        <v>413388000</v>
      </c>
      <c r="O646" s="29">
        <f t="shared" si="4"/>
        <v>439361000</v>
      </c>
      <c r="P646" s="120">
        <f t="shared" si="5"/>
        <v>0.1304304974</v>
      </c>
      <c r="Q646" s="16"/>
      <c r="R646" s="16"/>
      <c r="S646" s="16"/>
      <c r="T646" s="16"/>
      <c r="U646" s="16"/>
      <c r="V646" s="16"/>
      <c r="W646" s="16"/>
      <c r="X646" s="16"/>
      <c r="Y646" s="16"/>
      <c r="Z646" s="16"/>
      <c r="AA646" s="16"/>
    </row>
    <row r="647">
      <c r="A647" s="115">
        <v>673.0</v>
      </c>
      <c r="B647" s="116" t="s">
        <v>297</v>
      </c>
      <c r="C647" s="116" t="s">
        <v>26</v>
      </c>
      <c r="D647" s="118">
        <v>41639.0</v>
      </c>
      <c r="E647" s="117">
        <v>3.309616E9</v>
      </c>
      <c r="F647" s="117">
        <v>2.444984E9</v>
      </c>
      <c r="G647" s="117">
        <v>2.70261E8</v>
      </c>
      <c r="H647" s="117">
        <v>1.343E8</v>
      </c>
      <c r="I647" s="119" t="s">
        <v>59</v>
      </c>
      <c r="J647" s="116" t="s">
        <v>15</v>
      </c>
      <c r="K647" s="116" t="s">
        <v>74</v>
      </c>
      <c r="L647" s="29">
        <f t="shared" si="1"/>
        <v>864632000</v>
      </c>
      <c r="M647" s="120">
        <f t="shared" si="2"/>
        <v>0.2612484349</v>
      </c>
      <c r="N647" s="29">
        <f t="shared" si="3"/>
        <v>404561000</v>
      </c>
      <c r="O647" s="29">
        <f t="shared" si="4"/>
        <v>460071000</v>
      </c>
      <c r="P647" s="120">
        <f t="shared" si="5"/>
        <v>0.1390103867</v>
      </c>
      <c r="Q647" s="16"/>
      <c r="R647" s="16"/>
      <c r="S647" s="16"/>
      <c r="T647" s="16"/>
      <c r="U647" s="16"/>
      <c r="V647" s="16"/>
      <c r="W647" s="16"/>
      <c r="X647" s="16"/>
      <c r="Y647" s="16"/>
      <c r="Z647" s="16"/>
      <c r="AA647" s="16"/>
    </row>
    <row r="648">
      <c r="A648" s="115">
        <v>674.0</v>
      </c>
      <c r="B648" s="116" t="s">
        <v>297</v>
      </c>
      <c r="C648" s="116" t="s">
        <v>27</v>
      </c>
      <c r="D648" s="118">
        <v>42004.0</v>
      </c>
      <c r="E648" s="117">
        <v>3.391187E9</v>
      </c>
      <c r="F648" s="117">
        <v>2.566246E9</v>
      </c>
      <c r="G648" s="117">
        <v>2.53827E8</v>
      </c>
      <c r="H648" s="117">
        <v>1.43969E8</v>
      </c>
      <c r="I648" s="119" t="s">
        <v>59</v>
      </c>
      <c r="J648" s="116" t="s">
        <v>15</v>
      </c>
      <c r="K648" s="116" t="s">
        <v>74</v>
      </c>
      <c r="L648" s="29">
        <f t="shared" si="1"/>
        <v>824941000</v>
      </c>
      <c r="M648" s="120">
        <f t="shared" si="2"/>
        <v>0.2432602508</v>
      </c>
      <c r="N648" s="29">
        <f t="shared" si="3"/>
        <v>397796000</v>
      </c>
      <c r="O648" s="29">
        <f t="shared" si="4"/>
        <v>427145000</v>
      </c>
      <c r="P648" s="120">
        <f t="shared" si="5"/>
        <v>0.1259573713</v>
      </c>
      <c r="Q648" s="16"/>
      <c r="R648" s="16"/>
      <c r="S648" s="16"/>
      <c r="T648" s="16"/>
      <c r="U648" s="16"/>
      <c r="V648" s="16"/>
      <c r="W648" s="16"/>
      <c r="X648" s="16"/>
      <c r="Y648" s="16"/>
      <c r="Z648" s="16"/>
      <c r="AA648" s="16"/>
    </row>
    <row r="649">
      <c r="A649" s="115">
        <v>675.0</v>
      </c>
      <c r="B649" s="116" t="s">
        <v>297</v>
      </c>
      <c r="C649" s="116" t="s">
        <v>28</v>
      </c>
      <c r="D649" s="118">
        <v>42369.0</v>
      </c>
      <c r="E649" s="117">
        <v>3.578995E9</v>
      </c>
      <c r="F649" s="117">
        <v>2.659728E9</v>
      </c>
      <c r="G649" s="117">
        <v>2.55192E8</v>
      </c>
      <c r="H649" s="117">
        <v>1.30593E8</v>
      </c>
      <c r="I649" s="121" t="s">
        <v>59</v>
      </c>
      <c r="J649" s="116" t="s">
        <v>15</v>
      </c>
      <c r="K649" s="116" t="s">
        <v>74</v>
      </c>
      <c r="L649" s="29">
        <f t="shared" si="1"/>
        <v>919267000</v>
      </c>
      <c r="M649" s="120">
        <f t="shared" si="2"/>
        <v>0.2568505963</v>
      </c>
      <c r="N649" s="29">
        <f t="shared" si="3"/>
        <v>385785000</v>
      </c>
      <c r="O649" s="29">
        <f t="shared" si="4"/>
        <v>533482000</v>
      </c>
      <c r="P649" s="120">
        <f t="shared" si="5"/>
        <v>0.1490591633</v>
      </c>
      <c r="Q649" s="16"/>
      <c r="R649" s="16"/>
      <c r="S649" s="16"/>
      <c r="T649" s="16"/>
      <c r="U649" s="16"/>
      <c r="V649" s="16"/>
      <c r="W649" s="16"/>
      <c r="X649" s="16"/>
      <c r="Y649" s="16"/>
      <c r="Z649" s="16"/>
      <c r="AA649" s="16"/>
    </row>
    <row r="650">
      <c r="A650" s="115">
        <v>676.0</v>
      </c>
      <c r="B650" s="116" t="s">
        <v>298</v>
      </c>
      <c r="C650" s="116" t="s">
        <v>25</v>
      </c>
      <c r="D650" s="118">
        <v>41274.0</v>
      </c>
      <c r="E650" s="117">
        <v>5.011853E9</v>
      </c>
      <c r="F650" s="119" t="s">
        <v>59</v>
      </c>
      <c r="G650" s="117">
        <v>2.676141E9</v>
      </c>
      <c r="H650" s="119" t="s">
        <v>59</v>
      </c>
      <c r="I650" s="117">
        <v>1.266807E9</v>
      </c>
      <c r="J650" s="116" t="s">
        <v>18</v>
      </c>
      <c r="K650" s="116" t="s">
        <v>214</v>
      </c>
      <c r="L650" s="29" t="str">
        <f t="shared" si="1"/>
        <v>#VALUE!</v>
      </c>
      <c r="M650" s="120" t="str">
        <f t="shared" si="2"/>
        <v>#VALUE!</v>
      </c>
      <c r="N650" s="29">
        <f t="shared" si="3"/>
        <v>3942948000</v>
      </c>
      <c r="O650" s="16" t="str">
        <f t="shared" si="4"/>
        <v>#VALUE!</v>
      </c>
      <c r="P650" s="120" t="str">
        <f t="shared" si="5"/>
        <v>#VALUE!</v>
      </c>
      <c r="Q650" s="16"/>
      <c r="R650" s="16"/>
      <c r="S650" s="16"/>
      <c r="T650" s="16"/>
      <c r="U650" s="16"/>
      <c r="V650" s="16"/>
      <c r="W650" s="16"/>
      <c r="X650" s="16"/>
      <c r="Y650" s="16"/>
      <c r="Z650" s="16"/>
      <c r="AA650" s="16"/>
    </row>
    <row r="651">
      <c r="A651" s="115">
        <v>677.0</v>
      </c>
      <c r="B651" s="116" t="s">
        <v>298</v>
      </c>
      <c r="C651" s="116" t="s">
        <v>26</v>
      </c>
      <c r="D651" s="118">
        <v>41639.0</v>
      </c>
      <c r="E651" s="117">
        <v>4.762E9</v>
      </c>
      <c r="F651" s="119" t="s">
        <v>59</v>
      </c>
      <c r="G651" s="117">
        <v>2.616E9</v>
      </c>
      <c r="H651" s="119" t="s">
        <v>59</v>
      </c>
      <c r="I651" s="117">
        <v>1.17E9</v>
      </c>
      <c r="J651" s="116" t="s">
        <v>18</v>
      </c>
      <c r="K651" s="116" t="s">
        <v>214</v>
      </c>
      <c r="L651" s="29" t="str">
        <f t="shared" si="1"/>
        <v>#VALUE!</v>
      </c>
      <c r="M651" s="120" t="str">
        <f t="shared" si="2"/>
        <v>#VALUE!</v>
      </c>
      <c r="N651" s="29">
        <f t="shared" si="3"/>
        <v>3786000000</v>
      </c>
      <c r="O651" s="16" t="str">
        <f t="shared" si="4"/>
        <v>#VALUE!</v>
      </c>
      <c r="P651" s="120" t="str">
        <f t="shared" si="5"/>
        <v>#VALUE!</v>
      </c>
      <c r="Q651" s="16"/>
      <c r="R651" s="16"/>
      <c r="S651" s="16"/>
      <c r="T651" s="16"/>
      <c r="U651" s="16"/>
      <c r="V651" s="16"/>
      <c r="W651" s="16"/>
      <c r="X651" s="16"/>
      <c r="Y651" s="16"/>
      <c r="Z651" s="16"/>
      <c r="AA651" s="16"/>
    </row>
    <row r="652">
      <c r="A652" s="115">
        <v>678.0</v>
      </c>
      <c r="B652" s="116" t="s">
        <v>298</v>
      </c>
      <c r="C652" s="116" t="s">
        <v>27</v>
      </c>
      <c r="D652" s="118">
        <v>42004.0</v>
      </c>
      <c r="E652" s="117">
        <v>4.772E9</v>
      </c>
      <c r="F652" s="119" t="s">
        <v>59</v>
      </c>
      <c r="G652" s="117">
        <v>2.671E9</v>
      </c>
      <c r="H652" s="121" t="s">
        <v>59</v>
      </c>
      <c r="I652" s="117">
        <v>1.139E9</v>
      </c>
      <c r="J652" s="116" t="s">
        <v>18</v>
      </c>
      <c r="K652" s="116" t="s">
        <v>214</v>
      </c>
      <c r="L652" s="29" t="str">
        <f t="shared" si="1"/>
        <v>#VALUE!</v>
      </c>
      <c r="M652" s="120" t="str">
        <f t="shared" si="2"/>
        <v>#VALUE!</v>
      </c>
      <c r="N652" s="29">
        <f t="shared" si="3"/>
        <v>3810000000</v>
      </c>
      <c r="O652" s="16" t="str">
        <f t="shared" si="4"/>
        <v>#VALUE!</v>
      </c>
      <c r="P652" s="120" t="str">
        <f t="shared" si="5"/>
        <v>#VALUE!</v>
      </c>
      <c r="Q652" s="16"/>
      <c r="R652" s="16"/>
      <c r="S652" s="16"/>
      <c r="T652" s="16"/>
      <c r="U652" s="16"/>
      <c r="V652" s="16"/>
      <c r="W652" s="16"/>
      <c r="X652" s="16"/>
      <c r="Y652" s="16"/>
      <c r="Z652" s="16"/>
      <c r="AA652" s="16"/>
    </row>
    <row r="653">
      <c r="A653" s="115">
        <v>679.0</v>
      </c>
      <c r="B653" s="116" t="s">
        <v>298</v>
      </c>
      <c r="C653" s="116" t="s">
        <v>28</v>
      </c>
      <c r="D653" s="118">
        <v>42369.0</v>
      </c>
      <c r="E653" s="117">
        <v>5.576E9</v>
      </c>
      <c r="F653" s="119" t="s">
        <v>59</v>
      </c>
      <c r="G653" s="117">
        <v>3.275E9</v>
      </c>
      <c r="H653" s="121" t="s">
        <v>59</v>
      </c>
      <c r="I653" s="117">
        <v>1.32E9</v>
      </c>
      <c r="J653" s="116" t="s">
        <v>18</v>
      </c>
      <c r="K653" s="116" t="s">
        <v>214</v>
      </c>
      <c r="L653" s="29" t="str">
        <f t="shared" si="1"/>
        <v>#VALUE!</v>
      </c>
      <c r="M653" s="120" t="str">
        <f t="shared" si="2"/>
        <v>#VALUE!</v>
      </c>
      <c r="N653" s="29">
        <f t="shared" si="3"/>
        <v>4595000000</v>
      </c>
      <c r="O653" s="16" t="str">
        <f t="shared" si="4"/>
        <v>#VALUE!</v>
      </c>
      <c r="P653" s="120" t="str">
        <f t="shared" si="5"/>
        <v>#VALUE!</v>
      </c>
      <c r="Q653" s="16"/>
      <c r="R653" s="16"/>
      <c r="S653" s="16"/>
      <c r="T653" s="16"/>
      <c r="U653" s="16"/>
      <c r="V653" s="16"/>
      <c r="W653" s="16"/>
      <c r="X653" s="16"/>
      <c r="Y653" s="16"/>
      <c r="Z653" s="16"/>
      <c r="AA653" s="16"/>
    </row>
    <row r="654">
      <c r="A654" s="115">
        <v>680.0</v>
      </c>
      <c r="B654" s="116" t="s">
        <v>299</v>
      </c>
      <c r="C654" s="116" t="s">
        <v>25</v>
      </c>
      <c r="D654" s="118">
        <v>41639.0</v>
      </c>
      <c r="E654" s="117">
        <v>3.093E10</v>
      </c>
      <c r="F654" s="117">
        <v>2.5202E10</v>
      </c>
      <c r="G654" s="117">
        <v>2.039E9</v>
      </c>
      <c r="H654" s="121" t="s">
        <v>59</v>
      </c>
      <c r="I654" s="121" t="s">
        <v>59</v>
      </c>
      <c r="J654" s="116" t="s">
        <v>14</v>
      </c>
      <c r="K654" s="116" t="s">
        <v>123</v>
      </c>
      <c r="L654" s="29">
        <f t="shared" si="1"/>
        <v>5728000000</v>
      </c>
      <c r="M654" s="120">
        <f t="shared" si="2"/>
        <v>0.1851923699</v>
      </c>
      <c r="N654" s="29">
        <f t="shared" si="3"/>
        <v>2039000000</v>
      </c>
      <c r="O654" s="29">
        <f t="shared" si="4"/>
        <v>3689000000</v>
      </c>
      <c r="P654" s="120">
        <f t="shared" si="5"/>
        <v>0.1192693178</v>
      </c>
      <c r="Q654" s="16"/>
      <c r="R654" s="16"/>
      <c r="S654" s="16"/>
      <c r="T654" s="16"/>
      <c r="U654" s="16"/>
      <c r="V654" s="16"/>
      <c r="W654" s="16"/>
      <c r="X654" s="16"/>
      <c r="Y654" s="16"/>
      <c r="Z654" s="16"/>
      <c r="AA654" s="16"/>
    </row>
    <row r="655">
      <c r="A655" s="115">
        <v>681.0</v>
      </c>
      <c r="B655" s="116" t="s">
        <v>299</v>
      </c>
      <c r="C655" s="116" t="s">
        <v>26</v>
      </c>
      <c r="D655" s="118">
        <v>42004.0</v>
      </c>
      <c r="E655" s="117">
        <v>3.0852E10</v>
      </c>
      <c r="F655" s="117">
        <v>2.4979E10</v>
      </c>
      <c r="G655" s="117">
        <v>1.984E9</v>
      </c>
      <c r="H655" s="121" t="s">
        <v>59</v>
      </c>
      <c r="I655" s="119" t="s">
        <v>59</v>
      </c>
      <c r="J655" s="116" t="s">
        <v>14</v>
      </c>
      <c r="K655" s="116" t="s">
        <v>123</v>
      </c>
      <c r="L655" s="29">
        <f t="shared" si="1"/>
        <v>5873000000</v>
      </c>
      <c r="M655" s="120">
        <f t="shared" si="2"/>
        <v>0.1903604304</v>
      </c>
      <c r="N655" s="29">
        <f t="shared" si="3"/>
        <v>1984000000</v>
      </c>
      <c r="O655" s="29">
        <f t="shared" si="4"/>
        <v>3889000000</v>
      </c>
      <c r="P655" s="120">
        <f t="shared" si="5"/>
        <v>0.1260534163</v>
      </c>
      <c r="Q655" s="16"/>
      <c r="R655" s="16"/>
      <c r="S655" s="16"/>
      <c r="T655" s="16"/>
      <c r="U655" s="16"/>
      <c r="V655" s="16"/>
      <c r="W655" s="16"/>
      <c r="X655" s="16"/>
      <c r="Y655" s="16"/>
      <c r="Z655" s="16"/>
      <c r="AA655" s="16"/>
    </row>
    <row r="656">
      <c r="A656" s="115">
        <v>682.0</v>
      </c>
      <c r="B656" s="116" t="s">
        <v>299</v>
      </c>
      <c r="C656" s="116" t="s">
        <v>27</v>
      </c>
      <c r="D656" s="118">
        <v>42369.0</v>
      </c>
      <c r="E656" s="117">
        <v>3.1469E10</v>
      </c>
      <c r="F656" s="117">
        <v>2.5339E10</v>
      </c>
      <c r="G656" s="117">
        <v>1.952E9</v>
      </c>
      <c r="H656" s="121" t="s">
        <v>59</v>
      </c>
      <c r="I656" s="121" t="s">
        <v>59</v>
      </c>
      <c r="J656" s="116" t="s">
        <v>14</v>
      </c>
      <c r="K656" s="116" t="s">
        <v>123</v>
      </c>
      <c r="L656" s="29">
        <f t="shared" si="1"/>
        <v>6130000000</v>
      </c>
      <c r="M656" s="120">
        <f t="shared" si="2"/>
        <v>0.1947948775</v>
      </c>
      <c r="N656" s="29">
        <f t="shared" si="3"/>
        <v>1952000000</v>
      </c>
      <c r="O656" s="29">
        <f t="shared" si="4"/>
        <v>4178000000</v>
      </c>
      <c r="P656" s="120">
        <f t="shared" si="5"/>
        <v>0.1327655788</v>
      </c>
      <c r="Q656" s="16"/>
      <c r="R656" s="16"/>
      <c r="S656" s="16"/>
      <c r="T656" s="16"/>
      <c r="U656" s="16"/>
      <c r="V656" s="16"/>
      <c r="W656" s="16"/>
      <c r="X656" s="16"/>
      <c r="Y656" s="16"/>
      <c r="Z656" s="16"/>
      <c r="AA656" s="16"/>
    </row>
    <row r="657">
      <c r="A657" s="115">
        <v>683.0</v>
      </c>
      <c r="B657" s="116" t="s">
        <v>299</v>
      </c>
      <c r="C657" s="116" t="s">
        <v>28</v>
      </c>
      <c r="D657" s="118">
        <v>42735.0</v>
      </c>
      <c r="E657" s="117">
        <v>3.1353E10</v>
      </c>
      <c r="F657" s="117">
        <v>2.5104E10</v>
      </c>
      <c r="G657" s="117">
        <v>1.94E9</v>
      </c>
      <c r="H657" s="121" t="s">
        <v>59</v>
      </c>
      <c r="I657" s="119" t="s">
        <v>59</v>
      </c>
      <c r="J657" s="116" t="s">
        <v>14</v>
      </c>
      <c r="K657" s="116" t="s">
        <v>123</v>
      </c>
      <c r="L657" s="29">
        <f t="shared" si="1"/>
        <v>6249000000</v>
      </c>
      <c r="M657" s="120">
        <f t="shared" si="2"/>
        <v>0.1993110707</v>
      </c>
      <c r="N657" s="29">
        <f t="shared" si="3"/>
        <v>1940000000</v>
      </c>
      <c r="O657" s="29">
        <f t="shared" si="4"/>
        <v>4309000000</v>
      </c>
      <c r="P657" s="120">
        <f t="shared" si="5"/>
        <v>0.1374350142</v>
      </c>
      <c r="Q657" s="16"/>
      <c r="R657" s="16"/>
      <c r="S657" s="16"/>
      <c r="T657" s="16"/>
      <c r="U657" s="16"/>
      <c r="V657" s="16"/>
      <c r="W657" s="16"/>
      <c r="X657" s="16"/>
      <c r="Y657" s="16"/>
      <c r="Z657" s="16"/>
      <c r="AA657" s="16"/>
    </row>
    <row r="658">
      <c r="A658" s="115">
        <v>684.0</v>
      </c>
      <c r="B658" s="116" t="s">
        <v>300</v>
      </c>
      <c r="C658" s="116" t="s">
        <v>25</v>
      </c>
      <c r="D658" s="118">
        <v>41274.0</v>
      </c>
      <c r="E658" s="117">
        <v>2.426301E9</v>
      </c>
      <c r="F658" s="117">
        <v>8.00336E8</v>
      </c>
      <c r="G658" s="117">
        <v>7.2163E7</v>
      </c>
      <c r="H658" s="119" t="s">
        <v>59</v>
      </c>
      <c r="I658" s="117">
        <v>7.6882E8</v>
      </c>
      <c r="J658" s="116" t="s">
        <v>17</v>
      </c>
      <c r="K658" s="116" t="s">
        <v>296</v>
      </c>
      <c r="L658" s="29">
        <f t="shared" si="1"/>
        <v>1625965000</v>
      </c>
      <c r="M658" s="120">
        <f t="shared" si="2"/>
        <v>0.6701415035</v>
      </c>
      <c r="N658" s="29">
        <f t="shared" si="3"/>
        <v>840983000</v>
      </c>
      <c r="O658" s="29">
        <f t="shared" si="4"/>
        <v>784982000</v>
      </c>
      <c r="P658" s="120">
        <f t="shared" si="5"/>
        <v>0.3235303452</v>
      </c>
      <c r="Q658" s="16"/>
      <c r="R658" s="16"/>
      <c r="S658" s="16"/>
      <c r="T658" s="16"/>
      <c r="U658" s="16"/>
      <c r="V658" s="16"/>
      <c r="W658" s="16"/>
      <c r="X658" s="16"/>
      <c r="Y658" s="16"/>
      <c r="Z658" s="16"/>
      <c r="AA658" s="16"/>
    </row>
    <row r="659">
      <c r="A659" s="115">
        <v>685.0</v>
      </c>
      <c r="B659" s="116" t="s">
        <v>300</v>
      </c>
      <c r="C659" s="116" t="s">
        <v>26</v>
      </c>
      <c r="D659" s="118">
        <v>41639.0</v>
      </c>
      <c r="E659" s="117">
        <v>2.486017E9</v>
      </c>
      <c r="F659" s="117">
        <v>8.15095E8</v>
      </c>
      <c r="G659" s="117">
        <v>7.6864E7</v>
      </c>
      <c r="H659" s="121" t="s">
        <v>59</v>
      </c>
      <c r="I659" s="117">
        <v>7.49722E8</v>
      </c>
      <c r="J659" s="116" t="s">
        <v>17</v>
      </c>
      <c r="K659" s="116" t="s">
        <v>296</v>
      </c>
      <c r="L659" s="29">
        <f t="shared" si="1"/>
        <v>1670922000</v>
      </c>
      <c r="M659" s="120">
        <f t="shared" si="2"/>
        <v>0.6721281472</v>
      </c>
      <c r="N659" s="29">
        <f t="shared" si="3"/>
        <v>826586000</v>
      </c>
      <c r="O659" s="29">
        <f t="shared" si="4"/>
        <v>844336000</v>
      </c>
      <c r="P659" s="120">
        <f t="shared" si="5"/>
        <v>0.3396340411</v>
      </c>
      <c r="Q659" s="16"/>
      <c r="R659" s="16"/>
      <c r="S659" s="16"/>
      <c r="T659" s="16"/>
      <c r="U659" s="16"/>
      <c r="V659" s="16"/>
      <c r="W659" s="16"/>
      <c r="X659" s="16"/>
      <c r="Y659" s="16"/>
      <c r="Z659" s="16"/>
      <c r="AA659" s="16"/>
    </row>
    <row r="660">
      <c r="A660" s="115">
        <v>686.0</v>
      </c>
      <c r="B660" s="116" t="s">
        <v>300</v>
      </c>
      <c r="C660" s="116" t="s">
        <v>27</v>
      </c>
      <c r="D660" s="122">
        <v>42004.0</v>
      </c>
      <c r="E660" s="117">
        <v>2.535559E9</v>
      </c>
      <c r="F660" s="117">
        <v>7.83602E8</v>
      </c>
      <c r="G660" s="117">
        <v>8.8705E7</v>
      </c>
      <c r="H660" s="119" t="s">
        <v>59</v>
      </c>
      <c r="I660" s="117">
        <v>7.08406E8</v>
      </c>
      <c r="J660" s="116" t="s">
        <v>17</v>
      </c>
      <c r="K660" s="116" t="s">
        <v>296</v>
      </c>
      <c r="L660" s="29">
        <f t="shared" si="1"/>
        <v>1751957000</v>
      </c>
      <c r="M660" s="120">
        <f t="shared" si="2"/>
        <v>0.6909549334</v>
      </c>
      <c r="N660" s="29">
        <f t="shared" si="3"/>
        <v>797111000</v>
      </c>
      <c r="O660" s="29">
        <f t="shared" si="4"/>
        <v>954846000</v>
      </c>
      <c r="P660" s="120">
        <f t="shared" si="5"/>
        <v>0.3765820476</v>
      </c>
      <c r="Q660" s="16"/>
      <c r="R660" s="16"/>
      <c r="S660" s="16"/>
      <c r="T660" s="16"/>
      <c r="U660" s="16"/>
      <c r="V660" s="16"/>
      <c r="W660" s="16"/>
      <c r="X660" s="16"/>
      <c r="Y660" s="16"/>
      <c r="Z660" s="16"/>
      <c r="AA660" s="16"/>
    </row>
    <row r="661">
      <c r="A661" s="115">
        <v>687.0</v>
      </c>
      <c r="B661" s="116" t="s">
        <v>300</v>
      </c>
      <c r="C661" s="116" t="s">
        <v>28</v>
      </c>
      <c r="D661" s="118">
        <v>42369.0</v>
      </c>
      <c r="E661" s="117">
        <v>2.403906E9</v>
      </c>
      <c r="F661" s="117">
        <v>7.47276E8</v>
      </c>
      <c r="G661" s="117">
        <v>7.2363E7</v>
      </c>
      <c r="H661" s="121" t="s">
        <v>59</v>
      </c>
      <c r="I661" s="117">
        <v>6.43689E8</v>
      </c>
      <c r="J661" s="116" t="s">
        <v>17</v>
      </c>
      <c r="K661" s="116" t="s">
        <v>296</v>
      </c>
      <c r="L661" s="29">
        <f t="shared" si="1"/>
        <v>1656630000</v>
      </c>
      <c r="M661" s="120">
        <f t="shared" si="2"/>
        <v>0.6891409231</v>
      </c>
      <c r="N661" s="29">
        <f t="shared" si="3"/>
        <v>716052000</v>
      </c>
      <c r="O661" s="29">
        <f t="shared" si="4"/>
        <v>940578000</v>
      </c>
      <c r="P661" s="120">
        <f t="shared" si="5"/>
        <v>0.3912707069</v>
      </c>
      <c r="Q661" s="16"/>
      <c r="R661" s="16"/>
      <c r="S661" s="16"/>
      <c r="T661" s="16"/>
      <c r="U661" s="16"/>
      <c r="V661" s="16"/>
      <c r="W661" s="16"/>
      <c r="X661" s="16"/>
      <c r="Y661" s="16"/>
      <c r="Z661" s="16"/>
      <c r="AA661" s="16"/>
    </row>
    <row r="662">
      <c r="A662" s="115">
        <v>688.0</v>
      </c>
      <c r="B662" s="116" t="s">
        <v>301</v>
      </c>
      <c r="C662" s="116" t="s">
        <v>25</v>
      </c>
      <c r="D662" s="118">
        <v>41274.0</v>
      </c>
      <c r="E662" s="117">
        <v>9.702E9</v>
      </c>
      <c r="F662" s="117">
        <v>2.471E9</v>
      </c>
      <c r="G662" s="117">
        <v>1.461E9</v>
      </c>
      <c r="H662" s="117">
        <v>1.76E9</v>
      </c>
      <c r="I662" s="119" t="s">
        <v>59</v>
      </c>
      <c r="J662" s="116" t="s">
        <v>13</v>
      </c>
      <c r="K662" s="116" t="s">
        <v>100</v>
      </c>
      <c r="L662" s="29">
        <f t="shared" si="1"/>
        <v>7231000000</v>
      </c>
      <c r="M662" s="120">
        <f t="shared" si="2"/>
        <v>0.7453102453</v>
      </c>
      <c r="N662" s="29">
        <f t="shared" si="3"/>
        <v>3221000000</v>
      </c>
      <c r="O662" s="29">
        <f t="shared" si="4"/>
        <v>4010000000</v>
      </c>
      <c r="P662" s="120">
        <f t="shared" si="5"/>
        <v>0.4133168419</v>
      </c>
      <c r="Q662" s="16"/>
      <c r="R662" s="16"/>
      <c r="S662" s="16"/>
      <c r="T662" s="16"/>
      <c r="U662" s="16"/>
      <c r="V662" s="16"/>
      <c r="W662" s="16"/>
      <c r="X662" s="16"/>
      <c r="Y662" s="16"/>
      <c r="Z662" s="16"/>
      <c r="AA662" s="16"/>
    </row>
    <row r="663">
      <c r="A663" s="115">
        <v>689.0</v>
      </c>
      <c r="B663" s="116" t="s">
        <v>301</v>
      </c>
      <c r="C663" s="116" t="s">
        <v>26</v>
      </c>
      <c r="D663" s="118">
        <v>41639.0</v>
      </c>
      <c r="E663" s="117">
        <v>1.1202E10</v>
      </c>
      <c r="F663" s="117">
        <v>2.859E9</v>
      </c>
      <c r="G663" s="117">
        <v>1.699E9</v>
      </c>
      <c r="H663" s="117">
        <v>2.12E9</v>
      </c>
      <c r="I663" s="121" t="s">
        <v>59</v>
      </c>
      <c r="J663" s="116" t="s">
        <v>13</v>
      </c>
      <c r="K663" s="116" t="s">
        <v>100</v>
      </c>
      <c r="L663" s="29">
        <f t="shared" si="1"/>
        <v>8343000000</v>
      </c>
      <c r="M663" s="120">
        <f t="shared" si="2"/>
        <v>0.7447777183</v>
      </c>
      <c r="N663" s="29">
        <f t="shared" si="3"/>
        <v>3819000000</v>
      </c>
      <c r="O663" s="29">
        <f t="shared" si="4"/>
        <v>4524000000</v>
      </c>
      <c r="P663" s="120">
        <f t="shared" si="5"/>
        <v>0.4038564542</v>
      </c>
      <c r="Q663" s="16"/>
      <c r="R663" s="16"/>
      <c r="S663" s="16"/>
      <c r="T663" s="16"/>
      <c r="U663" s="16"/>
      <c r="V663" s="16"/>
      <c r="W663" s="16"/>
      <c r="X663" s="16"/>
      <c r="Y663" s="16"/>
      <c r="Z663" s="16"/>
      <c r="AA663" s="16"/>
    </row>
    <row r="664">
      <c r="A664" s="115">
        <v>690.0</v>
      </c>
      <c r="B664" s="116" t="s">
        <v>301</v>
      </c>
      <c r="C664" s="116" t="s">
        <v>27</v>
      </c>
      <c r="D664" s="122">
        <v>42004.0</v>
      </c>
      <c r="E664" s="117">
        <v>2.489E10</v>
      </c>
      <c r="F664" s="117">
        <v>3.788E9</v>
      </c>
      <c r="G664" s="117">
        <v>2.983E9</v>
      </c>
      <c r="H664" s="117">
        <v>2.854E9</v>
      </c>
      <c r="I664" s="119" t="s">
        <v>59</v>
      </c>
      <c r="J664" s="116" t="s">
        <v>13</v>
      </c>
      <c r="K664" s="116" t="s">
        <v>100</v>
      </c>
      <c r="L664" s="29">
        <f t="shared" si="1"/>
        <v>21102000000</v>
      </c>
      <c r="M664" s="120">
        <f t="shared" si="2"/>
        <v>0.8478103656</v>
      </c>
      <c r="N664" s="29">
        <f t="shared" si="3"/>
        <v>5837000000</v>
      </c>
      <c r="O664" s="29">
        <f t="shared" si="4"/>
        <v>15265000000</v>
      </c>
      <c r="P664" s="120">
        <f t="shared" si="5"/>
        <v>0.6132985135</v>
      </c>
      <c r="Q664" s="16"/>
      <c r="R664" s="16"/>
      <c r="S664" s="16"/>
      <c r="T664" s="16"/>
      <c r="U664" s="16"/>
      <c r="V664" s="16"/>
      <c r="W664" s="16"/>
      <c r="X664" s="16"/>
      <c r="Y664" s="16"/>
      <c r="Z664" s="16"/>
      <c r="AA664" s="16"/>
    </row>
    <row r="665">
      <c r="A665" s="115">
        <v>691.0</v>
      </c>
      <c r="B665" s="116" t="s">
        <v>301</v>
      </c>
      <c r="C665" s="116" t="s">
        <v>28</v>
      </c>
      <c r="D665" s="118">
        <v>42369.0</v>
      </c>
      <c r="E665" s="117">
        <v>3.2639E10</v>
      </c>
      <c r="F665" s="117">
        <v>4.006E9</v>
      </c>
      <c r="G665" s="117">
        <v>3.426E9</v>
      </c>
      <c r="H665" s="117">
        <v>3.014E9</v>
      </c>
      <c r="I665" s="119" t="s">
        <v>59</v>
      </c>
      <c r="J665" s="116" t="s">
        <v>13</v>
      </c>
      <c r="K665" s="116" t="s">
        <v>100</v>
      </c>
      <c r="L665" s="29">
        <f t="shared" si="1"/>
        <v>28633000000</v>
      </c>
      <c r="M665" s="120">
        <f t="shared" si="2"/>
        <v>0.8772633966</v>
      </c>
      <c r="N665" s="29">
        <f t="shared" si="3"/>
        <v>6440000000</v>
      </c>
      <c r="O665" s="29">
        <f t="shared" si="4"/>
        <v>22193000000</v>
      </c>
      <c r="P665" s="120">
        <f t="shared" si="5"/>
        <v>0.6799534299</v>
      </c>
      <c r="Q665" s="16"/>
      <c r="R665" s="16"/>
      <c r="S665" s="16"/>
      <c r="T665" s="16"/>
      <c r="U665" s="16"/>
      <c r="V665" s="16"/>
      <c r="W665" s="16"/>
      <c r="X665" s="16"/>
      <c r="Y665" s="16"/>
      <c r="Z665" s="16"/>
      <c r="AA665" s="16"/>
    </row>
    <row r="666">
      <c r="A666" s="115">
        <v>692.0</v>
      </c>
      <c r="B666" s="116" t="s">
        <v>302</v>
      </c>
      <c r="C666" s="116" t="s">
        <v>25</v>
      </c>
      <c r="D666" s="118">
        <v>41420.0</v>
      </c>
      <c r="E666" s="117">
        <v>1.77741E10</v>
      </c>
      <c r="F666" s="117">
        <v>1.13502E10</v>
      </c>
      <c r="G666" s="117">
        <v>3.5523E9</v>
      </c>
      <c r="H666" s="121" t="s">
        <v>59</v>
      </c>
      <c r="I666" s="119" t="s">
        <v>59</v>
      </c>
      <c r="J666" s="116" t="s">
        <v>10</v>
      </c>
      <c r="K666" s="116" t="s">
        <v>156</v>
      </c>
      <c r="L666" s="29">
        <f t="shared" si="1"/>
        <v>6423900000</v>
      </c>
      <c r="M666" s="120">
        <f t="shared" si="2"/>
        <v>0.3614191436</v>
      </c>
      <c r="N666" s="29">
        <f t="shared" si="3"/>
        <v>3552300000</v>
      </c>
      <c r="O666" s="29">
        <f t="shared" si="4"/>
        <v>2871600000</v>
      </c>
      <c r="P666" s="120">
        <f t="shared" si="5"/>
        <v>0.1615609229</v>
      </c>
      <c r="Q666" s="16"/>
      <c r="R666" s="16"/>
      <c r="S666" s="16"/>
      <c r="T666" s="16"/>
      <c r="U666" s="16"/>
      <c r="V666" s="16"/>
      <c r="W666" s="16"/>
      <c r="X666" s="16"/>
      <c r="Y666" s="16"/>
      <c r="Z666" s="16"/>
      <c r="AA666" s="16"/>
    </row>
    <row r="667">
      <c r="A667" s="115">
        <v>693.0</v>
      </c>
      <c r="B667" s="116" t="s">
        <v>302</v>
      </c>
      <c r="C667" s="116" t="s">
        <v>26</v>
      </c>
      <c r="D667" s="118">
        <v>41784.0</v>
      </c>
      <c r="E667" s="117">
        <v>1.79096E10</v>
      </c>
      <c r="F667" s="117">
        <v>1.15398E10</v>
      </c>
      <c r="G667" s="117">
        <v>3.4743E9</v>
      </c>
      <c r="H667" s="119" t="s">
        <v>59</v>
      </c>
      <c r="I667" s="121" t="s">
        <v>59</v>
      </c>
      <c r="J667" s="116" t="s">
        <v>10</v>
      </c>
      <c r="K667" s="116" t="s">
        <v>156</v>
      </c>
      <c r="L667" s="29">
        <f t="shared" si="1"/>
        <v>6369800000</v>
      </c>
      <c r="M667" s="120">
        <f t="shared" si="2"/>
        <v>0.3556640014</v>
      </c>
      <c r="N667" s="29">
        <f t="shared" si="3"/>
        <v>3474300000</v>
      </c>
      <c r="O667" s="29">
        <f t="shared" si="4"/>
        <v>2895500000</v>
      </c>
      <c r="P667" s="120">
        <f t="shared" si="5"/>
        <v>0.1616730692</v>
      </c>
      <c r="Q667" s="16"/>
      <c r="R667" s="16"/>
      <c r="S667" s="16"/>
      <c r="T667" s="16"/>
      <c r="U667" s="16"/>
      <c r="V667" s="16"/>
      <c r="W667" s="16"/>
      <c r="X667" s="16"/>
      <c r="Y667" s="16"/>
      <c r="Z667" s="16"/>
      <c r="AA667" s="16"/>
    </row>
    <row r="668">
      <c r="A668" s="115">
        <v>694.0</v>
      </c>
      <c r="B668" s="116" t="s">
        <v>302</v>
      </c>
      <c r="C668" s="116" t="s">
        <v>27</v>
      </c>
      <c r="D668" s="118">
        <v>42155.0</v>
      </c>
      <c r="E668" s="117">
        <v>1.76303E10</v>
      </c>
      <c r="F668" s="117">
        <v>1.16811E10</v>
      </c>
      <c r="G668" s="117">
        <v>3.328E9</v>
      </c>
      <c r="H668" s="121" t="s">
        <v>59</v>
      </c>
      <c r="I668" s="119" t="s">
        <v>59</v>
      </c>
      <c r="J668" s="116" t="s">
        <v>10</v>
      </c>
      <c r="K668" s="116" t="s">
        <v>156</v>
      </c>
      <c r="L668" s="29">
        <f t="shared" si="1"/>
        <v>5949200000</v>
      </c>
      <c r="M668" s="120">
        <f t="shared" si="2"/>
        <v>0.3374417906</v>
      </c>
      <c r="N668" s="29">
        <f t="shared" si="3"/>
        <v>3328000000</v>
      </c>
      <c r="O668" s="29">
        <f t="shared" si="4"/>
        <v>2621200000</v>
      </c>
      <c r="P668" s="120">
        <f t="shared" si="5"/>
        <v>0.1486758592</v>
      </c>
      <c r="Q668" s="16"/>
      <c r="R668" s="16"/>
      <c r="S668" s="16"/>
      <c r="T668" s="16"/>
      <c r="U668" s="16"/>
      <c r="V668" s="16"/>
      <c r="W668" s="16"/>
      <c r="X668" s="16"/>
      <c r="Y668" s="16"/>
      <c r="Z668" s="16"/>
      <c r="AA668" s="16"/>
    </row>
    <row r="669">
      <c r="A669" s="115">
        <v>695.0</v>
      </c>
      <c r="B669" s="116" t="s">
        <v>302</v>
      </c>
      <c r="C669" s="116" t="s">
        <v>28</v>
      </c>
      <c r="D669" s="118">
        <v>42519.0</v>
      </c>
      <c r="E669" s="117">
        <v>1.65631E10</v>
      </c>
      <c r="F669" s="117">
        <v>1.07336E10</v>
      </c>
      <c r="G669" s="117">
        <v>3.1189E9</v>
      </c>
      <c r="H669" s="121" t="s">
        <v>59</v>
      </c>
      <c r="I669" s="119" t="s">
        <v>59</v>
      </c>
      <c r="J669" s="116" t="s">
        <v>10</v>
      </c>
      <c r="K669" s="116" t="s">
        <v>156</v>
      </c>
      <c r="L669" s="29">
        <f t="shared" si="1"/>
        <v>5829500000</v>
      </c>
      <c r="M669" s="120">
        <f t="shared" si="2"/>
        <v>0.3519570612</v>
      </c>
      <c r="N669" s="29">
        <f t="shared" si="3"/>
        <v>3118900000</v>
      </c>
      <c r="O669" s="29">
        <f t="shared" si="4"/>
        <v>2710600000</v>
      </c>
      <c r="P669" s="120">
        <f t="shared" si="5"/>
        <v>0.1636529394</v>
      </c>
      <c r="Q669" s="16"/>
      <c r="R669" s="16"/>
      <c r="S669" s="16"/>
      <c r="T669" s="16"/>
      <c r="U669" s="16"/>
      <c r="V669" s="16"/>
      <c r="W669" s="16"/>
      <c r="X669" s="16"/>
      <c r="Y669" s="16"/>
      <c r="Z669" s="16"/>
      <c r="AA669" s="16"/>
    </row>
    <row r="670">
      <c r="A670" s="115">
        <v>696.0</v>
      </c>
      <c r="B670" s="116" t="s">
        <v>303</v>
      </c>
      <c r="C670" s="116" t="s">
        <v>25</v>
      </c>
      <c r="D670" s="122">
        <v>41639.0</v>
      </c>
      <c r="E670" s="117">
        <v>7.819E9</v>
      </c>
      <c r="F670" s="117">
        <v>4.495E9</v>
      </c>
      <c r="G670" s="117">
        <v>1.126E9</v>
      </c>
      <c r="H670" s="117">
        <v>7.1E8</v>
      </c>
      <c r="I670" s="117">
        <v>3.1E7</v>
      </c>
      <c r="J670" s="116" t="s">
        <v>15</v>
      </c>
      <c r="K670" s="116" t="s">
        <v>121</v>
      </c>
      <c r="L670" s="29">
        <f t="shared" si="1"/>
        <v>3324000000</v>
      </c>
      <c r="M670" s="120">
        <f t="shared" si="2"/>
        <v>0.4251183016</v>
      </c>
      <c r="N670" s="29">
        <f t="shared" si="3"/>
        <v>1867000000</v>
      </c>
      <c r="O670" s="29">
        <f t="shared" si="4"/>
        <v>1457000000</v>
      </c>
      <c r="P670" s="120">
        <f t="shared" si="5"/>
        <v>0.1863409643</v>
      </c>
      <c r="Q670" s="16"/>
      <c r="R670" s="16"/>
      <c r="S670" s="16"/>
      <c r="T670" s="16"/>
      <c r="U670" s="16"/>
      <c r="V670" s="16"/>
      <c r="W670" s="16"/>
      <c r="X670" s="16"/>
      <c r="Y670" s="16"/>
      <c r="Z670" s="16"/>
      <c r="AA670" s="16"/>
    </row>
    <row r="671">
      <c r="A671" s="115">
        <v>697.0</v>
      </c>
      <c r="B671" s="116" t="s">
        <v>303</v>
      </c>
      <c r="C671" s="116" t="s">
        <v>26</v>
      </c>
      <c r="D671" s="118">
        <v>42004.0</v>
      </c>
      <c r="E671" s="117">
        <v>9.715E9</v>
      </c>
      <c r="F671" s="117">
        <v>5.663E9</v>
      </c>
      <c r="G671" s="117">
        <v>1.202E9</v>
      </c>
      <c r="H671" s="117">
        <v>8.15E8</v>
      </c>
      <c r="I671" s="117">
        <v>3.3E7</v>
      </c>
      <c r="J671" s="116" t="s">
        <v>15</v>
      </c>
      <c r="K671" s="116" t="s">
        <v>121</v>
      </c>
      <c r="L671" s="29">
        <f t="shared" si="1"/>
        <v>4052000000</v>
      </c>
      <c r="M671" s="120">
        <f t="shared" si="2"/>
        <v>0.4170869789</v>
      </c>
      <c r="N671" s="29">
        <f t="shared" si="3"/>
        <v>2050000000</v>
      </c>
      <c r="O671" s="29">
        <f t="shared" si="4"/>
        <v>2002000000</v>
      </c>
      <c r="P671" s="120">
        <f t="shared" si="5"/>
        <v>0.2060730829</v>
      </c>
      <c r="Q671" s="16"/>
      <c r="R671" s="16"/>
      <c r="S671" s="16"/>
      <c r="T671" s="16"/>
      <c r="U671" s="16"/>
      <c r="V671" s="16"/>
      <c r="W671" s="16"/>
      <c r="X671" s="16"/>
      <c r="Y671" s="16"/>
      <c r="Z671" s="16"/>
      <c r="AA671" s="16"/>
    </row>
    <row r="672">
      <c r="A672" s="115">
        <v>698.0</v>
      </c>
      <c r="B672" s="116" t="s">
        <v>303</v>
      </c>
      <c r="C672" s="116" t="s">
        <v>27</v>
      </c>
      <c r="D672" s="118">
        <v>42369.0</v>
      </c>
      <c r="E672" s="117">
        <v>9.111E9</v>
      </c>
      <c r="F672" s="117">
        <v>5.458E9</v>
      </c>
      <c r="G672" s="117">
        <v>1.508E9</v>
      </c>
      <c r="H672" s="117">
        <v>7.69E8</v>
      </c>
      <c r="I672" s="117">
        <v>5.4E7</v>
      </c>
      <c r="J672" s="116" t="s">
        <v>15</v>
      </c>
      <c r="K672" s="116" t="s">
        <v>121</v>
      </c>
      <c r="L672" s="29">
        <f t="shared" si="1"/>
        <v>3653000000</v>
      </c>
      <c r="M672" s="120">
        <f t="shared" si="2"/>
        <v>0.400943914</v>
      </c>
      <c r="N672" s="29">
        <f t="shared" si="3"/>
        <v>2331000000</v>
      </c>
      <c r="O672" s="29">
        <f t="shared" si="4"/>
        <v>1322000000</v>
      </c>
      <c r="P672" s="120">
        <f t="shared" si="5"/>
        <v>0.1450993305</v>
      </c>
      <c r="Q672" s="16"/>
      <c r="R672" s="16"/>
      <c r="S672" s="16"/>
      <c r="T672" s="16"/>
      <c r="U672" s="16"/>
      <c r="V672" s="16"/>
      <c r="W672" s="16"/>
      <c r="X672" s="16"/>
      <c r="Y672" s="16"/>
      <c r="Z672" s="16"/>
      <c r="AA672" s="16"/>
    </row>
    <row r="673">
      <c r="A673" s="115">
        <v>699.0</v>
      </c>
      <c r="B673" s="116" t="s">
        <v>303</v>
      </c>
      <c r="C673" s="116" t="s">
        <v>28</v>
      </c>
      <c r="D673" s="118">
        <v>42735.0</v>
      </c>
      <c r="E673" s="117">
        <v>9.39E9</v>
      </c>
      <c r="F673" s="117">
        <v>5.644E9</v>
      </c>
      <c r="G673" s="117">
        <v>1.472E9</v>
      </c>
      <c r="H673" s="117">
        <v>7.42E8</v>
      </c>
      <c r="I673" s="117">
        <v>6.4E7</v>
      </c>
      <c r="J673" s="116" t="s">
        <v>15</v>
      </c>
      <c r="K673" s="116" t="s">
        <v>121</v>
      </c>
      <c r="L673" s="29">
        <f t="shared" si="1"/>
        <v>3746000000</v>
      </c>
      <c r="M673" s="120">
        <f t="shared" si="2"/>
        <v>0.3989350373</v>
      </c>
      <c r="N673" s="29">
        <f t="shared" si="3"/>
        <v>2278000000</v>
      </c>
      <c r="O673" s="29">
        <f t="shared" si="4"/>
        <v>1468000000</v>
      </c>
      <c r="P673" s="120">
        <f t="shared" si="5"/>
        <v>0.1563365282</v>
      </c>
      <c r="Q673" s="16"/>
      <c r="R673" s="16"/>
      <c r="S673" s="16"/>
      <c r="T673" s="16"/>
      <c r="U673" s="16"/>
      <c r="V673" s="16"/>
      <c r="W673" s="16"/>
      <c r="X673" s="16"/>
      <c r="Y673" s="16"/>
      <c r="Z673" s="16"/>
      <c r="AA673" s="16"/>
    </row>
    <row r="674">
      <c r="A674" s="115">
        <v>700.0</v>
      </c>
      <c r="B674" s="116" t="s">
        <v>304</v>
      </c>
      <c r="C674" s="116" t="s">
        <v>25</v>
      </c>
      <c r="D674" s="118">
        <v>41639.0</v>
      </c>
      <c r="E674" s="117">
        <v>1.55427E11</v>
      </c>
      <c r="F674" s="117">
        <v>1.37373E11</v>
      </c>
      <c r="G674" s="117">
        <v>1.2382E10</v>
      </c>
      <c r="H674" s="119" t="s">
        <v>59</v>
      </c>
      <c r="I674" s="119" t="s">
        <v>59</v>
      </c>
      <c r="J674" s="116" t="s">
        <v>9</v>
      </c>
      <c r="K674" s="116" t="s">
        <v>276</v>
      </c>
      <c r="L674" s="29">
        <f t="shared" si="1"/>
        <v>18054000000</v>
      </c>
      <c r="M674" s="120">
        <f t="shared" si="2"/>
        <v>0.1161574244</v>
      </c>
      <c r="N674" s="29">
        <f t="shared" si="3"/>
        <v>12382000000</v>
      </c>
      <c r="O674" s="29">
        <f t="shared" si="4"/>
        <v>5672000000</v>
      </c>
      <c r="P674" s="120">
        <f t="shared" si="5"/>
        <v>0.03649301601</v>
      </c>
      <c r="Q674" s="16"/>
      <c r="R674" s="16"/>
      <c r="S674" s="16"/>
      <c r="T674" s="16"/>
      <c r="U674" s="16"/>
      <c r="V674" s="16"/>
      <c r="W674" s="16"/>
      <c r="X674" s="16"/>
      <c r="Y674" s="16"/>
      <c r="Z674" s="16"/>
      <c r="AA674" s="16"/>
    </row>
    <row r="675">
      <c r="A675" s="115">
        <v>701.0</v>
      </c>
      <c r="B675" s="116" t="s">
        <v>304</v>
      </c>
      <c r="C675" s="116" t="s">
        <v>26</v>
      </c>
      <c r="D675" s="118">
        <v>42004.0</v>
      </c>
      <c r="E675" s="117">
        <v>1.55929E11</v>
      </c>
      <c r="F675" s="117">
        <v>1.42121E11</v>
      </c>
      <c r="G675" s="117">
        <v>1.2158E10</v>
      </c>
      <c r="H675" s="121" t="s">
        <v>59</v>
      </c>
      <c r="I675" s="121" t="s">
        <v>59</v>
      </c>
      <c r="J675" s="116" t="s">
        <v>9</v>
      </c>
      <c r="K675" s="116" t="s">
        <v>276</v>
      </c>
      <c r="L675" s="29">
        <f t="shared" si="1"/>
        <v>13808000000</v>
      </c>
      <c r="M675" s="120">
        <f t="shared" si="2"/>
        <v>0.08855312354</v>
      </c>
      <c r="N675" s="29">
        <f t="shared" si="3"/>
        <v>12158000000</v>
      </c>
      <c r="O675" s="29">
        <f t="shared" si="4"/>
        <v>1650000000</v>
      </c>
      <c r="P675" s="120">
        <f t="shared" si="5"/>
        <v>0.01058173912</v>
      </c>
      <c r="Q675" s="16"/>
      <c r="R675" s="16"/>
      <c r="S675" s="16"/>
      <c r="T675" s="16"/>
      <c r="U675" s="16"/>
      <c r="V675" s="16"/>
      <c r="W675" s="16"/>
      <c r="X675" s="16"/>
      <c r="Y675" s="16"/>
      <c r="Z675" s="16"/>
      <c r="AA675" s="16"/>
    </row>
    <row r="676">
      <c r="A676" s="115">
        <v>702.0</v>
      </c>
      <c r="B676" s="116" t="s">
        <v>304</v>
      </c>
      <c r="C676" s="116" t="s">
        <v>27</v>
      </c>
      <c r="D676" s="118">
        <v>42369.0</v>
      </c>
      <c r="E676" s="117">
        <v>1.52356E11</v>
      </c>
      <c r="F676" s="117">
        <v>1.34054E11</v>
      </c>
      <c r="G676" s="117">
        <v>1.3405E10</v>
      </c>
      <c r="H676" s="121" t="s">
        <v>59</v>
      </c>
      <c r="I676" s="119" t="s">
        <v>59</v>
      </c>
      <c r="J676" s="116" t="s">
        <v>9</v>
      </c>
      <c r="K676" s="116" t="s">
        <v>276</v>
      </c>
      <c r="L676" s="29">
        <f t="shared" si="1"/>
        <v>18302000000</v>
      </c>
      <c r="M676" s="120">
        <f t="shared" si="2"/>
        <v>0.1201265457</v>
      </c>
      <c r="N676" s="29">
        <f t="shared" si="3"/>
        <v>13405000000</v>
      </c>
      <c r="O676" s="29">
        <f t="shared" si="4"/>
        <v>4897000000</v>
      </c>
      <c r="P676" s="120">
        <f t="shared" si="5"/>
        <v>0.03214182572</v>
      </c>
      <c r="Q676" s="16"/>
      <c r="R676" s="16"/>
      <c r="S676" s="16"/>
      <c r="T676" s="16"/>
      <c r="U676" s="16"/>
      <c r="V676" s="16"/>
      <c r="W676" s="16"/>
      <c r="X676" s="16"/>
      <c r="Y676" s="16"/>
      <c r="Z676" s="16"/>
      <c r="AA676" s="16"/>
    </row>
    <row r="677">
      <c r="A677" s="115">
        <v>703.0</v>
      </c>
      <c r="B677" s="116" t="s">
        <v>304</v>
      </c>
      <c r="C677" s="116" t="s">
        <v>28</v>
      </c>
      <c r="D677" s="118">
        <v>42735.0</v>
      </c>
      <c r="E677" s="117">
        <v>1.6638E11</v>
      </c>
      <c r="F677" s="117">
        <v>1.45125E11</v>
      </c>
      <c r="G677" s="117">
        <v>1.171E10</v>
      </c>
      <c r="H677" s="119" t="s">
        <v>59</v>
      </c>
      <c r="I677" s="121" t="s">
        <v>59</v>
      </c>
      <c r="J677" s="116" t="s">
        <v>9</v>
      </c>
      <c r="K677" s="116" t="s">
        <v>276</v>
      </c>
      <c r="L677" s="29">
        <f t="shared" si="1"/>
        <v>21255000000</v>
      </c>
      <c r="M677" s="120">
        <f t="shared" si="2"/>
        <v>0.1277497295</v>
      </c>
      <c r="N677" s="29">
        <f t="shared" si="3"/>
        <v>11710000000</v>
      </c>
      <c r="O677" s="29">
        <f t="shared" si="4"/>
        <v>9545000000</v>
      </c>
      <c r="P677" s="120">
        <f t="shared" si="5"/>
        <v>0.05736867412</v>
      </c>
      <c r="Q677" s="16"/>
      <c r="R677" s="16"/>
      <c r="S677" s="16"/>
      <c r="T677" s="16"/>
      <c r="U677" s="16"/>
      <c r="V677" s="16"/>
      <c r="W677" s="16"/>
      <c r="X677" s="16"/>
      <c r="Y677" s="16"/>
      <c r="Z677" s="16"/>
      <c r="AA677" s="16"/>
    </row>
    <row r="678">
      <c r="A678" s="115">
        <v>704.0</v>
      </c>
      <c r="B678" s="116" t="s">
        <v>305</v>
      </c>
      <c r="C678" s="116" t="s">
        <v>25</v>
      </c>
      <c r="D678" s="118">
        <v>41274.0</v>
      </c>
      <c r="E678" s="117">
        <v>1.3013868E10</v>
      </c>
      <c r="F678" s="117">
        <v>9.235777E9</v>
      </c>
      <c r="G678" s="117">
        <v>2.65653E9</v>
      </c>
      <c r="H678" s="121" t="s">
        <v>59</v>
      </c>
      <c r="I678" s="117">
        <v>9.8383E7</v>
      </c>
      <c r="J678" s="116" t="s">
        <v>9</v>
      </c>
      <c r="K678" s="116" t="s">
        <v>112</v>
      </c>
      <c r="L678" s="29">
        <f t="shared" si="1"/>
        <v>3778091000</v>
      </c>
      <c r="M678" s="120">
        <f t="shared" si="2"/>
        <v>0.290312688</v>
      </c>
      <c r="N678" s="29">
        <f t="shared" si="3"/>
        <v>2754913000</v>
      </c>
      <c r="O678" s="29">
        <f t="shared" si="4"/>
        <v>1023178000</v>
      </c>
      <c r="P678" s="120">
        <f t="shared" si="5"/>
        <v>0.07862212833</v>
      </c>
      <c r="Q678" s="16"/>
      <c r="R678" s="16"/>
      <c r="S678" s="16"/>
      <c r="T678" s="16"/>
      <c r="U678" s="16"/>
      <c r="V678" s="16"/>
      <c r="W678" s="16"/>
      <c r="X678" s="16"/>
      <c r="Y678" s="16"/>
      <c r="Z678" s="16"/>
      <c r="AA678" s="16"/>
    </row>
    <row r="679">
      <c r="A679" s="115">
        <v>705.0</v>
      </c>
      <c r="B679" s="116" t="s">
        <v>305</v>
      </c>
      <c r="C679" s="116" t="s">
        <v>26</v>
      </c>
      <c r="D679" s="118">
        <v>41639.0</v>
      </c>
      <c r="E679" s="117">
        <v>1.4077843E10</v>
      </c>
      <c r="F679" s="117">
        <v>9.857923E9</v>
      </c>
      <c r="G679" s="117">
        <v>3.028028E9</v>
      </c>
      <c r="H679" s="121" t="s">
        <v>59</v>
      </c>
      <c r="I679" s="117">
        <v>1.33957E8</v>
      </c>
      <c r="J679" s="116" t="s">
        <v>9</v>
      </c>
      <c r="K679" s="116" t="s">
        <v>112</v>
      </c>
      <c r="L679" s="29">
        <f t="shared" si="1"/>
        <v>4219920000</v>
      </c>
      <c r="M679" s="120">
        <f t="shared" si="2"/>
        <v>0.2997561487</v>
      </c>
      <c r="N679" s="29">
        <f t="shared" si="3"/>
        <v>3161985000</v>
      </c>
      <c r="O679" s="29">
        <f t="shared" si="4"/>
        <v>1057935000</v>
      </c>
      <c r="P679" s="120">
        <f t="shared" si="5"/>
        <v>0.0751489415</v>
      </c>
      <c r="Q679" s="16"/>
      <c r="R679" s="16"/>
      <c r="S679" s="16"/>
      <c r="T679" s="16"/>
      <c r="U679" s="16"/>
      <c r="V679" s="16"/>
      <c r="W679" s="16"/>
      <c r="X679" s="16"/>
      <c r="Y679" s="16"/>
      <c r="Z679" s="16"/>
      <c r="AA679" s="16"/>
    </row>
    <row r="680">
      <c r="A680" s="115">
        <v>706.0</v>
      </c>
      <c r="B680" s="116" t="s">
        <v>305</v>
      </c>
      <c r="C680" s="116" t="s">
        <v>27</v>
      </c>
      <c r="D680" s="118">
        <v>42004.0</v>
      </c>
      <c r="E680" s="117">
        <v>1.5341647E10</v>
      </c>
      <c r="F680" s="117">
        <v>1.0747886E10</v>
      </c>
      <c r="G680" s="117">
        <v>3.31403E9</v>
      </c>
      <c r="H680" s="121" t="s">
        <v>59</v>
      </c>
      <c r="I680" s="117">
        <v>1.48313E8</v>
      </c>
      <c r="J680" s="116" t="s">
        <v>9</v>
      </c>
      <c r="K680" s="116" t="s">
        <v>112</v>
      </c>
      <c r="L680" s="29">
        <f t="shared" si="1"/>
        <v>4593761000</v>
      </c>
      <c r="M680" s="120">
        <f t="shared" si="2"/>
        <v>0.2994307586</v>
      </c>
      <c r="N680" s="29">
        <f t="shared" si="3"/>
        <v>3462343000</v>
      </c>
      <c r="O680" s="29">
        <f t="shared" si="4"/>
        <v>1131418000</v>
      </c>
      <c r="P680" s="120">
        <f t="shared" si="5"/>
        <v>0.07374814451</v>
      </c>
      <c r="Q680" s="16"/>
      <c r="R680" s="16"/>
      <c r="S680" s="16"/>
      <c r="T680" s="16"/>
      <c r="U680" s="16"/>
      <c r="V680" s="16"/>
      <c r="W680" s="16"/>
      <c r="X680" s="16"/>
      <c r="Y680" s="16"/>
      <c r="Z680" s="16"/>
      <c r="AA680" s="16"/>
    </row>
    <row r="681">
      <c r="A681" s="115">
        <v>707.0</v>
      </c>
      <c r="B681" s="116" t="s">
        <v>305</v>
      </c>
      <c r="C681" s="116" t="s">
        <v>28</v>
      </c>
      <c r="D681" s="118">
        <v>42369.0</v>
      </c>
      <c r="E681" s="117">
        <v>1.5280044E10</v>
      </c>
      <c r="F681" s="117">
        <v>1.0724192E10</v>
      </c>
      <c r="G681" s="117">
        <v>3.27739E9</v>
      </c>
      <c r="H681" s="121" t="s">
        <v>59</v>
      </c>
      <c r="I681" s="117">
        <v>1.41675E8</v>
      </c>
      <c r="J681" s="116" t="s">
        <v>9</v>
      </c>
      <c r="K681" s="116" t="s">
        <v>112</v>
      </c>
      <c r="L681" s="29">
        <f t="shared" si="1"/>
        <v>4555852000</v>
      </c>
      <c r="M681" s="120">
        <f t="shared" si="2"/>
        <v>0.2981569948</v>
      </c>
      <c r="N681" s="29">
        <f t="shared" si="3"/>
        <v>3419065000</v>
      </c>
      <c r="O681" s="29">
        <f t="shared" si="4"/>
        <v>1136787000</v>
      </c>
      <c r="P681" s="120">
        <f t="shared" si="5"/>
        <v>0.07439684074</v>
      </c>
      <c r="Q681" s="16"/>
      <c r="R681" s="16"/>
      <c r="S681" s="16"/>
      <c r="T681" s="16"/>
      <c r="U681" s="16"/>
      <c r="V681" s="16"/>
      <c r="W681" s="16"/>
      <c r="X681" s="16"/>
      <c r="Y681" s="16"/>
      <c r="Z681" s="16"/>
      <c r="AA681" s="16"/>
    </row>
    <row r="682">
      <c r="A682" s="115">
        <v>708.0</v>
      </c>
      <c r="B682" s="116" t="s">
        <v>306</v>
      </c>
      <c r="C682" s="116" t="s">
        <v>25</v>
      </c>
      <c r="D682" s="118">
        <v>41425.0</v>
      </c>
      <c r="E682" s="117">
        <v>2.375923E9</v>
      </c>
      <c r="F682" s="117">
        <v>8.62075E8</v>
      </c>
      <c r="G682" s="117">
        <v>1.156635E9</v>
      </c>
      <c r="H682" s="119" t="s">
        <v>59</v>
      </c>
      <c r="I682" s="121" t="s">
        <v>59</v>
      </c>
      <c r="J682" s="116" t="s">
        <v>15</v>
      </c>
      <c r="K682" s="116" t="s">
        <v>77</v>
      </c>
      <c r="L682" s="29">
        <f t="shared" si="1"/>
        <v>1513848000</v>
      </c>
      <c r="M682" s="120">
        <f t="shared" si="2"/>
        <v>0.6371620629</v>
      </c>
      <c r="N682" s="29">
        <f t="shared" si="3"/>
        <v>1156635000</v>
      </c>
      <c r="O682" s="29">
        <f t="shared" si="4"/>
        <v>357213000</v>
      </c>
      <c r="P682" s="120">
        <f t="shared" si="5"/>
        <v>0.1503470441</v>
      </c>
      <c r="Q682" s="16"/>
      <c r="R682" s="16"/>
      <c r="S682" s="16"/>
      <c r="T682" s="16"/>
      <c r="U682" s="16"/>
      <c r="V682" s="16"/>
      <c r="W682" s="16"/>
      <c r="X682" s="16"/>
      <c r="Y682" s="16"/>
      <c r="Z682" s="16"/>
      <c r="AA682" s="16"/>
    </row>
    <row r="683">
      <c r="A683" s="115">
        <v>709.0</v>
      </c>
      <c r="B683" s="116" t="s">
        <v>306</v>
      </c>
      <c r="C683" s="116" t="s">
        <v>26</v>
      </c>
      <c r="D683" s="118">
        <v>41790.0</v>
      </c>
      <c r="E683" s="117">
        <v>2.554236E9</v>
      </c>
      <c r="F683" s="117">
        <v>9.52225E8</v>
      </c>
      <c r="G683" s="117">
        <v>1.196512E9</v>
      </c>
      <c r="H683" s="121" t="s">
        <v>59</v>
      </c>
      <c r="I683" s="119" t="s">
        <v>59</v>
      </c>
      <c r="J683" s="116" t="s">
        <v>15</v>
      </c>
      <c r="K683" s="116" t="s">
        <v>77</v>
      </c>
      <c r="L683" s="29">
        <f t="shared" si="1"/>
        <v>1602011000</v>
      </c>
      <c r="M683" s="120">
        <f t="shared" si="2"/>
        <v>0.6271977217</v>
      </c>
      <c r="N683" s="29">
        <f t="shared" si="3"/>
        <v>1196512000</v>
      </c>
      <c r="O683" s="29">
        <f t="shared" si="4"/>
        <v>405499000</v>
      </c>
      <c r="P683" s="120">
        <f t="shared" si="5"/>
        <v>0.1587554948</v>
      </c>
      <c r="Q683" s="16"/>
      <c r="R683" s="16"/>
      <c r="S683" s="16"/>
      <c r="T683" s="16"/>
      <c r="U683" s="16"/>
      <c r="V683" s="16"/>
      <c r="W683" s="16"/>
      <c r="X683" s="16"/>
      <c r="Y683" s="16"/>
      <c r="Z683" s="16"/>
      <c r="AA683" s="16"/>
    </row>
    <row r="684">
      <c r="A684" s="115">
        <v>710.0</v>
      </c>
      <c r="B684" s="116" t="s">
        <v>306</v>
      </c>
      <c r="C684" s="116" t="s">
        <v>27</v>
      </c>
      <c r="D684" s="118">
        <v>42155.0</v>
      </c>
      <c r="E684" s="117">
        <v>2.773718E9</v>
      </c>
      <c r="F684" s="117">
        <v>1.022107E9</v>
      </c>
      <c r="G684" s="117">
        <v>1.295014E9</v>
      </c>
      <c r="H684" s="121" t="s">
        <v>59</v>
      </c>
      <c r="I684" s="121" t="s">
        <v>59</v>
      </c>
      <c r="J684" s="116" t="s">
        <v>15</v>
      </c>
      <c r="K684" s="116" t="s">
        <v>77</v>
      </c>
      <c r="L684" s="29">
        <f t="shared" si="1"/>
        <v>1751611000</v>
      </c>
      <c r="M684" s="120">
        <f t="shared" si="2"/>
        <v>0.6315029141</v>
      </c>
      <c r="N684" s="29">
        <f t="shared" si="3"/>
        <v>1295014000</v>
      </c>
      <c r="O684" s="29">
        <f t="shared" si="4"/>
        <v>456597000</v>
      </c>
      <c r="P684" s="120">
        <f t="shared" si="5"/>
        <v>0.1646155089</v>
      </c>
      <c r="Q684" s="16"/>
      <c r="R684" s="16"/>
      <c r="S684" s="16"/>
      <c r="T684" s="16"/>
      <c r="U684" s="16"/>
      <c r="V684" s="16"/>
      <c r="W684" s="16"/>
      <c r="X684" s="16"/>
      <c r="Y684" s="16"/>
      <c r="Z684" s="16"/>
      <c r="AA684" s="16"/>
    </row>
    <row r="685">
      <c r="A685" s="115">
        <v>711.0</v>
      </c>
      <c r="B685" s="116" t="s">
        <v>306</v>
      </c>
      <c r="C685" s="116" t="s">
        <v>28</v>
      </c>
      <c r="D685" s="118">
        <v>42521.0</v>
      </c>
      <c r="E685" s="117">
        <v>2.89815E9</v>
      </c>
      <c r="F685" s="117">
        <v>1.147639E9</v>
      </c>
      <c r="G685" s="117">
        <v>1.325567E9</v>
      </c>
      <c r="H685" s="121" t="s">
        <v>59</v>
      </c>
      <c r="I685" s="119" t="s">
        <v>59</v>
      </c>
      <c r="J685" s="116" t="s">
        <v>15</v>
      </c>
      <c r="K685" s="116" t="s">
        <v>77</v>
      </c>
      <c r="L685" s="29">
        <f t="shared" si="1"/>
        <v>1750511000</v>
      </c>
      <c r="M685" s="120">
        <f t="shared" si="2"/>
        <v>0.6040097994</v>
      </c>
      <c r="N685" s="29">
        <f t="shared" si="3"/>
        <v>1325567000</v>
      </c>
      <c r="O685" s="29">
        <f t="shared" si="4"/>
        <v>424944000</v>
      </c>
      <c r="P685" s="120">
        <f t="shared" si="5"/>
        <v>0.146625951</v>
      </c>
      <c r="Q685" s="16"/>
      <c r="R685" s="16"/>
      <c r="S685" s="16"/>
      <c r="T685" s="16"/>
      <c r="U685" s="16"/>
      <c r="V685" s="16"/>
      <c r="W685" s="16"/>
      <c r="X685" s="16"/>
      <c r="Y685" s="16"/>
      <c r="Z685" s="16"/>
      <c r="AA685" s="16"/>
    </row>
    <row r="686">
      <c r="A686" s="115">
        <v>712.0</v>
      </c>
      <c r="B686" s="116" t="s">
        <v>307</v>
      </c>
      <c r="C686" s="116" t="s">
        <v>25</v>
      </c>
      <c r="D686" s="118">
        <v>41307.0</v>
      </c>
      <c r="E686" s="117">
        <v>1.5651E10</v>
      </c>
      <c r="F686" s="117">
        <v>9.48E9</v>
      </c>
      <c r="G686" s="119" t="s">
        <v>59</v>
      </c>
      <c r="H686" s="121" t="s">
        <v>59</v>
      </c>
      <c r="I686" s="121" t="s">
        <v>59</v>
      </c>
      <c r="J686" s="116" t="s">
        <v>9</v>
      </c>
      <c r="K686" s="116" t="s">
        <v>288</v>
      </c>
      <c r="L686" s="29">
        <f t="shared" si="1"/>
        <v>6171000000</v>
      </c>
      <c r="M686" s="120">
        <f t="shared" si="2"/>
        <v>0.3942879049</v>
      </c>
      <c r="N686" s="29">
        <f t="shared" si="3"/>
        <v>0</v>
      </c>
      <c r="O686" s="29">
        <f t="shared" si="4"/>
        <v>6171000000</v>
      </c>
      <c r="P686" s="120">
        <f t="shared" si="5"/>
        <v>0.3942879049</v>
      </c>
      <c r="Q686" s="16"/>
      <c r="R686" s="16"/>
      <c r="S686" s="16"/>
      <c r="T686" s="16"/>
      <c r="U686" s="16"/>
      <c r="V686" s="16"/>
      <c r="W686" s="16"/>
      <c r="X686" s="16"/>
      <c r="Y686" s="16"/>
      <c r="Z686" s="16"/>
      <c r="AA686" s="16"/>
    </row>
    <row r="687">
      <c r="A687" s="115">
        <v>713.0</v>
      </c>
      <c r="B687" s="116" t="s">
        <v>307</v>
      </c>
      <c r="C687" s="116" t="s">
        <v>26</v>
      </c>
      <c r="D687" s="118">
        <v>41671.0</v>
      </c>
      <c r="E687" s="117">
        <v>1.6148E10</v>
      </c>
      <c r="F687" s="117">
        <v>9.855E9</v>
      </c>
      <c r="G687" s="119" t="s">
        <v>59</v>
      </c>
      <c r="H687" s="121" t="s">
        <v>59</v>
      </c>
      <c r="I687" s="121" t="s">
        <v>59</v>
      </c>
      <c r="J687" s="116" t="s">
        <v>9</v>
      </c>
      <c r="K687" s="116" t="s">
        <v>288</v>
      </c>
      <c r="L687" s="29">
        <f t="shared" si="1"/>
        <v>6293000000</v>
      </c>
      <c r="M687" s="120">
        <f t="shared" si="2"/>
        <v>0.3897077037</v>
      </c>
      <c r="N687" s="29">
        <f t="shared" si="3"/>
        <v>0</v>
      </c>
      <c r="O687" s="29">
        <f t="shared" si="4"/>
        <v>6293000000</v>
      </c>
      <c r="P687" s="120">
        <f t="shared" si="5"/>
        <v>0.3897077037</v>
      </c>
      <c r="Q687" s="16"/>
      <c r="R687" s="16"/>
      <c r="S687" s="16"/>
      <c r="T687" s="16"/>
      <c r="U687" s="16"/>
      <c r="V687" s="16"/>
      <c r="W687" s="16"/>
      <c r="X687" s="16"/>
      <c r="Y687" s="16"/>
      <c r="Z687" s="16"/>
      <c r="AA687" s="16"/>
    </row>
    <row r="688">
      <c r="A688" s="115">
        <v>714.0</v>
      </c>
      <c r="B688" s="116" t="s">
        <v>307</v>
      </c>
      <c r="C688" s="116" t="s">
        <v>27</v>
      </c>
      <c r="D688" s="118">
        <v>42035.0</v>
      </c>
      <c r="E688" s="117">
        <v>1.6435E10</v>
      </c>
      <c r="F688" s="117">
        <v>1.0146E10</v>
      </c>
      <c r="G688" s="119" t="s">
        <v>59</v>
      </c>
      <c r="H688" s="121" t="s">
        <v>59</v>
      </c>
      <c r="I688" s="119" t="s">
        <v>59</v>
      </c>
      <c r="J688" s="116" t="s">
        <v>9</v>
      </c>
      <c r="K688" s="116" t="s">
        <v>288</v>
      </c>
      <c r="L688" s="29">
        <f t="shared" si="1"/>
        <v>6289000000</v>
      </c>
      <c r="M688" s="120">
        <f t="shared" si="2"/>
        <v>0.3826589595</v>
      </c>
      <c r="N688" s="29">
        <f t="shared" si="3"/>
        <v>0</v>
      </c>
      <c r="O688" s="29">
        <f t="shared" si="4"/>
        <v>6289000000</v>
      </c>
      <c r="P688" s="120">
        <f t="shared" si="5"/>
        <v>0.3826589595</v>
      </c>
      <c r="Q688" s="16"/>
      <c r="R688" s="16"/>
      <c r="S688" s="16"/>
      <c r="T688" s="16"/>
      <c r="U688" s="16"/>
      <c r="V688" s="16"/>
      <c r="W688" s="16"/>
      <c r="X688" s="16"/>
      <c r="Y688" s="16"/>
      <c r="Z688" s="16"/>
      <c r="AA688" s="16"/>
    </row>
    <row r="689">
      <c r="A689" s="115">
        <v>715.0</v>
      </c>
      <c r="B689" s="116" t="s">
        <v>307</v>
      </c>
      <c r="C689" s="116" t="s">
        <v>28</v>
      </c>
      <c r="D689" s="118">
        <v>42399.0</v>
      </c>
      <c r="E689" s="117">
        <v>1.5797E10</v>
      </c>
      <c r="F689" s="117">
        <v>1.0077E10</v>
      </c>
      <c r="G689" s="119" t="s">
        <v>59</v>
      </c>
      <c r="H689" s="121" t="s">
        <v>59</v>
      </c>
      <c r="I689" s="121" t="s">
        <v>59</v>
      </c>
      <c r="J689" s="116" t="s">
        <v>9</v>
      </c>
      <c r="K689" s="116" t="s">
        <v>288</v>
      </c>
      <c r="L689" s="29">
        <f t="shared" si="1"/>
        <v>5720000000</v>
      </c>
      <c r="M689" s="120">
        <f t="shared" si="2"/>
        <v>0.3620940685</v>
      </c>
      <c r="N689" s="29">
        <f t="shared" si="3"/>
        <v>0</v>
      </c>
      <c r="O689" s="29">
        <f t="shared" si="4"/>
        <v>5720000000</v>
      </c>
      <c r="P689" s="120">
        <f t="shared" si="5"/>
        <v>0.3620940685</v>
      </c>
      <c r="Q689" s="16"/>
      <c r="R689" s="16"/>
      <c r="S689" s="16"/>
      <c r="T689" s="16"/>
      <c r="U689" s="16"/>
      <c r="V689" s="16"/>
      <c r="W689" s="16"/>
      <c r="X689" s="16"/>
      <c r="Y689" s="16"/>
      <c r="Z689" s="16"/>
      <c r="AA689" s="16"/>
    </row>
    <row r="690">
      <c r="A690" s="115">
        <v>716.0</v>
      </c>
      <c r="B690" s="116" t="s">
        <v>308</v>
      </c>
      <c r="C690" s="116" t="s">
        <v>25</v>
      </c>
      <c r="D690" s="118">
        <v>41272.0</v>
      </c>
      <c r="E690" s="117">
        <v>2.715675E9</v>
      </c>
      <c r="F690" s="117">
        <v>1.277195E9</v>
      </c>
      <c r="G690" s="117">
        <v>5.08547E8</v>
      </c>
      <c r="H690" s="117">
        <v>3.25773E8</v>
      </c>
      <c r="I690" s="121" t="s">
        <v>59</v>
      </c>
      <c r="J690" s="116" t="s">
        <v>9</v>
      </c>
      <c r="K690" s="116" t="s">
        <v>309</v>
      </c>
      <c r="L690" s="29">
        <f t="shared" si="1"/>
        <v>1438480000</v>
      </c>
      <c r="M690" s="120">
        <f t="shared" si="2"/>
        <v>0.5296951955</v>
      </c>
      <c r="N690" s="29">
        <f t="shared" si="3"/>
        <v>834320000</v>
      </c>
      <c r="O690" s="29">
        <f t="shared" si="4"/>
        <v>604160000</v>
      </c>
      <c r="P690" s="120">
        <f t="shared" si="5"/>
        <v>0.2224713929</v>
      </c>
      <c r="Q690" s="16"/>
      <c r="R690" s="16"/>
      <c r="S690" s="16"/>
      <c r="T690" s="16"/>
      <c r="U690" s="16"/>
      <c r="V690" s="16"/>
      <c r="W690" s="16"/>
      <c r="X690" s="16"/>
      <c r="Y690" s="16"/>
      <c r="Z690" s="16"/>
      <c r="AA690" s="16"/>
    </row>
    <row r="691">
      <c r="A691" s="115">
        <v>717.0</v>
      </c>
      <c r="B691" s="116" t="s">
        <v>308</v>
      </c>
      <c r="C691" s="116" t="s">
        <v>26</v>
      </c>
      <c r="D691" s="118">
        <v>41636.0</v>
      </c>
      <c r="E691" s="117">
        <v>2.631851E9</v>
      </c>
      <c r="F691" s="117">
        <v>1.224551E9</v>
      </c>
      <c r="G691" s="117">
        <v>4.68345E8</v>
      </c>
      <c r="H691" s="117">
        <v>3.64923E8</v>
      </c>
      <c r="I691" s="119" t="s">
        <v>59</v>
      </c>
      <c r="J691" s="116" t="s">
        <v>9</v>
      </c>
      <c r="K691" s="116" t="s">
        <v>309</v>
      </c>
      <c r="L691" s="29">
        <f t="shared" si="1"/>
        <v>1407300000</v>
      </c>
      <c r="M691" s="120">
        <f t="shared" si="2"/>
        <v>0.5347187208</v>
      </c>
      <c r="N691" s="29">
        <f t="shared" si="3"/>
        <v>833268000</v>
      </c>
      <c r="O691" s="29">
        <f t="shared" si="4"/>
        <v>574032000</v>
      </c>
      <c r="P691" s="120">
        <f t="shared" si="5"/>
        <v>0.2181096118</v>
      </c>
      <c r="Q691" s="16"/>
      <c r="R691" s="16"/>
      <c r="S691" s="16"/>
      <c r="T691" s="16"/>
      <c r="U691" s="16"/>
      <c r="V691" s="16"/>
      <c r="W691" s="16"/>
      <c r="X691" s="16"/>
      <c r="Y691" s="16"/>
      <c r="Z691" s="16"/>
      <c r="AA691" s="16"/>
    </row>
    <row r="692">
      <c r="A692" s="115">
        <v>718.0</v>
      </c>
      <c r="B692" s="116" t="s">
        <v>308</v>
      </c>
      <c r="C692" s="116" t="s">
        <v>27</v>
      </c>
      <c r="D692" s="118">
        <v>42000.0</v>
      </c>
      <c r="E692" s="117">
        <v>2.870658E9</v>
      </c>
      <c r="F692" s="117">
        <v>1.266246E9</v>
      </c>
      <c r="G692" s="117">
        <v>5.18665E8</v>
      </c>
      <c r="H692" s="117">
        <v>3.95121E8</v>
      </c>
      <c r="I692" s="121" t="s">
        <v>59</v>
      </c>
      <c r="J692" s="116" t="s">
        <v>9</v>
      </c>
      <c r="K692" s="116" t="s">
        <v>309</v>
      </c>
      <c r="L692" s="29">
        <f t="shared" si="1"/>
        <v>1604412000</v>
      </c>
      <c r="M692" s="120">
        <f t="shared" si="2"/>
        <v>0.5589004333</v>
      </c>
      <c r="N692" s="29">
        <f t="shared" si="3"/>
        <v>913786000</v>
      </c>
      <c r="O692" s="29">
        <f t="shared" si="4"/>
        <v>690626000</v>
      </c>
      <c r="P692" s="120">
        <f t="shared" si="5"/>
        <v>0.2405810793</v>
      </c>
      <c r="Q692" s="16"/>
      <c r="R692" s="16"/>
      <c r="S692" s="16"/>
      <c r="T692" s="16"/>
      <c r="U692" s="16"/>
      <c r="V692" s="16"/>
      <c r="W692" s="16"/>
      <c r="X692" s="16"/>
      <c r="Y692" s="16"/>
      <c r="Z692" s="16"/>
      <c r="AA692" s="16"/>
    </row>
    <row r="693">
      <c r="A693" s="115">
        <v>719.0</v>
      </c>
      <c r="B693" s="116" t="s">
        <v>308</v>
      </c>
      <c r="C693" s="116" t="s">
        <v>28</v>
      </c>
      <c r="D693" s="118">
        <v>42364.0</v>
      </c>
      <c r="E693" s="117">
        <v>2.82027E9</v>
      </c>
      <c r="F693" s="117">
        <v>1.281566E9</v>
      </c>
      <c r="G693" s="117">
        <v>5.6208E8</v>
      </c>
      <c r="H693" s="117">
        <v>4.27043E8</v>
      </c>
      <c r="I693" s="119" t="s">
        <v>59</v>
      </c>
      <c r="J693" s="116" t="s">
        <v>9</v>
      </c>
      <c r="K693" s="116" t="s">
        <v>309</v>
      </c>
      <c r="L693" s="29">
        <f t="shared" si="1"/>
        <v>1538704000</v>
      </c>
      <c r="M693" s="120">
        <f t="shared" si="2"/>
        <v>0.5455874792</v>
      </c>
      <c r="N693" s="29">
        <f t="shared" si="3"/>
        <v>989123000</v>
      </c>
      <c r="O693" s="29">
        <f t="shared" si="4"/>
        <v>549581000</v>
      </c>
      <c r="P693" s="120">
        <f t="shared" si="5"/>
        <v>0.1948682218</v>
      </c>
      <c r="Q693" s="16"/>
      <c r="R693" s="16"/>
      <c r="S693" s="16"/>
      <c r="T693" s="16"/>
      <c r="U693" s="16"/>
      <c r="V693" s="16"/>
      <c r="W693" s="16"/>
      <c r="X693" s="16"/>
      <c r="Y693" s="16"/>
      <c r="Z693" s="16"/>
      <c r="AA693" s="16"/>
    </row>
    <row r="694">
      <c r="A694" s="115">
        <v>720.0</v>
      </c>
      <c r="B694" s="116" t="s">
        <v>310</v>
      </c>
      <c r="C694" s="116" t="s">
        <v>25</v>
      </c>
      <c r="D694" s="118">
        <v>41639.0</v>
      </c>
      <c r="E694" s="117">
        <v>1.954E10</v>
      </c>
      <c r="F694" s="117">
        <v>1.5422E10</v>
      </c>
      <c r="G694" s="117">
        <v>2.816E9</v>
      </c>
      <c r="H694" s="119" t="s">
        <v>59</v>
      </c>
      <c r="I694" s="121" t="s">
        <v>59</v>
      </c>
      <c r="J694" s="116" t="s">
        <v>9</v>
      </c>
      <c r="K694" s="116" t="s">
        <v>311</v>
      </c>
      <c r="L694" s="29">
        <f t="shared" si="1"/>
        <v>4118000000</v>
      </c>
      <c r="M694" s="120">
        <f t="shared" si="2"/>
        <v>0.2107471853</v>
      </c>
      <c r="N694" s="29">
        <f t="shared" si="3"/>
        <v>2816000000</v>
      </c>
      <c r="O694" s="29">
        <f t="shared" si="4"/>
        <v>1302000000</v>
      </c>
      <c r="P694" s="120">
        <f t="shared" si="5"/>
        <v>0.06663254862</v>
      </c>
      <c r="Q694" s="16"/>
      <c r="R694" s="16"/>
      <c r="S694" s="16"/>
      <c r="T694" s="16"/>
      <c r="U694" s="16"/>
      <c r="V694" s="16"/>
      <c r="W694" s="16"/>
      <c r="X694" s="16"/>
      <c r="Y694" s="16"/>
      <c r="Z694" s="16"/>
      <c r="AA694" s="16"/>
    </row>
    <row r="695">
      <c r="A695" s="115">
        <v>721.0</v>
      </c>
      <c r="B695" s="116" t="s">
        <v>310</v>
      </c>
      <c r="C695" s="116" t="s">
        <v>26</v>
      </c>
      <c r="D695" s="118">
        <v>42004.0</v>
      </c>
      <c r="E695" s="117">
        <v>1.8138E10</v>
      </c>
      <c r="F695" s="117">
        <v>1.3906E10</v>
      </c>
      <c r="G695" s="117">
        <v>2.815E9</v>
      </c>
      <c r="H695" s="119" t="s">
        <v>59</v>
      </c>
      <c r="I695" s="121" t="s">
        <v>59</v>
      </c>
      <c r="J695" s="116" t="s">
        <v>9</v>
      </c>
      <c r="K695" s="116" t="s">
        <v>311</v>
      </c>
      <c r="L695" s="29">
        <f t="shared" si="1"/>
        <v>4232000000</v>
      </c>
      <c r="M695" s="120">
        <f t="shared" si="2"/>
        <v>0.2333223068</v>
      </c>
      <c r="N695" s="29">
        <f t="shared" si="3"/>
        <v>2815000000</v>
      </c>
      <c r="O695" s="29">
        <f t="shared" si="4"/>
        <v>1417000000</v>
      </c>
      <c r="P695" s="120">
        <f t="shared" si="5"/>
        <v>0.0781232771</v>
      </c>
      <c r="Q695" s="16"/>
      <c r="R695" s="16"/>
      <c r="S695" s="16"/>
      <c r="T695" s="16"/>
      <c r="U695" s="16"/>
      <c r="V695" s="16"/>
      <c r="W695" s="16"/>
      <c r="X695" s="16"/>
      <c r="Y695" s="16"/>
      <c r="Z695" s="16"/>
      <c r="AA695" s="16"/>
    </row>
    <row r="696">
      <c r="A696" s="115">
        <v>722.0</v>
      </c>
      <c r="B696" s="116" t="s">
        <v>310</v>
      </c>
      <c r="C696" s="116" t="s">
        <v>27</v>
      </c>
      <c r="D696" s="118">
        <v>42369.0</v>
      </c>
      <c r="E696" s="117">
        <v>1.6443E10</v>
      </c>
      <c r="F696" s="117">
        <v>1.2164E10</v>
      </c>
      <c r="G696" s="117">
        <v>2.728E9</v>
      </c>
      <c r="H696" s="119" t="s">
        <v>59</v>
      </c>
      <c r="I696" s="121" t="s">
        <v>59</v>
      </c>
      <c r="J696" s="116" t="s">
        <v>9</v>
      </c>
      <c r="K696" s="116" t="s">
        <v>311</v>
      </c>
      <c r="L696" s="29">
        <f t="shared" si="1"/>
        <v>4279000000</v>
      </c>
      <c r="M696" s="120">
        <f t="shared" si="2"/>
        <v>0.2602323177</v>
      </c>
      <c r="N696" s="29">
        <f t="shared" si="3"/>
        <v>2728000000</v>
      </c>
      <c r="O696" s="29">
        <f t="shared" si="4"/>
        <v>1551000000</v>
      </c>
      <c r="P696" s="120">
        <f t="shared" si="5"/>
        <v>0.09432585295</v>
      </c>
      <c r="Q696" s="16"/>
      <c r="R696" s="16"/>
      <c r="S696" s="16"/>
      <c r="T696" s="16"/>
      <c r="U696" s="16"/>
      <c r="V696" s="16"/>
      <c r="W696" s="16"/>
      <c r="X696" s="16"/>
      <c r="Y696" s="16"/>
      <c r="Z696" s="16"/>
      <c r="AA696" s="16"/>
    </row>
    <row r="697">
      <c r="A697" s="115">
        <v>723.0</v>
      </c>
      <c r="B697" s="116" t="s">
        <v>310</v>
      </c>
      <c r="C697" s="116" t="s">
        <v>28</v>
      </c>
      <c r="D697" s="118">
        <v>42735.0</v>
      </c>
      <c r="E697" s="117">
        <v>1.5158E10</v>
      </c>
      <c r="F697" s="117">
        <v>1.0972E10</v>
      </c>
      <c r="G697" s="117">
        <v>2.617E9</v>
      </c>
      <c r="H697" s="119" t="s">
        <v>59</v>
      </c>
      <c r="I697" s="121" t="s">
        <v>59</v>
      </c>
      <c r="J697" s="116" t="s">
        <v>9</v>
      </c>
      <c r="K697" s="116" t="s">
        <v>311</v>
      </c>
      <c r="L697" s="29">
        <f t="shared" si="1"/>
        <v>4186000000</v>
      </c>
      <c r="M697" s="120">
        <f t="shared" si="2"/>
        <v>0.2761578045</v>
      </c>
      <c r="N697" s="29">
        <f t="shared" si="3"/>
        <v>2617000000</v>
      </c>
      <c r="O697" s="29">
        <f t="shared" si="4"/>
        <v>1569000000</v>
      </c>
      <c r="P697" s="120">
        <f t="shared" si="5"/>
        <v>0.1035096978</v>
      </c>
      <c r="Q697" s="16"/>
      <c r="R697" s="16"/>
      <c r="S697" s="16"/>
      <c r="T697" s="16"/>
      <c r="U697" s="16"/>
      <c r="V697" s="16"/>
      <c r="W697" s="16"/>
      <c r="X697" s="16"/>
      <c r="Y697" s="16"/>
      <c r="Z697" s="16"/>
      <c r="AA697" s="16"/>
    </row>
    <row r="698">
      <c r="A698" s="115">
        <v>724.0</v>
      </c>
      <c r="B698" s="116" t="s">
        <v>312</v>
      </c>
      <c r="C698" s="116" t="s">
        <v>25</v>
      </c>
      <c r="D698" s="118">
        <v>41274.0</v>
      </c>
      <c r="E698" s="117">
        <v>8.950045E9</v>
      </c>
      <c r="F698" s="117">
        <v>5.033885E9</v>
      </c>
      <c r="G698" s="117">
        <v>2.785035E9</v>
      </c>
      <c r="H698" s="119" t="s">
        <v>59</v>
      </c>
      <c r="I698" s="119" t="s">
        <v>59</v>
      </c>
      <c r="J698" s="116" t="s">
        <v>14</v>
      </c>
      <c r="K698" s="116" t="s">
        <v>313</v>
      </c>
      <c r="L698" s="29">
        <f t="shared" si="1"/>
        <v>3916160000</v>
      </c>
      <c r="M698" s="120">
        <f t="shared" si="2"/>
        <v>0.4375575765</v>
      </c>
      <c r="N698" s="29">
        <f t="shared" si="3"/>
        <v>2785035000</v>
      </c>
      <c r="O698" s="29">
        <f t="shared" si="4"/>
        <v>1131125000</v>
      </c>
      <c r="P698" s="120">
        <f t="shared" si="5"/>
        <v>0.1263820461</v>
      </c>
      <c r="Q698" s="16"/>
      <c r="R698" s="16"/>
      <c r="S698" s="16"/>
      <c r="T698" s="16"/>
      <c r="U698" s="16"/>
      <c r="V698" s="16"/>
      <c r="W698" s="16"/>
      <c r="X698" s="16"/>
      <c r="Y698" s="16"/>
      <c r="Z698" s="16"/>
      <c r="AA698" s="16"/>
    </row>
    <row r="699">
      <c r="A699" s="115">
        <v>725.0</v>
      </c>
      <c r="B699" s="116" t="s">
        <v>312</v>
      </c>
      <c r="C699" s="116" t="s">
        <v>26</v>
      </c>
      <c r="D699" s="118">
        <v>41639.0</v>
      </c>
      <c r="E699" s="117">
        <v>9.437758E9</v>
      </c>
      <c r="F699" s="117">
        <v>5.301275E9</v>
      </c>
      <c r="G699" s="117">
        <v>2.839629E9</v>
      </c>
      <c r="H699" s="119" t="s">
        <v>59</v>
      </c>
      <c r="I699" s="121" t="s">
        <v>59</v>
      </c>
      <c r="J699" s="116" t="s">
        <v>14</v>
      </c>
      <c r="K699" s="116" t="s">
        <v>313</v>
      </c>
      <c r="L699" s="29">
        <f t="shared" si="1"/>
        <v>4136483000</v>
      </c>
      <c r="M699" s="120">
        <f t="shared" si="2"/>
        <v>0.4382908526</v>
      </c>
      <c r="N699" s="29">
        <f t="shared" si="3"/>
        <v>2839629000</v>
      </c>
      <c r="O699" s="29">
        <f t="shared" si="4"/>
        <v>1296854000</v>
      </c>
      <c r="P699" s="120">
        <f t="shared" si="5"/>
        <v>0.1374112369</v>
      </c>
      <c r="Q699" s="16"/>
      <c r="R699" s="16"/>
      <c r="S699" s="16"/>
      <c r="T699" s="16"/>
      <c r="U699" s="16"/>
      <c r="V699" s="16"/>
      <c r="W699" s="16"/>
      <c r="X699" s="16"/>
      <c r="Y699" s="16"/>
      <c r="Z699" s="16"/>
      <c r="AA699" s="16"/>
    </row>
    <row r="700">
      <c r="A700" s="115">
        <v>726.0</v>
      </c>
      <c r="B700" s="116" t="s">
        <v>312</v>
      </c>
      <c r="C700" s="116" t="s">
        <v>27</v>
      </c>
      <c r="D700" s="118">
        <v>42004.0</v>
      </c>
      <c r="E700" s="117">
        <v>9.964953E9</v>
      </c>
      <c r="F700" s="117">
        <v>5.650711E9</v>
      </c>
      <c r="G700" s="117">
        <v>2.967125E9</v>
      </c>
      <c r="H700" s="121" t="s">
        <v>59</v>
      </c>
      <c r="I700" s="119" t="s">
        <v>59</v>
      </c>
      <c r="J700" s="116" t="s">
        <v>14</v>
      </c>
      <c r="K700" s="116" t="s">
        <v>313</v>
      </c>
      <c r="L700" s="29">
        <f t="shared" si="1"/>
        <v>4314242000</v>
      </c>
      <c r="M700" s="120">
        <f t="shared" si="2"/>
        <v>0.4329415302</v>
      </c>
      <c r="N700" s="29">
        <f t="shared" si="3"/>
        <v>2967125000</v>
      </c>
      <c r="O700" s="29">
        <f t="shared" si="4"/>
        <v>1347117000</v>
      </c>
      <c r="P700" s="120">
        <f t="shared" si="5"/>
        <v>0.1351854846</v>
      </c>
      <c r="Q700" s="16"/>
      <c r="R700" s="16"/>
      <c r="S700" s="16"/>
      <c r="T700" s="16"/>
      <c r="U700" s="16"/>
      <c r="V700" s="16"/>
      <c r="W700" s="16"/>
      <c r="X700" s="16"/>
      <c r="Y700" s="16"/>
      <c r="Z700" s="16"/>
      <c r="AA700" s="16"/>
    </row>
    <row r="701">
      <c r="A701" s="115">
        <v>727.0</v>
      </c>
      <c r="B701" s="116" t="s">
        <v>312</v>
      </c>
      <c r="C701" s="116" t="s">
        <v>28</v>
      </c>
      <c r="D701" s="118">
        <v>42369.0</v>
      </c>
      <c r="E701" s="117">
        <v>9.973384E9</v>
      </c>
      <c r="F701" s="117">
        <v>5.741956E9</v>
      </c>
      <c r="G701" s="117">
        <v>2.931108E9</v>
      </c>
      <c r="H701" s="121" t="s">
        <v>59</v>
      </c>
      <c r="I701" s="119" t="s">
        <v>59</v>
      </c>
      <c r="J701" s="116" t="s">
        <v>14</v>
      </c>
      <c r="K701" s="116" t="s">
        <v>313</v>
      </c>
      <c r="L701" s="29">
        <f t="shared" si="1"/>
        <v>4231428000</v>
      </c>
      <c r="M701" s="120">
        <f t="shared" si="2"/>
        <v>0.4242720425</v>
      </c>
      <c r="N701" s="29">
        <f t="shared" si="3"/>
        <v>2931108000</v>
      </c>
      <c r="O701" s="29">
        <f t="shared" si="4"/>
        <v>1300320000</v>
      </c>
      <c r="P701" s="120">
        <f t="shared" si="5"/>
        <v>0.1303790168</v>
      </c>
      <c r="Q701" s="16"/>
      <c r="R701" s="16"/>
      <c r="S701" s="16"/>
      <c r="T701" s="16"/>
      <c r="U701" s="16"/>
      <c r="V701" s="16"/>
      <c r="W701" s="16"/>
      <c r="X701" s="16"/>
      <c r="Y701" s="16"/>
      <c r="Z701" s="16"/>
      <c r="AA701" s="16"/>
    </row>
    <row r="702">
      <c r="A702" s="115">
        <v>728.0</v>
      </c>
      <c r="B702" s="116" t="s">
        <v>314</v>
      </c>
      <c r="C702" s="116" t="s">
        <v>25</v>
      </c>
      <c r="D702" s="122">
        <v>41639.0</v>
      </c>
      <c r="E702" s="117">
        <v>2.9402E10</v>
      </c>
      <c r="F702" s="117">
        <v>2.4931E10</v>
      </c>
      <c r="G702" s="117">
        <v>1.333E9</v>
      </c>
      <c r="H702" s="119" t="s">
        <v>59</v>
      </c>
      <c r="I702" s="119" t="s">
        <v>59</v>
      </c>
      <c r="J702" s="116" t="s">
        <v>11</v>
      </c>
      <c r="K702" s="116" t="s">
        <v>146</v>
      </c>
      <c r="L702" s="29">
        <f t="shared" si="1"/>
        <v>4471000000</v>
      </c>
      <c r="M702" s="120">
        <f t="shared" si="2"/>
        <v>0.1520644854</v>
      </c>
      <c r="N702" s="29">
        <f t="shared" si="3"/>
        <v>1333000000</v>
      </c>
      <c r="O702" s="29">
        <f t="shared" si="4"/>
        <v>3138000000</v>
      </c>
      <c r="P702" s="120">
        <f t="shared" si="5"/>
        <v>0.1067274335</v>
      </c>
      <c r="Q702" s="16"/>
      <c r="R702" s="16"/>
      <c r="S702" s="16"/>
      <c r="T702" s="16"/>
      <c r="U702" s="16"/>
      <c r="V702" s="16"/>
      <c r="W702" s="16"/>
      <c r="X702" s="16"/>
      <c r="Y702" s="16"/>
      <c r="Z702" s="16"/>
      <c r="AA702" s="16"/>
    </row>
    <row r="703">
      <c r="A703" s="115">
        <v>729.0</v>
      </c>
      <c r="B703" s="116" t="s">
        <v>314</v>
      </c>
      <c r="C703" s="116" t="s">
        <v>26</v>
      </c>
      <c r="D703" s="118">
        <v>42004.0</v>
      </c>
      <c r="E703" s="117">
        <v>3.287E10</v>
      </c>
      <c r="F703" s="117">
        <v>2.7334E10</v>
      </c>
      <c r="G703" s="117">
        <v>2.93E8</v>
      </c>
      <c r="H703" s="121" t="s">
        <v>59</v>
      </c>
      <c r="I703" s="119" t="s">
        <v>59</v>
      </c>
      <c r="J703" s="116" t="s">
        <v>11</v>
      </c>
      <c r="K703" s="116" t="s">
        <v>146</v>
      </c>
      <c r="L703" s="29">
        <f t="shared" si="1"/>
        <v>5536000000</v>
      </c>
      <c r="M703" s="120">
        <f t="shared" si="2"/>
        <v>0.1684210526</v>
      </c>
      <c r="N703" s="29">
        <f t="shared" si="3"/>
        <v>293000000</v>
      </c>
      <c r="O703" s="29">
        <f t="shared" si="4"/>
        <v>5243000000</v>
      </c>
      <c r="P703" s="120">
        <f t="shared" si="5"/>
        <v>0.1595071494</v>
      </c>
      <c r="Q703" s="16"/>
      <c r="R703" s="16"/>
      <c r="S703" s="16"/>
      <c r="T703" s="16"/>
      <c r="U703" s="16"/>
      <c r="V703" s="16"/>
      <c r="W703" s="16"/>
      <c r="X703" s="16"/>
      <c r="Y703" s="16"/>
      <c r="Z703" s="16"/>
      <c r="AA703" s="16"/>
    </row>
    <row r="704">
      <c r="A704" s="115">
        <v>730.0</v>
      </c>
      <c r="B704" s="116" t="s">
        <v>314</v>
      </c>
      <c r="C704" s="116" t="s">
        <v>27</v>
      </c>
      <c r="D704" s="118">
        <v>42369.0</v>
      </c>
      <c r="E704" s="117">
        <v>2.3633E10</v>
      </c>
      <c r="F704" s="117">
        <v>2.1113E10</v>
      </c>
      <c r="G704" s="117">
        <v>2.0E8</v>
      </c>
      <c r="H704" s="119" t="s">
        <v>59</v>
      </c>
      <c r="I704" s="121" t="s">
        <v>59</v>
      </c>
      <c r="J704" s="116" t="s">
        <v>11</v>
      </c>
      <c r="K704" s="116" t="s">
        <v>146</v>
      </c>
      <c r="L704" s="29">
        <f t="shared" si="1"/>
        <v>2520000000</v>
      </c>
      <c r="M704" s="120">
        <f t="shared" si="2"/>
        <v>0.106630559</v>
      </c>
      <c r="N704" s="29">
        <f t="shared" si="3"/>
        <v>200000000</v>
      </c>
      <c r="O704" s="29">
        <f t="shared" si="4"/>
        <v>2320000000</v>
      </c>
      <c r="P704" s="120">
        <f t="shared" si="5"/>
        <v>0.09816781619</v>
      </c>
      <c r="Q704" s="16"/>
      <c r="R704" s="16"/>
      <c r="S704" s="16"/>
      <c r="T704" s="16"/>
      <c r="U704" s="16"/>
      <c r="V704" s="16"/>
      <c r="W704" s="16"/>
      <c r="X704" s="16"/>
      <c r="Y704" s="16"/>
      <c r="Z704" s="16"/>
      <c r="AA704" s="16"/>
    </row>
    <row r="705">
      <c r="A705" s="115">
        <v>731.0</v>
      </c>
      <c r="B705" s="116" t="s">
        <v>314</v>
      </c>
      <c r="C705" s="116" t="s">
        <v>28</v>
      </c>
      <c r="D705" s="118">
        <v>42735.0</v>
      </c>
      <c r="E705" s="117">
        <v>1.5887E10</v>
      </c>
      <c r="F705" s="117">
        <v>1.5023E10</v>
      </c>
      <c r="G705" s="117">
        <v>2.28E8</v>
      </c>
      <c r="H705" s="121" t="s">
        <v>59</v>
      </c>
      <c r="I705" s="119" t="s">
        <v>59</v>
      </c>
      <c r="J705" s="116" t="s">
        <v>11</v>
      </c>
      <c r="K705" s="116" t="s">
        <v>146</v>
      </c>
      <c r="L705" s="29">
        <f t="shared" si="1"/>
        <v>864000000</v>
      </c>
      <c r="M705" s="120">
        <f t="shared" si="2"/>
        <v>0.05438408762</v>
      </c>
      <c r="N705" s="29">
        <f t="shared" si="3"/>
        <v>228000000</v>
      </c>
      <c r="O705" s="29">
        <f t="shared" si="4"/>
        <v>636000000</v>
      </c>
      <c r="P705" s="120">
        <f t="shared" si="5"/>
        <v>0.04003273116</v>
      </c>
      <c r="Q705" s="16"/>
      <c r="R705" s="16"/>
      <c r="S705" s="16"/>
      <c r="T705" s="16"/>
      <c r="U705" s="16"/>
      <c r="V705" s="16"/>
      <c r="W705" s="16"/>
      <c r="X705" s="16"/>
      <c r="Y705" s="16"/>
      <c r="Z705" s="16"/>
      <c r="AA705" s="16"/>
    </row>
    <row r="706">
      <c r="A706" s="115">
        <v>732.0</v>
      </c>
      <c r="B706" s="116" t="s">
        <v>315</v>
      </c>
      <c r="C706" s="116" t="s">
        <v>25</v>
      </c>
      <c r="D706" s="118">
        <v>41455.0</v>
      </c>
      <c r="E706" s="117">
        <v>4.297842E9</v>
      </c>
      <c r="F706" s="117">
        <v>3.193722E9</v>
      </c>
      <c r="G706" s="117">
        <v>9.02869E8</v>
      </c>
      <c r="H706" s="121" t="s">
        <v>59</v>
      </c>
      <c r="I706" s="119" t="s">
        <v>59</v>
      </c>
      <c r="J706" s="116" t="s">
        <v>9</v>
      </c>
      <c r="K706" s="116" t="s">
        <v>309</v>
      </c>
      <c r="L706" s="29">
        <f t="shared" si="1"/>
        <v>1104120000</v>
      </c>
      <c r="M706" s="120">
        <f t="shared" si="2"/>
        <v>0.2569010215</v>
      </c>
      <c r="N706" s="29">
        <f t="shared" si="3"/>
        <v>902869000</v>
      </c>
      <c r="O706" s="29">
        <f t="shared" si="4"/>
        <v>201251000</v>
      </c>
      <c r="P706" s="120">
        <f t="shared" si="5"/>
        <v>0.04682605829</v>
      </c>
      <c r="Q706" s="16"/>
      <c r="R706" s="16"/>
      <c r="S706" s="16"/>
      <c r="T706" s="16"/>
      <c r="U706" s="16"/>
      <c r="V706" s="16"/>
      <c r="W706" s="16"/>
      <c r="X706" s="16"/>
      <c r="Y706" s="16"/>
      <c r="Z706" s="16"/>
      <c r="AA706" s="16"/>
    </row>
    <row r="707">
      <c r="A707" s="115">
        <v>733.0</v>
      </c>
      <c r="B707" s="116" t="s">
        <v>315</v>
      </c>
      <c r="C707" s="116" t="s">
        <v>26</v>
      </c>
      <c r="D707" s="118">
        <v>41820.0</v>
      </c>
      <c r="E707" s="117">
        <v>5.348483E9</v>
      </c>
      <c r="F707" s="117">
        <v>3.891816E9</v>
      </c>
      <c r="G707" s="117">
        <v>1.12694E9</v>
      </c>
      <c r="H707" s="121" t="s">
        <v>59</v>
      </c>
      <c r="I707" s="119" t="s">
        <v>59</v>
      </c>
      <c r="J707" s="116" t="s">
        <v>9</v>
      </c>
      <c r="K707" s="116" t="s">
        <v>309</v>
      </c>
      <c r="L707" s="29">
        <f t="shared" si="1"/>
        <v>1456667000</v>
      </c>
      <c r="M707" s="120">
        <f t="shared" si="2"/>
        <v>0.2723514312</v>
      </c>
      <c r="N707" s="29">
        <f t="shared" si="3"/>
        <v>1126940000</v>
      </c>
      <c r="O707" s="29">
        <f t="shared" si="4"/>
        <v>329727000</v>
      </c>
      <c r="P707" s="120">
        <f t="shared" si="5"/>
        <v>0.06164869553</v>
      </c>
      <c r="Q707" s="16"/>
      <c r="R707" s="16"/>
      <c r="S707" s="16"/>
      <c r="T707" s="16"/>
      <c r="U707" s="16"/>
      <c r="V707" s="16"/>
      <c r="W707" s="16"/>
      <c r="X707" s="16"/>
      <c r="Y707" s="16"/>
      <c r="Z707" s="16"/>
      <c r="AA707" s="16"/>
    </row>
    <row r="708">
      <c r="A708" s="115">
        <v>734.0</v>
      </c>
      <c r="B708" s="116" t="s">
        <v>315</v>
      </c>
      <c r="C708" s="116" t="s">
        <v>27</v>
      </c>
      <c r="D708" s="118">
        <v>42185.0</v>
      </c>
      <c r="E708" s="117">
        <v>6.155297E9</v>
      </c>
      <c r="F708" s="117">
        <v>4.338193E9</v>
      </c>
      <c r="G708" s="117">
        <v>1.34751E9</v>
      </c>
      <c r="H708" s="121" t="s">
        <v>59</v>
      </c>
      <c r="I708" s="121" t="s">
        <v>59</v>
      </c>
      <c r="J708" s="116" t="s">
        <v>9</v>
      </c>
      <c r="K708" s="116" t="s">
        <v>309</v>
      </c>
      <c r="L708" s="29">
        <f t="shared" si="1"/>
        <v>1817104000</v>
      </c>
      <c r="M708" s="120">
        <f t="shared" si="2"/>
        <v>0.2952098006</v>
      </c>
      <c r="N708" s="29">
        <f t="shared" si="3"/>
        <v>1347510000</v>
      </c>
      <c r="O708" s="29">
        <f t="shared" si="4"/>
        <v>469594000</v>
      </c>
      <c r="P708" s="120">
        <f t="shared" si="5"/>
        <v>0.07629103843</v>
      </c>
      <c r="Q708" s="16"/>
      <c r="R708" s="16"/>
      <c r="S708" s="16"/>
      <c r="T708" s="16"/>
      <c r="U708" s="16"/>
      <c r="V708" s="16"/>
      <c r="W708" s="16"/>
      <c r="X708" s="16"/>
      <c r="Y708" s="16"/>
      <c r="Z708" s="16"/>
      <c r="AA708" s="16"/>
    </row>
    <row r="709">
      <c r="A709" s="115">
        <v>735.0</v>
      </c>
      <c r="B709" s="116" t="s">
        <v>315</v>
      </c>
      <c r="C709" s="116" t="s">
        <v>28</v>
      </c>
      <c r="D709" s="118">
        <v>42551.0</v>
      </c>
      <c r="E709" s="117">
        <v>6.911676E9</v>
      </c>
      <c r="F709" s="117">
        <v>4.818585E9</v>
      </c>
      <c r="G709" s="117">
        <v>1.513064E9</v>
      </c>
      <c r="H709" s="119" t="s">
        <v>59</v>
      </c>
      <c r="I709" s="119" t="s">
        <v>59</v>
      </c>
      <c r="J709" s="116" t="s">
        <v>9</v>
      </c>
      <c r="K709" s="116" t="s">
        <v>309</v>
      </c>
      <c r="L709" s="29">
        <f t="shared" si="1"/>
        <v>2093091000</v>
      </c>
      <c r="M709" s="120">
        <f t="shared" si="2"/>
        <v>0.3028340738</v>
      </c>
      <c r="N709" s="29">
        <f t="shared" si="3"/>
        <v>1513064000</v>
      </c>
      <c r="O709" s="29">
        <f t="shared" si="4"/>
        <v>580027000</v>
      </c>
      <c r="P709" s="120">
        <f t="shared" si="5"/>
        <v>0.08391987703</v>
      </c>
      <c r="Q709" s="16"/>
      <c r="R709" s="16"/>
      <c r="S709" s="16"/>
      <c r="T709" s="16"/>
      <c r="U709" s="16"/>
      <c r="V709" s="16"/>
      <c r="W709" s="16"/>
      <c r="X709" s="16"/>
      <c r="Y709" s="16"/>
      <c r="Z709" s="16"/>
      <c r="AA709" s="16"/>
    </row>
    <row r="710">
      <c r="A710" s="115">
        <v>736.0</v>
      </c>
      <c r="B710" s="116" t="s">
        <v>316</v>
      </c>
      <c r="C710" s="116" t="s">
        <v>25</v>
      </c>
      <c r="D710" s="118">
        <v>41274.0</v>
      </c>
      <c r="E710" s="117">
        <v>4.088983E9</v>
      </c>
      <c r="F710" s="117">
        <v>1.67198E9</v>
      </c>
      <c r="G710" s="117">
        <v>1.269586E9</v>
      </c>
      <c r="H710" s="117">
        <v>2.01197E8</v>
      </c>
      <c r="I710" s="117">
        <v>9.2369E7</v>
      </c>
      <c r="J710" s="116" t="s">
        <v>9</v>
      </c>
      <c r="K710" s="116" t="s">
        <v>317</v>
      </c>
      <c r="L710" s="29">
        <f t="shared" si="1"/>
        <v>2417003000</v>
      </c>
      <c r="M710" s="120">
        <f t="shared" si="2"/>
        <v>0.5911012592</v>
      </c>
      <c r="N710" s="29">
        <f t="shared" si="3"/>
        <v>1563152000</v>
      </c>
      <c r="O710" s="29">
        <f t="shared" si="4"/>
        <v>853851000</v>
      </c>
      <c r="P710" s="120">
        <f t="shared" si="5"/>
        <v>0.2088174492</v>
      </c>
      <c r="Q710" s="16"/>
      <c r="R710" s="16"/>
      <c r="S710" s="16"/>
      <c r="T710" s="16"/>
      <c r="U710" s="16"/>
      <c r="V710" s="16"/>
      <c r="W710" s="16"/>
      <c r="X710" s="16"/>
      <c r="Y710" s="16"/>
      <c r="Z710" s="16"/>
      <c r="AA710" s="16"/>
    </row>
    <row r="711">
      <c r="A711" s="115">
        <v>737.0</v>
      </c>
      <c r="B711" s="116" t="s">
        <v>316</v>
      </c>
      <c r="C711" s="116" t="s">
        <v>26</v>
      </c>
      <c r="D711" s="118">
        <v>41637.0</v>
      </c>
      <c r="E711" s="117">
        <v>4.082157E9</v>
      </c>
      <c r="F711" s="117">
        <v>1.672901E9</v>
      </c>
      <c r="G711" s="117">
        <v>1.269777E9</v>
      </c>
      <c r="H711" s="117">
        <v>2.07591E8</v>
      </c>
      <c r="I711" s="117">
        <v>1.25876E8</v>
      </c>
      <c r="J711" s="116" t="s">
        <v>9</v>
      </c>
      <c r="K711" s="116" t="s">
        <v>317</v>
      </c>
      <c r="L711" s="29">
        <f t="shared" si="1"/>
        <v>2409256000</v>
      </c>
      <c r="M711" s="120">
        <f t="shared" si="2"/>
        <v>0.590191901</v>
      </c>
      <c r="N711" s="29">
        <f t="shared" si="3"/>
        <v>1603244000</v>
      </c>
      <c r="O711" s="29">
        <f t="shared" si="4"/>
        <v>806012000</v>
      </c>
      <c r="P711" s="120">
        <f t="shared" si="5"/>
        <v>0.1974475749</v>
      </c>
      <c r="Q711" s="16"/>
      <c r="R711" s="16"/>
      <c r="S711" s="16"/>
      <c r="T711" s="16"/>
      <c r="U711" s="16"/>
      <c r="V711" s="16"/>
      <c r="W711" s="16"/>
      <c r="X711" s="16"/>
      <c r="Y711" s="16"/>
      <c r="Z711" s="16"/>
      <c r="AA711" s="16"/>
    </row>
    <row r="712">
      <c r="A712" s="115">
        <v>738.0</v>
      </c>
      <c r="B712" s="116" t="s">
        <v>316</v>
      </c>
      <c r="C712" s="116" t="s">
        <v>27</v>
      </c>
      <c r="D712" s="118">
        <v>42001.0</v>
      </c>
      <c r="E712" s="117">
        <v>4.277207E9</v>
      </c>
      <c r="F712" s="117">
        <v>1.698372E9</v>
      </c>
      <c r="G712" s="117">
        <v>1.315793E9</v>
      </c>
      <c r="H712" s="117">
        <v>2.22556E8</v>
      </c>
      <c r="I712" s="117">
        <v>9.9794E7</v>
      </c>
      <c r="J712" s="116" t="s">
        <v>9</v>
      </c>
      <c r="K712" s="116" t="s">
        <v>317</v>
      </c>
      <c r="L712" s="29">
        <f t="shared" si="1"/>
        <v>2578835000</v>
      </c>
      <c r="M712" s="120">
        <f t="shared" si="2"/>
        <v>0.6029249929</v>
      </c>
      <c r="N712" s="29">
        <f t="shared" si="3"/>
        <v>1638143000</v>
      </c>
      <c r="O712" s="29">
        <f t="shared" si="4"/>
        <v>940692000</v>
      </c>
      <c r="P712" s="120">
        <f t="shared" si="5"/>
        <v>0.2199313711</v>
      </c>
      <c r="Q712" s="16"/>
      <c r="R712" s="16"/>
      <c r="S712" s="16"/>
      <c r="T712" s="16"/>
      <c r="U712" s="16"/>
      <c r="V712" s="16"/>
      <c r="W712" s="16"/>
      <c r="X712" s="16"/>
      <c r="Y712" s="16"/>
      <c r="Z712" s="16"/>
      <c r="AA712" s="16"/>
    </row>
    <row r="713">
      <c r="A713" s="115">
        <v>739.0</v>
      </c>
      <c r="B713" s="116" t="s">
        <v>316</v>
      </c>
      <c r="C713" s="116" t="s">
        <v>28</v>
      </c>
      <c r="D713" s="118">
        <v>42365.0</v>
      </c>
      <c r="E713" s="117">
        <v>4.447509E9</v>
      </c>
      <c r="F713" s="117">
        <v>1.677033E9</v>
      </c>
      <c r="G713" s="117">
        <v>1.370183E9</v>
      </c>
      <c r="H713" s="117">
        <v>2.42944E8</v>
      </c>
      <c r="I713" s="117">
        <v>8.6171E7</v>
      </c>
      <c r="J713" s="116" t="s">
        <v>9</v>
      </c>
      <c r="K713" s="116" t="s">
        <v>317</v>
      </c>
      <c r="L713" s="29">
        <f t="shared" si="1"/>
        <v>2770476000</v>
      </c>
      <c r="M713" s="120">
        <f t="shared" si="2"/>
        <v>0.6229275759</v>
      </c>
      <c r="N713" s="29">
        <f t="shared" si="3"/>
        <v>1699298000</v>
      </c>
      <c r="O713" s="29">
        <f t="shared" si="4"/>
        <v>1071178000</v>
      </c>
      <c r="P713" s="120">
        <f t="shared" si="5"/>
        <v>0.2408489786</v>
      </c>
      <c r="Q713" s="16"/>
      <c r="R713" s="16"/>
      <c r="S713" s="16"/>
      <c r="T713" s="16"/>
      <c r="U713" s="16"/>
      <c r="V713" s="16"/>
      <c r="W713" s="16"/>
      <c r="X713" s="16"/>
      <c r="Y713" s="16"/>
      <c r="Z713" s="16"/>
      <c r="AA713" s="16"/>
    </row>
    <row r="714">
      <c r="A714" s="115">
        <v>740.0</v>
      </c>
      <c r="B714" s="116" t="s">
        <v>318</v>
      </c>
      <c r="C714" s="116" t="s">
        <v>25</v>
      </c>
      <c r="D714" s="118">
        <v>41274.0</v>
      </c>
      <c r="E714" s="117">
        <v>3.036584E9</v>
      </c>
      <c r="F714" s="117">
        <v>1.62167E8</v>
      </c>
      <c r="G714" s="117">
        <v>1.789327E9</v>
      </c>
      <c r="H714" s="119" t="s">
        <v>59</v>
      </c>
      <c r="I714" s="117">
        <v>1.93937E8</v>
      </c>
      <c r="J714" s="116" t="s">
        <v>12</v>
      </c>
      <c r="K714" s="116" t="s">
        <v>137</v>
      </c>
      <c r="L714" s="29">
        <f t="shared" si="1"/>
        <v>2874417000</v>
      </c>
      <c r="M714" s="120">
        <f t="shared" si="2"/>
        <v>0.9465955824</v>
      </c>
      <c r="N714" s="29">
        <f t="shared" si="3"/>
        <v>1983264000</v>
      </c>
      <c r="O714" s="29">
        <f t="shared" si="4"/>
        <v>891153000</v>
      </c>
      <c r="P714" s="120">
        <f t="shared" si="5"/>
        <v>0.2934722043</v>
      </c>
      <c r="Q714" s="16"/>
      <c r="R714" s="16"/>
      <c r="S714" s="16"/>
      <c r="T714" s="16"/>
      <c r="U714" s="16"/>
      <c r="V714" s="16"/>
      <c r="W714" s="16"/>
      <c r="X714" s="16"/>
      <c r="Y714" s="16"/>
      <c r="Z714" s="16"/>
      <c r="AA714" s="16"/>
    </row>
    <row r="715">
      <c r="A715" s="115">
        <v>741.0</v>
      </c>
      <c r="B715" s="116" t="s">
        <v>318</v>
      </c>
      <c r="C715" s="116" t="s">
        <v>26</v>
      </c>
      <c r="D715" s="118">
        <v>41639.0</v>
      </c>
      <c r="E715" s="117">
        <v>2.872833E9</v>
      </c>
      <c r="F715" s="117">
        <v>1.16241E8</v>
      </c>
      <c r="G715" s="117">
        <v>1.716639E9</v>
      </c>
      <c r="H715" s="119" t="s">
        <v>59</v>
      </c>
      <c r="I715" s="117">
        <v>1.31409E8</v>
      </c>
      <c r="J715" s="116" t="s">
        <v>12</v>
      </c>
      <c r="K715" s="116" t="s">
        <v>137</v>
      </c>
      <c r="L715" s="29">
        <f t="shared" si="1"/>
        <v>2756592000</v>
      </c>
      <c r="M715" s="120">
        <f t="shared" si="2"/>
        <v>0.9595378499</v>
      </c>
      <c r="N715" s="29">
        <f t="shared" si="3"/>
        <v>1848048000</v>
      </c>
      <c r="O715" s="29">
        <f t="shared" si="4"/>
        <v>908544000</v>
      </c>
      <c r="P715" s="120">
        <f t="shared" si="5"/>
        <v>0.3162536771</v>
      </c>
      <c r="Q715" s="16"/>
      <c r="R715" s="16"/>
      <c r="S715" s="16"/>
      <c r="T715" s="16"/>
      <c r="U715" s="16"/>
      <c r="V715" s="16"/>
      <c r="W715" s="16"/>
      <c r="X715" s="16"/>
      <c r="Y715" s="16"/>
      <c r="Z715" s="16"/>
      <c r="AA715" s="16"/>
    </row>
    <row r="716">
      <c r="A716" s="115">
        <v>742.0</v>
      </c>
      <c r="B716" s="116" t="s">
        <v>318</v>
      </c>
      <c r="C716" s="116" t="s">
        <v>27</v>
      </c>
      <c r="D716" s="118">
        <v>42004.0</v>
      </c>
      <c r="E716" s="117">
        <v>2.955641E9</v>
      </c>
      <c r="F716" s="117">
        <v>8.6453E7</v>
      </c>
      <c r="G716" s="117">
        <v>1.843069E9</v>
      </c>
      <c r="H716" s="121" t="s">
        <v>59</v>
      </c>
      <c r="I716" s="117">
        <v>1.20266E8</v>
      </c>
      <c r="J716" s="116" t="s">
        <v>12</v>
      </c>
      <c r="K716" s="116" t="s">
        <v>137</v>
      </c>
      <c r="L716" s="29">
        <f t="shared" si="1"/>
        <v>2869188000</v>
      </c>
      <c r="M716" s="120">
        <f t="shared" si="2"/>
        <v>0.9707498306</v>
      </c>
      <c r="N716" s="29">
        <f t="shared" si="3"/>
        <v>1963335000</v>
      </c>
      <c r="O716" s="29">
        <f t="shared" si="4"/>
        <v>905853000</v>
      </c>
      <c r="P716" s="120">
        <f t="shared" si="5"/>
        <v>0.3064827562</v>
      </c>
      <c r="Q716" s="16"/>
      <c r="R716" s="16"/>
      <c r="S716" s="16"/>
      <c r="T716" s="16"/>
      <c r="U716" s="16"/>
      <c r="V716" s="16"/>
      <c r="W716" s="16"/>
      <c r="X716" s="16"/>
      <c r="Y716" s="16"/>
      <c r="Z716" s="16"/>
      <c r="AA716" s="16"/>
    </row>
    <row r="717">
      <c r="A717" s="115">
        <v>743.0</v>
      </c>
      <c r="B717" s="116" t="s">
        <v>318</v>
      </c>
      <c r="C717" s="116" t="s">
        <v>28</v>
      </c>
      <c r="D717" s="118">
        <v>42369.0</v>
      </c>
      <c r="E717" s="117">
        <v>3.153251E9</v>
      </c>
      <c r="F717" s="117">
        <v>8.2175E7</v>
      </c>
      <c r="G717" s="117">
        <v>1.948041E9</v>
      </c>
      <c r="H717" s="119" t="s">
        <v>59</v>
      </c>
      <c r="I717" s="117">
        <v>1.27821E8</v>
      </c>
      <c r="J717" s="116" t="s">
        <v>12</v>
      </c>
      <c r="K717" s="116" t="s">
        <v>137</v>
      </c>
      <c r="L717" s="29">
        <f t="shared" si="1"/>
        <v>3071076000</v>
      </c>
      <c r="M717" s="120">
        <f t="shared" si="2"/>
        <v>0.9739395944</v>
      </c>
      <c r="N717" s="29">
        <f t="shared" si="3"/>
        <v>2075862000</v>
      </c>
      <c r="O717" s="29">
        <f t="shared" si="4"/>
        <v>995214000</v>
      </c>
      <c r="P717" s="120">
        <f t="shared" si="5"/>
        <v>0.3156152174</v>
      </c>
      <c r="Q717" s="16"/>
      <c r="R717" s="16"/>
      <c r="S717" s="16"/>
      <c r="T717" s="16"/>
      <c r="U717" s="16"/>
      <c r="V717" s="16"/>
      <c r="W717" s="16"/>
      <c r="X717" s="16"/>
      <c r="Y717" s="16"/>
      <c r="Z717" s="16"/>
      <c r="AA717" s="16"/>
    </row>
    <row r="718">
      <c r="A718" s="115">
        <v>744.0</v>
      </c>
      <c r="B718" s="116" t="s">
        <v>319</v>
      </c>
      <c r="C718" s="116" t="s">
        <v>25</v>
      </c>
      <c r="D718" s="118">
        <v>41636.0</v>
      </c>
      <c r="E718" s="117">
        <v>4.627802E9</v>
      </c>
      <c r="F718" s="117">
        <v>3.016109E9</v>
      </c>
      <c r="G718" s="117">
        <v>1.096507E9</v>
      </c>
      <c r="H718" s="121" t="s">
        <v>59</v>
      </c>
      <c r="I718" s="119" t="s">
        <v>59</v>
      </c>
      <c r="J718" s="116" t="s">
        <v>9</v>
      </c>
      <c r="K718" s="116" t="s">
        <v>320</v>
      </c>
      <c r="L718" s="29">
        <f t="shared" si="1"/>
        <v>1611693000</v>
      </c>
      <c r="M718" s="120">
        <f t="shared" si="2"/>
        <v>0.3482631712</v>
      </c>
      <c r="N718" s="29">
        <f t="shared" si="3"/>
        <v>1096507000</v>
      </c>
      <c r="O718" s="29">
        <f t="shared" si="4"/>
        <v>515186000</v>
      </c>
      <c r="P718" s="120">
        <f t="shared" si="5"/>
        <v>0.1113241232</v>
      </c>
      <c r="Q718" s="16"/>
      <c r="R718" s="16"/>
      <c r="S718" s="16"/>
      <c r="T718" s="16"/>
      <c r="U718" s="16"/>
      <c r="V718" s="16"/>
      <c r="W718" s="16"/>
      <c r="X718" s="16"/>
      <c r="Y718" s="16"/>
      <c r="Z718" s="16"/>
      <c r="AA718" s="16"/>
    </row>
    <row r="719">
      <c r="A719" s="115">
        <v>745.0</v>
      </c>
      <c r="B719" s="116" t="s">
        <v>319</v>
      </c>
      <c r="C719" s="116" t="s">
        <v>26</v>
      </c>
      <c r="D719" s="118">
        <v>42007.0</v>
      </c>
      <c r="E719" s="117">
        <v>5.324746E9</v>
      </c>
      <c r="F719" s="117">
        <v>3.420339E9</v>
      </c>
      <c r="G719" s="117">
        <v>1.340453E9</v>
      </c>
      <c r="H719" s="121" t="s">
        <v>59</v>
      </c>
      <c r="I719" s="121" t="s">
        <v>59</v>
      </c>
      <c r="J719" s="116" t="s">
        <v>9</v>
      </c>
      <c r="K719" s="116" t="s">
        <v>320</v>
      </c>
      <c r="L719" s="29">
        <f t="shared" si="1"/>
        <v>1904407000</v>
      </c>
      <c r="M719" s="120">
        <f t="shared" si="2"/>
        <v>0.3576521772</v>
      </c>
      <c r="N719" s="29">
        <f t="shared" si="3"/>
        <v>1340453000</v>
      </c>
      <c r="O719" s="29">
        <f t="shared" si="4"/>
        <v>563954000</v>
      </c>
      <c r="P719" s="120">
        <f t="shared" si="5"/>
        <v>0.1059119064</v>
      </c>
      <c r="Q719" s="16"/>
      <c r="R719" s="16"/>
      <c r="S719" s="16"/>
      <c r="T719" s="16"/>
      <c r="U719" s="16"/>
      <c r="V719" s="16"/>
      <c r="W719" s="16"/>
      <c r="X719" s="16"/>
      <c r="Y719" s="16"/>
      <c r="Z719" s="16"/>
      <c r="AA719" s="16"/>
    </row>
    <row r="720">
      <c r="A720" s="115">
        <v>746.0</v>
      </c>
      <c r="B720" s="116" t="s">
        <v>319</v>
      </c>
      <c r="C720" s="116" t="s">
        <v>27</v>
      </c>
      <c r="D720" s="118">
        <v>42371.0</v>
      </c>
      <c r="E720" s="117">
        <v>5.731549E9</v>
      </c>
      <c r="F720" s="117">
        <v>3.595217E9</v>
      </c>
      <c r="G720" s="117">
        <v>1.541214E9</v>
      </c>
      <c r="H720" s="121" t="s">
        <v>59</v>
      </c>
      <c r="I720" s="119" t="s">
        <v>59</v>
      </c>
      <c r="J720" s="116" t="s">
        <v>9</v>
      </c>
      <c r="K720" s="116" t="s">
        <v>320</v>
      </c>
      <c r="L720" s="29">
        <f t="shared" si="1"/>
        <v>2136332000</v>
      </c>
      <c r="M720" s="120">
        <f t="shared" si="2"/>
        <v>0.3727320485</v>
      </c>
      <c r="N720" s="29">
        <f t="shared" si="3"/>
        <v>1541214000</v>
      </c>
      <c r="O720" s="29">
        <f t="shared" si="4"/>
        <v>595118000</v>
      </c>
      <c r="P720" s="120">
        <f t="shared" si="5"/>
        <v>0.1038319658</v>
      </c>
      <c r="Q720" s="16"/>
      <c r="R720" s="16"/>
      <c r="S720" s="16"/>
      <c r="T720" s="16"/>
      <c r="U720" s="16"/>
      <c r="V720" s="16"/>
      <c r="W720" s="16"/>
      <c r="X720" s="16"/>
      <c r="Y720" s="16"/>
      <c r="Z720" s="16"/>
      <c r="AA720" s="16"/>
    </row>
    <row r="721">
      <c r="A721" s="115">
        <v>747.0</v>
      </c>
      <c r="B721" s="116" t="s">
        <v>319</v>
      </c>
      <c r="C721" s="116" t="s">
        <v>28</v>
      </c>
      <c r="D721" s="118">
        <v>42735.0</v>
      </c>
      <c r="E721" s="117">
        <v>6.028199E9</v>
      </c>
      <c r="F721" s="117">
        <v>3.752151E9</v>
      </c>
      <c r="G721" s="117">
        <v>1.500399E9</v>
      </c>
      <c r="H721" s="121" t="s">
        <v>59</v>
      </c>
      <c r="I721" s="119" t="s">
        <v>59</v>
      </c>
      <c r="J721" s="116" t="s">
        <v>9</v>
      </c>
      <c r="K721" s="116" t="s">
        <v>320</v>
      </c>
      <c r="L721" s="29">
        <f t="shared" si="1"/>
        <v>2276048000</v>
      </c>
      <c r="M721" s="120">
        <f t="shared" si="2"/>
        <v>0.3775668322</v>
      </c>
      <c r="N721" s="29">
        <f t="shared" si="3"/>
        <v>1500399000</v>
      </c>
      <c r="O721" s="29">
        <f t="shared" si="4"/>
        <v>775649000</v>
      </c>
      <c r="P721" s="120">
        <f t="shared" si="5"/>
        <v>0.1286701053</v>
      </c>
      <c r="Q721" s="16"/>
      <c r="R721" s="16"/>
      <c r="S721" s="16"/>
      <c r="T721" s="16"/>
      <c r="U721" s="16"/>
      <c r="V721" s="16"/>
      <c r="W721" s="16"/>
      <c r="X721" s="16"/>
      <c r="Y721" s="16"/>
      <c r="Z721" s="16"/>
      <c r="AA721" s="16"/>
    </row>
    <row r="722">
      <c r="A722" s="115">
        <v>748.0</v>
      </c>
      <c r="B722" s="116" t="s">
        <v>321</v>
      </c>
      <c r="C722" s="116" t="s">
        <v>25</v>
      </c>
      <c r="D722" s="118">
        <v>41274.0</v>
      </c>
      <c r="E722" s="117">
        <v>3.3013E10</v>
      </c>
      <c r="F722" s="117">
        <v>5.717E9</v>
      </c>
      <c r="G722" s="117">
        <v>2.0801E10</v>
      </c>
      <c r="H722" s="119" t="s">
        <v>59</v>
      </c>
      <c r="I722" s="117">
        <v>1.679E9</v>
      </c>
      <c r="J722" s="116" t="s">
        <v>13</v>
      </c>
      <c r="K722" s="116" t="s">
        <v>230</v>
      </c>
      <c r="L722" s="29">
        <f t="shared" si="1"/>
        <v>27296000000</v>
      </c>
      <c r="M722" s="120">
        <f t="shared" si="2"/>
        <v>0.8268257959</v>
      </c>
      <c r="N722" s="29">
        <f t="shared" si="3"/>
        <v>22480000000</v>
      </c>
      <c r="O722" s="29">
        <f t="shared" si="4"/>
        <v>4816000000</v>
      </c>
      <c r="P722" s="120">
        <f t="shared" si="5"/>
        <v>0.1458819253</v>
      </c>
      <c r="Q722" s="16"/>
      <c r="R722" s="16"/>
      <c r="S722" s="16"/>
      <c r="T722" s="16"/>
      <c r="U722" s="16"/>
      <c r="V722" s="16"/>
      <c r="W722" s="16"/>
      <c r="X722" s="16"/>
      <c r="Y722" s="16"/>
      <c r="Z722" s="16"/>
      <c r="AA722" s="16"/>
    </row>
    <row r="723">
      <c r="A723" s="115">
        <v>749.0</v>
      </c>
      <c r="B723" s="116" t="s">
        <v>321</v>
      </c>
      <c r="C723" s="116" t="s">
        <v>26</v>
      </c>
      <c r="D723" s="118">
        <v>41639.0</v>
      </c>
      <c r="E723" s="117">
        <v>3.4182E10</v>
      </c>
      <c r="F723" s="117">
        <v>5.97E9</v>
      </c>
      <c r="G723" s="117">
        <v>2.1667E10</v>
      </c>
      <c r="H723" s="121" t="s">
        <v>59</v>
      </c>
      <c r="I723" s="117">
        <v>1.753E9</v>
      </c>
      <c r="J723" s="116" t="s">
        <v>13</v>
      </c>
      <c r="K723" s="116" t="s">
        <v>230</v>
      </c>
      <c r="L723" s="29">
        <f t="shared" si="1"/>
        <v>28212000000</v>
      </c>
      <c r="M723" s="120">
        <f t="shared" si="2"/>
        <v>0.8253466737</v>
      </c>
      <c r="N723" s="29">
        <f t="shared" si="3"/>
        <v>23420000000</v>
      </c>
      <c r="O723" s="29">
        <f t="shared" si="4"/>
        <v>4792000000</v>
      </c>
      <c r="P723" s="120">
        <f t="shared" si="5"/>
        <v>0.1401907437</v>
      </c>
      <c r="Q723" s="16"/>
      <c r="R723" s="16"/>
      <c r="S723" s="16"/>
      <c r="T723" s="16"/>
      <c r="U723" s="16"/>
      <c r="V723" s="16"/>
      <c r="W723" s="16"/>
      <c r="X723" s="16"/>
      <c r="Y723" s="16"/>
      <c r="Z723" s="16"/>
      <c r="AA723" s="16"/>
    </row>
    <row r="724">
      <c r="A724" s="115">
        <v>750.0</v>
      </c>
      <c r="B724" s="116" t="s">
        <v>321</v>
      </c>
      <c r="C724" s="116" t="s">
        <v>27</v>
      </c>
      <c r="D724" s="118">
        <v>42004.0</v>
      </c>
      <c r="E724" s="117">
        <v>3.6918E10</v>
      </c>
      <c r="F724" s="117">
        <v>6.262E9</v>
      </c>
      <c r="G724" s="117">
        <v>2.3271E10</v>
      </c>
      <c r="H724" s="121" t="s">
        <v>59</v>
      </c>
      <c r="I724" s="117">
        <v>1.82E9</v>
      </c>
      <c r="J724" s="116" t="s">
        <v>13</v>
      </c>
      <c r="K724" s="116" t="s">
        <v>230</v>
      </c>
      <c r="L724" s="29">
        <f t="shared" si="1"/>
        <v>30656000000</v>
      </c>
      <c r="M724" s="120">
        <f t="shared" si="2"/>
        <v>0.830380844</v>
      </c>
      <c r="N724" s="29">
        <f t="shared" si="3"/>
        <v>25091000000</v>
      </c>
      <c r="O724" s="29">
        <f t="shared" si="4"/>
        <v>5565000000</v>
      </c>
      <c r="P724" s="120">
        <f t="shared" si="5"/>
        <v>0.1507394767</v>
      </c>
      <c r="Q724" s="16"/>
      <c r="R724" s="16"/>
      <c r="S724" s="16"/>
      <c r="T724" s="16"/>
      <c r="U724" s="16"/>
      <c r="V724" s="16"/>
      <c r="W724" s="16"/>
      <c r="X724" s="16"/>
      <c r="Y724" s="16"/>
      <c r="Z724" s="16"/>
      <c r="AA724" s="16"/>
    </row>
    <row r="725">
      <c r="A725" s="115">
        <v>751.0</v>
      </c>
      <c r="B725" s="116" t="s">
        <v>321</v>
      </c>
      <c r="C725" s="116" t="s">
        <v>28</v>
      </c>
      <c r="D725" s="118">
        <v>42369.0</v>
      </c>
      <c r="E725" s="117">
        <v>3.9678E10</v>
      </c>
      <c r="F725" s="117">
        <v>6.638E9</v>
      </c>
      <c r="G725" s="117">
        <v>2.5171E10</v>
      </c>
      <c r="H725" s="121" t="s">
        <v>59</v>
      </c>
      <c r="I725" s="117">
        <v>1.904E9</v>
      </c>
      <c r="J725" s="116" t="s">
        <v>13</v>
      </c>
      <c r="K725" s="116" t="s">
        <v>230</v>
      </c>
      <c r="L725" s="29">
        <f t="shared" si="1"/>
        <v>33040000000</v>
      </c>
      <c r="M725" s="120">
        <f t="shared" si="2"/>
        <v>0.8327032613</v>
      </c>
      <c r="N725" s="29">
        <f t="shared" si="3"/>
        <v>27075000000</v>
      </c>
      <c r="O725" s="29">
        <f t="shared" si="4"/>
        <v>5965000000</v>
      </c>
      <c r="P725" s="120">
        <f t="shared" si="5"/>
        <v>0.1503351983</v>
      </c>
      <c r="Q725" s="16"/>
      <c r="R725" s="16"/>
      <c r="S725" s="16"/>
      <c r="T725" s="16"/>
      <c r="U725" s="16"/>
      <c r="V725" s="16"/>
      <c r="W725" s="16"/>
      <c r="X725" s="16"/>
      <c r="Y725" s="16"/>
      <c r="Z725" s="16"/>
      <c r="AA725" s="16"/>
    </row>
    <row r="726">
      <c r="A726" s="115">
        <v>752.0</v>
      </c>
      <c r="B726" s="116" t="s">
        <v>322</v>
      </c>
      <c r="C726" s="116" t="s">
        <v>25</v>
      </c>
      <c r="D726" s="118">
        <v>41274.0</v>
      </c>
      <c r="E726" s="117">
        <v>1.765979E9</v>
      </c>
      <c r="F726" s="117">
        <v>5.67989E8</v>
      </c>
      <c r="G726" s="117">
        <v>1.5895E8</v>
      </c>
      <c r="H726" s="119" t="s">
        <v>59</v>
      </c>
      <c r="I726" s="117">
        <v>5.0622E8</v>
      </c>
      <c r="J726" s="116" t="s">
        <v>17</v>
      </c>
      <c r="K726" s="116" t="s">
        <v>88</v>
      </c>
      <c r="L726" s="29">
        <f t="shared" si="1"/>
        <v>1197990000</v>
      </c>
      <c r="M726" s="120">
        <f t="shared" si="2"/>
        <v>0.6783716001</v>
      </c>
      <c r="N726" s="29">
        <f t="shared" si="3"/>
        <v>665170000</v>
      </c>
      <c r="O726" s="29">
        <f t="shared" si="4"/>
        <v>532820000</v>
      </c>
      <c r="P726" s="120">
        <f t="shared" si="5"/>
        <v>0.301713667</v>
      </c>
      <c r="Q726" s="16"/>
      <c r="R726" s="16"/>
      <c r="S726" s="16"/>
      <c r="T726" s="16"/>
      <c r="U726" s="16"/>
      <c r="V726" s="16"/>
      <c r="W726" s="16"/>
      <c r="X726" s="16"/>
      <c r="Y726" s="16"/>
      <c r="Z726" s="16"/>
      <c r="AA726" s="16"/>
    </row>
    <row r="727">
      <c r="A727" s="115">
        <v>753.0</v>
      </c>
      <c r="B727" s="116" t="s">
        <v>322</v>
      </c>
      <c r="C727" s="116" t="s">
        <v>26</v>
      </c>
      <c r="D727" s="118">
        <v>41639.0</v>
      </c>
      <c r="E727" s="117">
        <v>2.847945E9</v>
      </c>
      <c r="F727" s="117">
        <v>1.206813E9</v>
      </c>
      <c r="G727" s="117">
        <v>2.41719E8</v>
      </c>
      <c r="H727" s="119" t="s">
        <v>59</v>
      </c>
      <c r="I727" s="117">
        <v>8.658E8</v>
      </c>
      <c r="J727" s="116" t="s">
        <v>17</v>
      </c>
      <c r="K727" s="116" t="s">
        <v>88</v>
      </c>
      <c r="L727" s="29">
        <f t="shared" si="1"/>
        <v>1641132000</v>
      </c>
      <c r="M727" s="120">
        <f t="shared" si="2"/>
        <v>0.576251297</v>
      </c>
      <c r="N727" s="29">
        <f t="shared" si="3"/>
        <v>1107519000</v>
      </c>
      <c r="O727" s="29">
        <f t="shared" si="4"/>
        <v>533613000</v>
      </c>
      <c r="P727" s="120">
        <f t="shared" si="5"/>
        <v>0.1873677336</v>
      </c>
      <c r="Q727" s="16"/>
      <c r="R727" s="16"/>
      <c r="S727" s="16"/>
      <c r="T727" s="16"/>
      <c r="U727" s="16"/>
      <c r="V727" s="16"/>
      <c r="W727" s="16"/>
      <c r="X727" s="16"/>
      <c r="Y727" s="16"/>
      <c r="Z727" s="16"/>
      <c r="AA727" s="16"/>
    </row>
    <row r="728">
      <c r="A728" s="115">
        <v>754.0</v>
      </c>
      <c r="B728" s="116" t="s">
        <v>322</v>
      </c>
      <c r="C728" s="116" t="s">
        <v>27</v>
      </c>
      <c r="D728" s="118">
        <v>42004.0</v>
      </c>
      <c r="E728" s="117">
        <v>3.305879E9</v>
      </c>
      <c r="F728" s="117">
        <v>1.403358E9</v>
      </c>
      <c r="G728" s="117">
        <v>2.12481E8</v>
      </c>
      <c r="H728" s="121" t="s">
        <v>59</v>
      </c>
      <c r="I728" s="117">
        <v>8.4413E8</v>
      </c>
      <c r="J728" s="116" t="s">
        <v>17</v>
      </c>
      <c r="K728" s="116" t="s">
        <v>88</v>
      </c>
      <c r="L728" s="29">
        <f t="shared" si="1"/>
        <v>1902521000</v>
      </c>
      <c r="M728" s="120">
        <f t="shared" si="2"/>
        <v>0.5754962598</v>
      </c>
      <c r="N728" s="29">
        <f t="shared" si="3"/>
        <v>1056611000</v>
      </c>
      <c r="O728" s="29">
        <f t="shared" si="4"/>
        <v>845910000</v>
      </c>
      <c r="P728" s="120">
        <f t="shared" si="5"/>
        <v>0.2558805086</v>
      </c>
      <c r="Q728" s="16"/>
      <c r="R728" s="16"/>
      <c r="S728" s="16"/>
      <c r="T728" s="16"/>
      <c r="U728" s="16"/>
      <c r="V728" s="16"/>
      <c r="W728" s="16"/>
      <c r="X728" s="16"/>
      <c r="Y728" s="16"/>
      <c r="Z728" s="16"/>
      <c r="AA728" s="16"/>
    </row>
    <row r="729">
      <c r="A729" s="115">
        <v>755.0</v>
      </c>
      <c r="B729" s="116" t="s">
        <v>322</v>
      </c>
      <c r="C729" s="116" t="s">
        <v>28</v>
      </c>
      <c r="D729" s="118">
        <v>42369.0</v>
      </c>
      <c r="E729" s="117">
        <v>3.775685E9</v>
      </c>
      <c r="F729" s="117">
        <v>1.622257E9</v>
      </c>
      <c r="G729" s="117">
        <v>2.58342E8</v>
      </c>
      <c r="H729" s="121" t="s">
        <v>59</v>
      </c>
      <c r="I729" s="117">
        <v>8.2624E8</v>
      </c>
      <c r="J729" s="116" t="s">
        <v>17</v>
      </c>
      <c r="K729" s="116" t="s">
        <v>88</v>
      </c>
      <c r="L729" s="29">
        <f t="shared" si="1"/>
        <v>2153428000</v>
      </c>
      <c r="M729" s="120">
        <f t="shared" si="2"/>
        <v>0.570341011</v>
      </c>
      <c r="N729" s="29">
        <f t="shared" si="3"/>
        <v>1084582000</v>
      </c>
      <c r="O729" s="29">
        <f t="shared" si="4"/>
        <v>1068846000</v>
      </c>
      <c r="P729" s="120">
        <f t="shared" si="5"/>
        <v>0.2830866452</v>
      </c>
      <c r="Q729" s="16"/>
      <c r="R729" s="16"/>
      <c r="S729" s="16"/>
      <c r="T729" s="16"/>
      <c r="U729" s="16"/>
      <c r="V729" s="16"/>
      <c r="W729" s="16"/>
      <c r="X729" s="16"/>
      <c r="Y729" s="16"/>
      <c r="Z729" s="16"/>
      <c r="AA729" s="16"/>
    </row>
    <row r="730">
      <c r="A730" s="115">
        <v>756.0</v>
      </c>
      <c r="B730" s="116" t="s">
        <v>323</v>
      </c>
      <c r="C730" s="116" t="s">
        <v>25</v>
      </c>
      <c r="D730" s="118">
        <v>41639.0</v>
      </c>
      <c r="E730" s="117">
        <v>2.013719E9</v>
      </c>
      <c r="F730" s="119" t="s">
        <v>59</v>
      </c>
      <c r="G730" s="117">
        <v>4.01324E8</v>
      </c>
      <c r="H730" s="119" t="s">
        <v>59</v>
      </c>
      <c r="I730" s="117">
        <v>4.23312E8</v>
      </c>
      <c r="J730" s="116" t="s">
        <v>17</v>
      </c>
      <c r="K730" s="116" t="s">
        <v>88</v>
      </c>
      <c r="L730" s="29" t="str">
        <f t="shared" si="1"/>
        <v>#VALUE!</v>
      </c>
      <c r="M730" s="120" t="str">
        <f t="shared" si="2"/>
        <v>#VALUE!</v>
      </c>
      <c r="N730" s="29">
        <f t="shared" si="3"/>
        <v>824636000</v>
      </c>
      <c r="O730" s="16" t="str">
        <f t="shared" si="4"/>
        <v>#VALUE!</v>
      </c>
      <c r="P730" s="120" t="str">
        <f t="shared" si="5"/>
        <v>#VALUE!</v>
      </c>
      <c r="Q730" s="16"/>
      <c r="R730" s="16"/>
      <c r="S730" s="16"/>
      <c r="T730" s="16"/>
      <c r="U730" s="16"/>
      <c r="V730" s="16"/>
      <c r="W730" s="16"/>
      <c r="X730" s="16"/>
      <c r="Y730" s="16"/>
      <c r="Z730" s="16"/>
      <c r="AA730" s="16"/>
    </row>
    <row r="731">
      <c r="A731" s="115">
        <v>757.0</v>
      </c>
      <c r="B731" s="116" t="s">
        <v>323</v>
      </c>
      <c r="C731" s="116" t="s">
        <v>26</v>
      </c>
      <c r="D731" s="118">
        <v>42004.0</v>
      </c>
      <c r="E731" s="117">
        <v>1.56321E9</v>
      </c>
      <c r="F731" s="119" t="s">
        <v>59</v>
      </c>
      <c r="G731" s="117">
        <v>4.63059E8</v>
      </c>
      <c r="H731" s="121" t="s">
        <v>59</v>
      </c>
      <c r="I731" s="117">
        <v>4.55016E8</v>
      </c>
      <c r="J731" s="116" t="s">
        <v>17</v>
      </c>
      <c r="K731" s="116" t="s">
        <v>88</v>
      </c>
      <c r="L731" s="29" t="str">
        <f t="shared" si="1"/>
        <v>#VALUE!</v>
      </c>
      <c r="M731" s="120" t="str">
        <f t="shared" si="2"/>
        <v>#VALUE!</v>
      </c>
      <c r="N731" s="29">
        <f t="shared" si="3"/>
        <v>918075000</v>
      </c>
      <c r="O731" s="16" t="str">
        <f t="shared" si="4"/>
        <v>#VALUE!</v>
      </c>
      <c r="P731" s="120" t="str">
        <f t="shared" si="5"/>
        <v>#VALUE!</v>
      </c>
      <c r="Q731" s="16"/>
      <c r="R731" s="16"/>
      <c r="S731" s="16"/>
      <c r="T731" s="16"/>
      <c r="U731" s="16"/>
      <c r="V731" s="16"/>
      <c r="W731" s="16"/>
      <c r="X731" s="16"/>
      <c r="Y731" s="16"/>
      <c r="Z731" s="16"/>
      <c r="AA731" s="16"/>
    </row>
    <row r="732">
      <c r="A732" s="115">
        <v>758.0</v>
      </c>
      <c r="B732" s="116" t="s">
        <v>323</v>
      </c>
      <c r="C732" s="116" t="s">
        <v>27</v>
      </c>
      <c r="D732" s="118">
        <v>42369.0</v>
      </c>
      <c r="E732" s="117">
        <v>1.828305E9</v>
      </c>
      <c r="F732" s="119" t="s">
        <v>59</v>
      </c>
      <c r="G732" s="117">
        <v>7.06644E8</v>
      </c>
      <c r="H732" s="119" t="s">
        <v>59</v>
      </c>
      <c r="I732" s="117">
        <v>5.04905E8</v>
      </c>
      <c r="J732" s="116" t="s">
        <v>17</v>
      </c>
      <c r="K732" s="116" t="s">
        <v>88</v>
      </c>
      <c r="L732" s="29" t="str">
        <f t="shared" si="1"/>
        <v>#VALUE!</v>
      </c>
      <c r="M732" s="120" t="str">
        <f t="shared" si="2"/>
        <v>#VALUE!</v>
      </c>
      <c r="N732" s="29">
        <f t="shared" si="3"/>
        <v>1211549000</v>
      </c>
      <c r="O732" s="16" t="str">
        <f t="shared" si="4"/>
        <v>#VALUE!</v>
      </c>
      <c r="P732" s="120" t="str">
        <f t="shared" si="5"/>
        <v>#VALUE!</v>
      </c>
      <c r="Q732" s="16"/>
      <c r="R732" s="16"/>
      <c r="S732" s="16"/>
      <c r="T732" s="16"/>
      <c r="U732" s="16"/>
      <c r="V732" s="16"/>
      <c r="W732" s="16"/>
      <c r="X732" s="16"/>
      <c r="Y732" s="16"/>
      <c r="Z732" s="16"/>
      <c r="AA732" s="16"/>
    </row>
    <row r="733">
      <c r="A733" s="115">
        <v>759.0</v>
      </c>
      <c r="B733" s="116" t="s">
        <v>323</v>
      </c>
      <c r="C733" s="116" t="s">
        <v>28</v>
      </c>
      <c r="D733" s="118">
        <v>42735.0</v>
      </c>
      <c r="E733" s="117">
        <v>2.040486E9</v>
      </c>
      <c r="F733" s="119" t="s">
        <v>59</v>
      </c>
      <c r="G733" s="117">
        <v>8.4201E8</v>
      </c>
      <c r="H733" s="119" t="s">
        <v>59</v>
      </c>
      <c r="I733" s="117">
        <v>5.68108E8</v>
      </c>
      <c r="J733" s="116" t="s">
        <v>17</v>
      </c>
      <c r="K733" s="116" t="s">
        <v>88</v>
      </c>
      <c r="L733" s="29" t="str">
        <f t="shared" si="1"/>
        <v>#VALUE!</v>
      </c>
      <c r="M733" s="120" t="str">
        <f t="shared" si="2"/>
        <v>#VALUE!</v>
      </c>
      <c r="N733" s="29">
        <f t="shared" si="3"/>
        <v>1410118000</v>
      </c>
      <c r="O733" s="16" t="str">
        <f t="shared" si="4"/>
        <v>#VALUE!</v>
      </c>
      <c r="P733" s="120" t="str">
        <f t="shared" si="5"/>
        <v>#VALUE!</v>
      </c>
      <c r="Q733" s="16"/>
      <c r="R733" s="16"/>
      <c r="S733" s="16"/>
      <c r="T733" s="16"/>
      <c r="U733" s="16"/>
      <c r="V733" s="16"/>
      <c r="W733" s="16"/>
      <c r="X733" s="16"/>
      <c r="Y733" s="16"/>
      <c r="Z733" s="16"/>
      <c r="AA733" s="16"/>
    </row>
    <row r="734">
      <c r="A734" s="115">
        <v>760.0</v>
      </c>
      <c r="B734" s="116" t="s">
        <v>324</v>
      </c>
      <c r="C734" s="116" t="s">
        <v>25</v>
      </c>
      <c r="D734" s="118">
        <v>41308.0</v>
      </c>
      <c r="E734" s="117">
        <v>7.4754E10</v>
      </c>
      <c r="F734" s="117">
        <v>4.8912E10</v>
      </c>
      <c r="G734" s="117">
        <v>1.6508E10</v>
      </c>
      <c r="H734" s="121" t="s">
        <v>59</v>
      </c>
      <c r="I734" s="117">
        <v>1.568E9</v>
      </c>
      <c r="J734" s="116" t="s">
        <v>9</v>
      </c>
      <c r="K734" s="116" t="s">
        <v>325</v>
      </c>
      <c r="L734" s="29">
        <f t="shared" si="1"/>
        <v>25842000000</v>
      </c>
      <c r="M734" s="120">
        <f t="shared" si="2"/>
        <v>0.3456938759</v>
      </c>
      <c r="N734" s="29">
        <f t="shared" si="3"/>
        <v>18076000000</v>
      </c>
      <c r="O734" s="29">
        <f t="shared" si="4"/>
        <v>7766000000</v>
      </c>
      <c r="P734" s="120">
        <f t="shared" si="5"/>
        <v>0.1038874174</v>
      </c>
      <c r="Q734" s="16"/>
      <c r="R734" s="16"/>
      <c r="S734" s="16"/>
      <c r="T734" s="16"/>
      <c r="U734" s="16"/>
      <c r="V734" s="16"/>
      <c r="W734" s="16"/>
      <c r="X734" s="16"/>
      <c r="Y734" s="16"/>
      <c r="Z734" s="16"/>
      <c r="AA734" s="16"/>
    </row>
    <row r="735">
      <c r="A735" s="115">
        <v>761.0</v>
      </c>
      <c r="B735" s="116" t="s">
        <v>324</v>
      </c>
      <c r="C735" s="116" t="s">
        <v>26</v>
      </c>
      <c r="D735" s="118">
        <v>41672.0</v>
      </c>
      <c r="E735" s="117">
        <v>7.8812E10</v>
      </c>
      <c r="F735" s="117">
        <v>5.1897E10</v>
      </c>
      <c r="G735" s="117">
        <v>1.6122E10</v>
      </c>
      <c r="H735" s="119" t="s">
        <v>59</v>
      </c>
      <c r="I735" s="117">
        <v>1.627E9</v>
      </c>
      <c r="J735" s="116" t="s">
        <v>9</v>
      </c>
      <c r="K735" s="116" t="s">
        <v>325</v>
      </c>
      <c r="L735" s="29">
        <f t="shared" si="1"/>
        <v>26915000000</v>
      </c>
      <c r="M735" s="120">
        <f t="shared" si="2"/>
        <v>0.3415089073</v>
      </c>
      <c r="N735" s="29">
        <f t="shared" si="3"/>
        <v>17749000000</v>
      </c>
      <c r="O735" s="29">
        <f t="shared" si="4"/>
        <v>9166000000</v>
      </c>
      <c r="P735" s="120">
        <f t="shared" si="5"/>
        <v>0.116302086</v>
      </c>
      <c r="Q735" s="16"/>
      <c r="R735" s="16"/>
      <c r="S735" s="16"/>
      <c r="T735" s="16"/>
      <c r="U735" s="16"/>
      <c r="V735" s="16"/>
      <c r="W735" s="16"/>
      <c r="X735" s="16"/>
      <c r="Y735" s="16"/>
      <c r="Z735" s="16"/>
      <c r="AA735" s="16"/>
    </row>
    <row r="736">
      <c r="A736" s="115">
        <v>762.0</v>
      </c>
      <c r="B736" s="116" t="s">
        <v>324</v>
      </c>
      <c r="C736" s="116" t="s">
        <v>27</v>
      </c>
      <c r="D736" s="118">
        <v>42036.0</v>
      </c>
      <c r="E736" s="117">
        <v>8.3176E10</v>
      </c>
      <c r="F736" s="117">
        <v>5.4787E10</v>
      </c>
      <c r="G736" s="117">
        <v>1.628E10</v>
      </c>
      <c r="H736" s="121" t="s">
        <v>59</v>
      </c>
      <c r="I736" s="117">
        <v>1.64E9</v>
      </c>
      <c r="J736" s="116" t="s">
        <v>9</v>
      </c>
      <c r="K736" s="116" t="s">
        <v>325</v>
      </c>
      <c r="L736" s="29">
        <f t="shared" si="1"/>
        <v>28389000000</v>
      </c>
      <c r="M736" s="120">
        <f t="shared" si="2"/>
        <v>0.3413123978</v>
      </c>
      <c r="N736" s="29">
        <f t="shared" si="3"/>
        <v>17920000000</v>
      </c>
      <c r="O736" s="29">
        <f t="shared" si="4"/>
        <v>10469000000</v>
      </c>
      <c r="P736" s="120">
        <f t="shared" si="5"/>
        <v>0.1258656343</v>
      </c>
      <c r="Q736" s="16"/>
      <c r="R736" s="16"/>
      <c r="S736" s="16"/>
      <c r="T736" s="16"/>
      <c r="U736" s="16"/>
      <c r="V736" s="16"/>
      <c r="W736" s="16"/>
      <c r="X736" s="16"/>
      <c r="Y736" s="16"/>
      <c r="Z736" s="16"/>
      <c r="AA736" s="16"/>
    </row>
    <row r="737">
      <c r="A737" s="115">
        <v>763.0</v>
      </c>
      <c r="B737" s="116" t="s">
        <v>324</v>
      </c>
      <c r="C737" s="116" t="s">
        <v>28</v>
      </c>
      <c r="D737" s="118">
        <v>42400.0</v>
      </c>
      <c r="E737" s="117">
        <v>8.8519E10</v>
      </c>
      <c r="F737" s="117">
        <v>5.8254E10</v>
      </c>
      <c r="G737" s="117">
        <v>1.6801E10</v>
      </c>
      <c r="H737" s="121" t="s">
        <v>59</v>
      </c>
      <c r="I737" s="117">
        <v>1.69E9</v>
      </c>
      <c r="J737" s="116" t="s">
        <v>9</v>
      </c>
      <c r="K737" s="116" t="s">
        <v>325</v>
      </c>
      <c r="L737" s="29">
        <f t="shared" si="1"/>
        <v>30265000000</v>
      </c>
      <c r="M737" s="120">
        <f t="shared" si="2"/>
        <v>0.341903998</v>
      </c>
      <c r="N737" s="29">
        <f t="shared" si="3"/>
        <v>18491000000</v>
      </c>
      <c r="O737" s="29">
        <f t="shared" si="4"/>
        <v>11774000000</v>
      </c>
      <c r="P737" s="120">
        <f t="shared" si="5"/>
        <v>0.133010992</v>
      </c>
      <c r="Q737" s="16"/>
      <c r="R737" s="16"/>
      <c r="S737" s="16"/>
      <c r="T737" s="16"/>
      <c r="U737" s="16"/>
      <c r="V737" s="16"/>
      <c r="W737" s="16"/>
      <c r="X737" s="16"/>
      <c r="Y737" s="16"/>
      <c r="Z737" s="16"/>
      <c r="AA737" s="16"/>
    </row>
    <row r="738">
      <c r="A738" s="115">
        <v>764.0</v>
      </c>
      <c r="B738" s="116" t="s">
        <v>326</v>
      </c>
      <c r="C738" s="116" t="s">
        <v>25</v>
      </c>
      <c r="D738" s="118">
        <v>41274.0</v>
      </c>
      <c r="E738" s="117">
        <v>1.2245E10</v>
      </c>
      <c r="F738" s="117">
        <v>3.535E9</v>
      </c>
      <c r="G738" s="117">
        <v>1.126E9</v>
      </c>
      <c r="H738" s="121" t="s">
        <v>59</v>
      </c>
      <c r="I738" s="117">
        <v>2.866E9</v>
      </c>
      <c r="J738" s="116" t="s">
        <v>11</v>
      </c>
      <c r="K738" s="116" t="s">
        <v>176</v>
      </c>
      <c r="L738" s="29">
        <f t="shared" si="1"/>
        <v>8710000000</v>
      </c>
      <c r="M738" s="120">
        <f t="shared" si="2"/>
        <v>0.7113107391</v>
      </c>
      <c r="N738" s="29">
        <f t="shared" si="3"/>
        <v>3992000000</v>
      </c>
      <c r="O738" s="29">
        <f t="shared" si="4"/>
        <v>4718000000</v>
      </c>
      <c r="P738" s="120">
        <f t="shared" si="5"/>
        <v>0.3853001225</v>
      </c>
      <c r="Q738" s="16"/>
      <c r="R738" s="16"/>
      <c r="S738" s="16"/>
      <c r="T738" s="16"/>
      <c r="U738" s="16"/>
      <c r="V738" s="16"/>
      <c r="W738" s="16"/>
      <c r="X738" s="16"/>
      <c r="Y738" s="16"/>
      <c r="Z738" s="16"/>
      <c r="AA738" s="16"/>
    </row>
    <row r="739">
      <c r="A739" s="115">
        <v>765.0</v>
      </c>
      <c r="B739" s="116" t="s">
        <v>326</v>
      </c>
      <c r="C739" s="116" t="s">
        <v>26</v>
      </c>
      <c r="D739" s="118">
        <v>41639.0</v>
      </c>
      <c r="E739" s="117">
        <v>1.1905E10</v>
      </c>
      <c r="F739" s="117">
        <v>3.969E9</v>
      </c>
      <c r="G739" s="117">
        <v>1.045E9</v>
      </c>
      <c r="H739" s="121" t="s">
        <v>59</v>
      </c>
      <c r="I739" s="117">
        <v>2.687E9</v>
      </c>
      <c r="J739" s="116" t="s">
        <v>11</v>
      </c>
      <c r="K739" s="116" t="s">
        <v>176</v>
      </c>
      <c r="L739" s="29">
        <f t="shared" si="1"/>
        <v>7936000000</v>
      </c>
      <c r="M739" s="120">
        <f t="shared" si="2"/>
        <v>0.6666106678</v>
      </c>
      <c r="N739" s="29">
        <f t="shared" si="3"/>
        <v>3732000000</v>
      </c>
      <c r="O739" s="29">
        <f t="shared" si="4"/>
        <v>4204000000</v>
      </c>
      <c r="P739" s="120">
        <f t="shared" si="5"/>
        <v>0.3531289374</v>
      </c>
      <c r="Q739" s="16"/>
      <c r="R739" s="16"/>
      <c r="S739" s="16"/>
      <c r="T739" s="16"/>
      <c r="U739" s="16"/>
      <c r="V739" s="16"/>
      <c r="W739" s="16"/>
      <c r="X739" s="16"/>
      <c r="Y739" s="16"/>
      <c r="Z739" s="16"/>
      <c r="AA739" s="16"/>
    </row>
    <row r="740">
      <c r="A740" s="115">
        <v>766.0</v>
      </c>
      <c r="B740" s="116" t="s">
        <v>326</v>
      </c>
      <c r="C740" s="116" t="s">
        <v>27</v>
      </c>
      <c r="D740" s="118">
        <v>42004.0</v>
      </c>
      <c r="E740" s="117">
        <v>1.0737E10</v>
      </c>
      <c r="F740" s="117">
        <v>3.753E9</v>
      </c>
      <c r="G740" s="117">
        <v>8.63E8</v>
      </c>
      <c r="H740" s="119" t="s">
        <v>59</v>
      </c>
      <c r="I740" s="117">
        <v>3.224E9</v>
      </c>
      <c r="J740" s="116" t="s">
        <v>11</v>
      </c>
      <c r="K740" s="116" t="s">
        <v>176</v>
      </c>
      <c r="L740" s="29">
        <f t="shared" si="1"/>
        <v>6984000000</v>
      </c>
      <c r="M740" s="120">
        <f t="shared" si="2"/>
        <v>0.6504610226</v>
      </c>
      <c r="N740" s="29">
        <f t="shared" si="3"/>
        <v>4087000000</v>
      </c>
      <c r="O740" s="29">
        <f t="shared" si="4"/>
        <v>2897000000</v>
      </c>
      <c r="P740" s="120">
        <f t="shared" si="5"/>
        <v>0.2698146596</v>
      </c>
      <c r="Q740" s="16"/>
      <c r="R740" s="16"/>
      <c r="S740" s="16"/>
      <c r="T740" s="16"/>
      <c r="U740" s="16"/>
      <c r="V740" s="16"/>
      <c r="W740" s="16"/>
      <c r="X740" s="16"/>
      <c r="Y740" s="16"/>
      <c r="Z740" s="16"/>
      <c r="AA740" s="16"/>
    </row>
    <row r="741">
      <c r="A741" s="115">
        <v>767.0</v>
      </c>
      <c r="B741" s="116" t="s">
        <v>326</v>
      </c>
      <c r="C741" s="116" t="s">
        <v>28</v>
      </c>
      <c r="D741" s="118">
        <v>42369.0</v>
      </c>
      <c r="E741" s="117">
        <v>6.636E9</v>
      </c>
      <c r="F741" s="117">
        <v>3.323E9</v>
      </c>
      <c r="G741" s="117">
        <v>7.03E8</v>
      </c>
      <c r="H741" s="121" t="s">
        <v>59</v>
      </c>
      <c r="I741" s="117">
        <v>3.955E9</v>
      </c>
      <c r="J741" s="116" t="s">
        <v>11</v>
      </c>
      <c r="K741" s="116" t="s">
        <v>176</v>
      </c>
      <c r="L741" s="29">
        <f t="shared" si="1"/>
        <v>3313000000</v>
      </c>
      <c r="M741" s="120">
        <f t="shared" si="2"/>
        <v>0.4992465341</v>
      </c>
      <c r="N741" s="29">
        <f t="shared" si="3"/>
        <v>4658000000</v>
      </c>
      <c r="O741" s="29">
        <f t="shared" si="4"/>
        <v>-1345000000</v>
      </c>
      <c r="P741" s="120">
        <f t="shared" si="5"/>
        <v>-0.2026823388</v>
      </c>
      <c r="Q741" s="16"/>
      <c r="R741" s="16"/>
      <c r="S741" s="16"/>
      <c r="T741" s="16"/>
      <c r="U741" s="16"/>
      <c r="V741" s="16"/>
      <c r="W741" s="16"/>
      <c r="X741" s="16"/>
      <c r="Y741" s="16"/>
      <c r="Z741" s="16"/>
      <c r="AA741" s="16"/>
    </row>
    <row r="742">
      <c r="A742" s="115">
        <v>768.0</v>
      </c>
      <c r="B742" s="116" t="s">
        <v>327</v>
      </c>
      <c r="C742" s="116" t="s">
        <v>25</v>
      </c>
      <c r="D742" s="118">
        <v>41274.0</v>
      </c>
      <c r="E742" s="117">
        <v>2.2086E10</v>
      </c>
      <c r="F742" s="117">
        <v>1.3195E10</v>
      </c>
      <c r="G742" s="121" t="s">
        <v>59</v>
      </c>
      <c r="H742" s="121" t="s">
        <v>59</v>
      </c>
      <c r="I742" s="117">
        <v>7.08E9</v>
      </c>
      <c r="J742" s="116" t="s">
        <v>12</v>
      </c>
      <c r="K742" s="116" t="s">
        <v>86</v>
      </c>
      <c r="L742" s="29">
        <f t="shared" si="1"/>
        <v>8891000000</v>
      </c>
      <c r="M742" s="120">
        <f t="shared" si="2"/>
        <v>0.4025627094</v>
      </c>
      <c r="N742" s="16">
        <f t="shared" si="3"/>
        <v>7080000000</v>
      </c>
      <c r="O742" s="29">
        <f t="shared" si="4"/>
        <v>1811000000</v>
      </c>
      <c r="P742" s="120">
        <f t="shared" si="5"/>
        <v>0.08199764557</v>
      </c>
      <c r="Q742" s="16"/>
      <c r="R742" s="16"/>
      <c r="S742" s="16"/>
      <c r="T742" s="16"/>
      <c r="U742" s="16"/>
      <c r="V742" s="16"/>
      <c r="W742" s="16"/>
      <c r="X742" s="16"/>
      <c r="Y742" s="16"/>
      <c r="Z742" s="16"/>
      <c r="AA742" s="16"/>
    </row>
    <row r="743">
      <c r="A743" s="115">
        <v>769.0</v>
      </c>
      <c r="B743" s="116" t="s">
        <v>327</v>
      </c>
      <c r="C743" s="116" t="s">
        <v>26</v>
      </c>
      <c r="D743" s="118">
        <v>41639.0</v>
      </c>
      <c r="E743" s="117">
        <v>2.0673E10</v>
      </c>
      <c r="F743" s="117">
        <v>1.1048E10</v>
      </c>
      <c r="G743" s="119" t="s">
        <v>59</v>
      </c>
      <c r="H743" s="121" t="s">
        <v>59</v>
      </c>
      <c r="I743" s="117">
        <v>5.97E9</v>
      </c>
      <c r="J743" s="116" t="s">
        <v>12</v>
      </c>
      <c r="K743" s="116" t="s">
        <v>86</v>
      </c>
      <c r="L743" s="29">
        <f t="shared" si="1"/>
        <v>9625000000</v>
      </c>
      <c r="M743" s="120">
        <f t="shared" si="2"/>
        <v>0.4655831278</v>
      </c>
      <c r="N743" s="29">
        <f t="shared" si="3"/>
        <v>5970000000</v>
      </c>
      <c r="O743" s="29">
        <f t="shared" si="4"/>
        <v>3655000000</v>
      </c>
      <c r="P743" s="120">
        <f t="shared" si="5"/>
        <v>0.1768006579</v>
      </c>
      <c r="Q743" s="16"/>
      <c r="R743" s="16"/>
      <c r="S743" s="16"/>
      <c r="T743" s="16"/>
      <c r="U743" s="16"/>
      <c r="V743" s="16"/>
      <c r="W743" s="16"/>
      <c r="X743" s="16"/>
      <c r="Y743" s="16"/>
      <c r="Z743" s="16"/>
      <c r="AA743" s="16"/>
    </row>
    <row r="744">
      <c r="A744" s="115">
        <v>770.0</v>
      </c>
      <c r="B744" s="116" t="s">
        <v>327</v>
      </c>
      <c r="C744" s="116" t="s">
        <v>27</v>
      </c>
      <c r="D744" s="118">
        <v>42004.0</v>
      </c>
      <c r="E744" s="117">
        <v>1.8614E10</v>
      </c>
      <c r="F744" s="117">
        <v>1.0805E10</v>
      </c>
      <c r="G744" s="119" t="s">
        <v>59</v>
      </c>
      <c r="H744" s="119" t="s">
        <v>59</v>
      </c>
      <c r="I744" s="117">
        <v>5.757E9</v>
      </c>
      <c r="J744" s="116" t="s">
        <v>12</v>
      </c>
      <c r="K744" s="116" t="s">
        <v>86</v>
      </c>
      <c r="L744" s="29">
        <f t="shared" si="1"/>
        <v>7809000000</v>
      </c>
      <c r="M744" s="120">
        <f t="shared" si="2"/>
        <v>0.4195229397</v>
      </c>
      <c r="N744" s="29">
        <f t="shared" si="3"/>
        <v>5757000000</v>
      </c>
      <c r="O744" s="29">
        <f t="shared" si="4"/>
        <v>2052000000</v>
      </c>
      <c r="P744" s="120">
        <f t="shared" si="5"/>
        <v>0.1102396046</v>
      </c>
      <c r="Q744" s="16"/>
      <c r="R744" s="16"/>
      <c r="S744" s="16"/>
      <c r="T744" s="16"/>
      <c r="U744" s="16"/>
      <c r="V744" s="16"/>
      <c r="W744" s="16"/>
      <c r="X744" s="16"/>
      <c r="Y744" s="16"/>
      <c r="Z744" s="16"/>
      <c r="AA744" s="16"/>
    </row>
    <row r="745">
      <c r="A745" s="115">
        <v>771.0</v>
      </c>
      <c r="B745" s="116" t="s">
        <v>327</v>
      </c>
      <c r="C745" s="116" t="s">
        <v>28</v>
      </c>
      <c r="D745" s="118">
        <v>42369.0</v>
      </c>
      <c r="E745" s="117">
        <v>1.8377E10</v>
      </c>
      <c r="F745" s="117">
        <v>1.0775E10</v>
      </c>
      <c r="G745" s="119" t="s">
        <v>59</v>
      </c>
      <c r="H745" s="121" t="s">
        <v>59</v>
      </c>
      <c r="I745" s="117">
        <v>5.274E9</v>
      </c>
      <c r="J745" s="116" t="s">
        <v>12</v>
      </c>
      <c r="K745" s="116" t="s">
        <v>86</v>
      </c>
      <c r="L745" s="29">
        <f t="shared" si="1"/>
        <v>7602000000</v>
      </c>
      <c r="M745" s="120">
        <f t="shared" si="2"/>
        <v>0.4136692605</v>
      </c>
      <c r="N745" s="29">
        <f t="shared" si="3"/>
        <v>5274000000</v>
      </c>
      <c r="O745" s="29">
        <f t="shared" si="4"/>
        <v>2328000000</v>
      </c>
      <c r="P745" s="120">
        <f t="shared" si="5"/>
        <v>0.1266800892</v>
      </c>
      <c r="Q745" s="16"/>
      <c r="R745" s="16"/>
      <c r="S745" s="16"/>
      <c r="T745" s="16"/>
      <c r="U745" s="16"/>
      <c r="V745" s="16"/>
      <c r="W745" s="16"/>
      <c r="X745" s="16"/>
      <c r="Y745" s="16"/>
      <c r="Z745" s="16"/>
      <c r="AA745" s="16"/>
    </row>
    <row r="746">
      <c r="A746" s="115">
        <v>772.0</v>
      </c>
      <c r="B746" s="116" t="s">
        <v>328</v>
      </c>
      <c r="C746" s="116" t="s">
        <v>25</v>
      </c>
      <c r="D746" s="118">
        <v>41274.0</v>
      </c>
      <c r="E746" s="117">
        <v>5.580506E9</v>
      </c>
      <c r="F746" s="117">
        <v>3.440623E9</v>
      </c>
      <c r="G746" s="117">
        <v>1.111232E9</v>
      </c>
      <c r="H746" s="121" t="s">
        <v>59</v>
      </c>
      <c r="I746" s="119" t="s">
        <v>59</v>
      </c>
      <c r="J746" s="116" t="s">
        <v>9</v>
      </c>
      <c r="K746" s="116" t="s">
        <v>329</v>
      </c>
      <c r="L746" s="29">
        <f t="shared" si="1"/>
        <v>2139883000</v>
      </c>
      <c r="M746" s="120">
        <f t="shared" si="2"/>
        <v>0.3834568048</v>
      </c>
      <c r="N746" s="29">
        <f t="shared" si="3"/>
        <v>1111232000</v>
      </c>
      <c r="O746" s="29">
        <f t="shared" si="4"/>
        <v>1028651000</v>
      </c>
      <c r="P746" s="120">
        <f t="shared" si="5"/>
        <v>0.1843293422</v>
      </c>
      <c r="Q746" s="16"/>
      <c r="R746" s="16"/>
      <c r="S746" s="16"/>
      <c r="T746" s="16"/>
      <c r="U746" s="16"/>
      <c r="V746" s="16"/>
      <c r="W746" s="16"/>
      <c r="X746" s="16"/>
      <c r="Y746" s="16"/>
      <c r="Z746" s="16"/>
      <c r="AA746" s="16"/>
    </row>
    <row r="747">
      <c r="A747" s="115">
        <v>773.0</v>
      </c>
      <c r="B747" s="116" t="s">
        <v>328</v>
      </c>
      <c r="C747" s="116" t="s">
        <v>26</v>
      </c>
      <c r="D747" s="118">
        <v>41639.0</v>
      </c>
      <c r="E747" s="117">
        <v>5.899872E9</v>
      </c>
      <c r="F747" s="117">
        <v>3.621417E9</v>
      </c>
      <c r="G747" s="117">
        <v>1.124753E9</v>
      </c>
      <c r="H747" s="121" t="s">
        <v>59</v>
      </c>
      <c r="I747" s="121" t="s">
        <v>59</v>
      </c>
      <c r="J747" s="116" t="s">
        <v>9</v>
      </c>
      <c r="K747" s="116" t="s">
        <v>329</v>
      </c>
      <c r="L747" s="29">
        <f t="shared" si="1"/>
        <v>2278455000</v>
      </c>
      <c r="M747" s="120">
        <f t="shared" si="2"/>
        <v>0.3861871919</v>
      </c>
      <c r="N747" s="29">
        <f t="shared" si="3"/>
        <v>1124753000</v>
      </c>
      <c r="O747" s="29">
        <f t="shared" si="4"/>
        <v>1153702000</v>
      </c>
      <c r="P747" s="120">
        <f t="shared" si="5"/>
        <v>0.1955469542</v>
      </c>
      <c r="Q747" s="16"/>
      <c r="R747" s="16"/>
      <c r="S747" s="16"/>
      <c r="T747" s="16"/>
      <c r="U747" s="16"/>
      <c r="V747" s="16"/>
      <c r="W747" s="16"/>
      <c r="X747" s="16"/>
      <c r="Y747" s="16"/>
      <c r="Z747" s="16"/>
      <c r="AA747" s="16"/>
    </row>
    <row r="748">
      <c r="A748" s="115">
        <v>774.0</v>
      </c>
      <c r="B748" s="116" t="s">
        <v>328</v>
      </c>
      <c r="C748" s="116" t="s">
        <v>27</v>
      </c>
      <c r="D748" s="122">
        <v>42004.0</v>
      </c>
      <c r="E748" s="117">
        <v>6.228508E9</v>
      </c>
      <c r="F748" s="117">
        <v>3.788023E9</v>
      </c>
      <c r="G748" s="117">
        <v>1.159502E9</v>
      </c>
      <c r="H748" s="121" t="s">
        <v>59</v>
      </c>
      <c r="I748" s="119" t="s">
        <v>59</v>
      </c>
      <c r="J748" s="116" t="s">
        <v>9</v>
      </c>
      <c r="K748" s="116" t="s">
        <v>329</v>
      </c>
      <c r="L748" s="29">
        <f t="shared" si="1"/>
        <v>2440485000</v>
      </c>
      <c r="M748" s="120">
        <f t="shared" si="2"/>
        <v>0.3918249764</v>
      </c>
      <c r="N748" s="29">
        <f t="shared" si="3"/>
        <v>1159502000</v>
      </c>
      <c r="O748" s="29">
        <f t="shared" si="4"/>
        <v>1280983000</v>
      </c>
      <c r="P748" s="120">
        <f t="shared" si="5"/>
        <v>0.2056645026</v>
      </c>
      <c r="Q748" s="16"/>
      <c r="R748" s="16"/>
      <c r="S748" s="16"/>
      <c r="T748" s="16"/>
      <c r="U748" s="16"/>
      <c r="V748" s="16"/>
      <c r="W748" s="16"/>
      <c r="X748" s="16"/>
      <c r="Y748" s="16"/>
      <c r="Z748" s="16"/>
      <c r="AA748" s="16"/>
    </row>
    <row r="749">
      <c r="A749" s="115">
        <v>775.0</v>
      </c>
      <c r="B749" s="116" t="s">
        <v>328</v>
      </c>
      <c r="C749" s="116" t="s">
        <v>28</v>
      </c>
      <c r="D749" s="118">
        <v>42369.0</v>
      </c>
      <c r="E749" s="117">
        <v>5.995402E9</v>
      </c>
      <c r="F749" s="117">
        <v>3.619612E9</v>
      </c>
      <c r="G749" s="117">
        <v>1.220095E9</v>
      </c>
      <c r="H749" s="119" t="s">
        <v>59</v>
      </c>
      <c r="I749" s="121" t="s">
        <v>59</v>
      </c>
      <c r="J749" s="116" t="s">
        <v>9</v>
      </c>
      <c r="K749" s="116" t="s">
        <v>329</v>
      </c>
      <c r="L749" s="29">
        <f t="shared" si="1"/>
        <v>2375790000</v>
      </c>
      <c r="M749" s="120">
        <f t="shared" si="2"/>
        <v>0.3962686739</v>
      </c>
      <c r="N749" s="29">
        <f t="shared" si="3"/>
        <v>1220095000</v>
      </c>
      <c r="O749" s="29">
        <f t="shared" si="4"/>
        <v>1155695000</v>
      </c>
      <c r="P749" s="120">
        <f t="shared" si="5"/>
        <v>0.1927635545</v>
      </c>
      <c r="Q749" s="16"/>
      <c r="R749" s="16"/>
      <c r="S749" s="16"/>
      <c r="T749" s="16"/>
      <c r="U749" s="16"/>
      <c r="V749" s="16"/>
      <c r="W749" s="16"/>
      <c r="X749" s="16"/>
      <c r="Y749" s="16"/>
      <c r="Z749" s="16"/>
      <c r="AA749" s="16"/>
    </row>
    <row r="750">
      <c r="A750" s="115">
        <v>776.0</v>
      </c>
      <c r="B750" s="116" t="s">
        <v>330</v>
      </c>
      <c r="C750" s="116" t="s">
        <v>25</v>
      </c>
      <c r="D750" s="118">
        <v>41545.0</v>
      </c>
      <c r="E750" s="117">
        <v>2.4923E9</v>
      </c>
      <c r="F750" s="117">
        <v>1.3309E9</v>
      </c>
      <c r="G750" s="117">
        <v>6.611E8</v>
      </c>
      <c r="H750" s="117">
        <v>1.976E8</v>
      </c>
      <c r="I750" s="117">
        <v>1.126E8</v>
      </c>
      <c r="J750" s="116" t="s">
        <v>13</v>
      </c>
      <c r="K750" s="116" t="s">
        <v>70</v>
      </c>
      <c r="L750" s="29">
        <f t="shared" si="1"/>
        <v>1161400000</v>
      </c>
      <c r="M750" s="120">
        <f t="shared" si="2"/>
        <v>0.4659952654</v>
      </c>
      <c r="N750" s="29">
        <f t="shared" si="3"/>
        <v>971300000</v>
      </c>
      <c r="O750" s="29">
        <f t="shared" si="4"/>
        <v>190100000</v>
      </c>
      <c r="P750" s="120">
        <f t="shared" si="5"/>
        <v>0.07627492677</v>
      </c>
      <c r="Q750" s="16"/>
      <c r="R750" s="16"/>
      <c r="S750" s="16"/>
      <c r="T750" s="16"/>
      <c r="U750" s="16"/>
      <c r="V750" s="16"/>
      <c r="W750" s="16"/>
      <c r="X750" s="16"/>
      <c r="Y750" s="16"/>
      <c r="Z750" s="16"/>
      <c r="AA750" s="16"/>
    </row>
    <row r="751">
      <c r="A751" s="115">
        <v>777.0</v>
      </c>
      <c r="B751" s="116" t="s">
        <v>330</v>
      </c>
      <c r="C751" s="116" t="s">
        <v>26</v>
      </c>
      <c r="D751" s="118">
        <v>41909.0</v>
      </c>
      <c r="E751" s="117">
        <v>2.5307E9</v>
      </c>
      <c r="F751" s="117">
        <v>1.2852E9</v>
      </c>
      <c r="G751" s="117">
        <v>5.915E8</v>
      </c>
      <c r="H751" s="117">
        <v>2.032E8</v>
      </c>
      <c r="I751" s="117">
        <v>1.138E8</v>
      </c>
      <c r="J751" s="116" t="s">
        <v>13</v>
      </c>
      <c r="K751" s="116" t="s">
        <v>70</v>
      </c>
      <c r="L751" s="29">
        <f t="shared" si="1"/>
        <v>1245500000</v>
      </c>
      <c r="M751" s="120">
        <f t="shared" si="2"/>
        <v>0.4921563204</v>
      </c>
      <c r="N751" s="29">
        <f t="shared" si="3"/>
        <v>908500000</v>
      </c>
      <c r="O751" s="29">
        <f t="shared" si="4"/>
        <v>337000000</v>
      </c>
      <c r="P751" s="120">
        <f t="shared" si="5"/>
        <v>0.133164737</v>
      </c>
      <c r="Q751" s="16"/>
      <c r="R751" s="16"/>
      <c r="S751" s="16"/>
      <c r="T751" s="16"/>
      <c r="U751" s="16"/>
      <c r="V751" s="16"/>
      <c r="W751" s="16"/>
      <c r="X751" s="16"/>
      <c r="Y751" s="16"/>
      <c r="Z751" s="16"/>
      <c r="AA751" s="16"/>
    </row>
    <row r="752">
      <c r="A752" s="115">
        <v>778.0</v>
      </c>
      <c r="B752" s="116" t="s">
        <v>330</v>
      </c>
      <c r="C752" s="116" t="s">
        <v>27</v>
      </c>
      <c r="D752" s="118">
        <v>42273.0</v>
      </c>
      <c r="E752" s="117">
        <v>2.705E9</v>
      </c>
      <c r="F752" s="117">
        <v>1.2723E9</v>
      </c>
      <c r="G752" s="117">
        <v>6.24E8</v>
      </c>
      <c r="H752" s="117">
        <v>2.149E8</v>
      </c>
      <c r="I752" s="117">
        <v>1.102E8</v>
      </c>
      <c r="J752" s="116" t="s">
        <v>13</v>
      </c>
      <c r="K752" s="116" t="s">
        <v>70</v>
      </c>
      <c r="L752" s="29">
        <f t="shared" si="1"/>
        <v>1432700000</v>
      </c>
      <c r="M752" s="120">
        <f t="shared" si="2"/>
        <v>0.5296487985</v>
      </c>
      <c r="N752" s="29">
        <f t="shared" si="3"/>
        <v>949100000</v>
      </c>
      <c r="O752" s="29">
        <f t="shared" si="4"/>
        <v>483600000</v>
      </c>
      <c r="P752" s="120">
        <f t="shared" si="5"/>
        <v>0.178780037</v>
      </c>
      <c r="Q752" s="16"/>
      <c r="R752" s="16"/>
      <c r="S752" s="16"/>
      <c r="T752" s="16"/>
      <c r="U752" s="16"/>
      <c r="V752" s="16"/>
      <c r="W752" s="16"/>
      <c r="X752" s="16"/>
      <c r="Y752" s="16"/>
      <c r="Z752" s="16"/>
      <c r="AA752" s="16"/>
    </row>
    <row r="753">
      <c r="A753" s="115">
        <v>779.0</v>
      </c>
      <c r="B753" s="116" t="s">
        <v>330</v>
      </c>
      <c r="C753" s="116" t="s">
        <v>28</v>
      </c>
      <c r="D753" s="118">
        <v>42637.0</v>
      </c>
      <c r="E753" s="117">
        <v>2.8327E9</v>
      </c>
      <c r="F753" s="117">
        <v>1.2694E9</v>
      </c>
      <c r="G753" s="117">
        <v>6.824E8</v>
      </c>
      <c r="H753" s="117">
        <v>2.321E8</v>
      </c>
      <c r="I753" s="117">
        <v>8.97E7</v>
      </c>
      <c r="J753" s="116" t="s">
        <v>13</v>
      </c>
      <c r="K753" s="116" t="s">
        <v>70</v>
      </c>
      <c r="L753" s="29">
        <f t="shared" si="1"/>
        <v>1563300000</v>
      </c>
      <c r="M753" s="120">
        <f t="shared" si="2"/>
        <v>0.5518763018</v>
      </c>
      <c r="N753" s="29">
        <f t="shared" si="3"/>
        <v>1004200000</v>
      </c>
      <c r="O753" s="29">
        <f t="shared" si="4"/>
        <v>559100000</v>
      </c>
      <c r="P753" s="120">
        <f t="shared" si="5"/>
        <v>0.1973735306</v>
      </c>
      <c r="Q753" s="16"/>
      <c r="R753" s="16"/>
      <c r="S753" s="16"/>
      <c r="T753" s="16"/>
      <c r="U753" s="16"/>
      <c r="V753" s="16"/>
      <c r="W753" s="16"/>
      <c r="X753" s="16"/>
      <c r="Y753" s="16"/>
      <c r="Z753" s="16"/>
      <c r="AA753" s="16"/>
    </row>
    <row r="754">
      <c r="A754" s="115">
        <v>780.0</v>
      </c>
      <c r="B754" s="116" t="s">
        <v>331</v>
      </c>
      <c r="C754" s="116" t="s">
        <v>25</v>
      </c>
      <c r="D754" s="118">
        <v>41639.0</v>
      </c>
      <c r="E754" s="117">
        <v>3.9055E10</v>
      </c>
      <c r="F754" s="117">
        <v>2.8364E10</v>
      </c>
      <c r="G754" s="117">
        <v>5.19E9</v>
      </c>
      <c r="H754" s="121" t="s">
        <v>59</v>
      </c>
      <c r="I754" s="119" t="s">
        <v>59</v>
      </c>
      <c r="J754" s="116" t="s">
        <v>14</v>
      </c>
      <c r="K754" s="116" t="s">
        <v>196</v>
      </c>
      <c r="L754" s="29">
        <f t="shared" si="1"/>
        <v>10691000000</v>
      </c>
      <c r="M754" s="120">
        <f t="shared" si="2"/>
        <v>0.2737421585</v>
      </c>
      <c r="N754" s="29">
        <f t="shared" si="3"/>
        <v>5190000000</v>
      </c>
      <c r="O754" s="29">
        <f t="shared" si="4"/>
        <v>5501000000</v>
      </c>
      <c r="P754" s="120">
        <f t="shared" si="5"/>
        <v>0.1408526437</v>
      </c>
      <c r="Q754" s="16"/>
      <c r="R754" s="16"/>
      <c r="S754" s="16"/>
      <c r="T754" s="16"/>
      <c r="U754" s="16"/>
      <c r="V754" s="16"/>
      <c r="W754" s="16"/>
      <c r="X754" s="16"/>
      <c r="Y754" s="16"/>
      <c r="Z754" s="16"/>
      <c r="AA754" s="16"/>
    </row>
    <row r="755">
      <c r="A755" s="115">
        <v>781.0</v>
      </c>
      <c r="B755" s="116" t="s">
        <v>331</v>
      </c>
      <c r="C755" s="116" t="s">
        <v>26</v>
      </c>
      <c r="D755" s="118">
        <v>42004.0</v>
      </c>
      <c r="E755" s="117">
        <v>4.0306E10</v>
      </c>
      <c r="F755" s="117">
        <v>2.8957E10</v>
      </c>
      <c r="G755" s="117">
        <v>5.518E9</v>
      </c>
      <c r="H755" s="121" t="s">
        <v>59</v>
      </c>
      <c r="I755" s="119" t="s">
        <v>59</v>
      </c>
      <c r="J755" s="116" t="s">
        <v>14</v>
      </c>
      <c r="K755" s="116" t="s">
        <v>196</v>
      </c>
      <c r="L755" s="29">
        <f t="shared" si="1"/>
        <v>11349000000</v>
      </c>
      <c r="M755" s="120">
        <f t="shared" si="2"/>
        <v>0.281570982</v>
      </c>
      <c r="N755" s="29">
        <f t="shared" si="3"/>
        <v>5518000000</v>
      </c>
      <c r="O755" s="29">
        <f t="shared" si="4"/>
        <v>5831000000</v>
      </c>
      <c r="P755" s="120">
        <f t="shared" si="5"/>
        <v>0.1446682876</v>
      </c>
      <c r="Q755" s="16"/>
      <c r="R755" s="16"/>
      <c r="S755" s="16"/>
      <c r="T755" s="16"/>
      <c r="U755" s="16"/>
      <c r="V755" s="16"/>
      <c r="W755" s="16"/>
      <c r="X755" s="16"/>
      <c r="Y755" s="16"/>
      <c r="Z755" s="16"/>
      <c r="AA755" s="16"/>
    </row>
    <row r="756">
      <c r="A756" s="115">
        <v>782.0</v>
      </c>
      <c r="B756" s="116" t="s">
        <v>331</v>
      </c>
      <c r="C756" s="116" t="s">
        <v>27</v>
      </c>
      <c r="D756" s="118">
        <v>42369.0</v>
      </c>
      <c r="E756" s="117">
        <v>3.8581E10</v>
      </c>
      <c r="F756" s="117">
        <v>2.6747E10</v>
      </c>
      <c r="G756" s="117">
        <v>5.006E9</v>
      </c>
      <c r="H756" s="121" t="s">
        <v>59</v>
      </c>
      <c r="I756" s="119" t="s">
        <v>59</v>
      </c>
      <c r="J756" s="116" t="s">
        <v>14</v>
      </c>
      <c r="K756" s="116" t="s">
        <v>196</v>
      </c>
      <c r="L756" s="29">
        <f t="shared" si="1"/>
        <v>11834000000</v>
      </c>
      <c r="M756" s="120">
        <f t="shared" si="2"/>
        <v>0.3067312926</v>
      </c>
      <c r="N756" s="29">
        <f t="shared" si="3"/>
        <v>5006000000</v>
      </c>
      <c r="O756" s="29">
        <f t="shared" si="4"/>
        <v>6828000000</v>
      </c>
      <c r="P756" s="120">
        <f t="shared" si="5"/>
        <v>0.1769783054</v>
      </c>
      <c r="Q756" s="16"/>
      <c r="R756" s="16"/>
      <c r="S756" s="16"/>
      <c r="T756" s="16"/>
      <c r="U756" s="16"/>
      <c r="V756" s="16"/>
      <c r="W756" s="16"/>
      <c r="X756" s="16"/>
      <c r="Y756" s="16"/>
      <c r="Z756" s="16"/>
      <c r="AA756" s="16"/>
    </row>
    <row r="757">
      <c r="A757" s="115">
        <v>783.0</v>
      </c>
      <c r="B757" s="116" t="s">
        <v>331</v>
      </c>
      <c r="C757" s="116" t="s">
        <v>28</v>
      </c>
      <c r="D757" s="118">
        <v>42735.0</v>
      </c>
      <c r="E757" s="117">
        <v>3.9302E10</v>
      </c>
      <c r="F757" s="117">
        <v>2.715E10</v>
      </c>
      <c r="G757" s="117">
        <v>5.469E9</v>
      </c>
      <c r="H757" s="119" t="s">
        <v>59</v>
      </c>
      <c r="I757" s="121" t="s">
        <v>59</v>
      </c>
      <c r="J757" s="116" t="s">
        <v>14</v>
      </c>
      <c r="K757" s="116" t="s">
        <v>196</v>
      </c>
      <c r="L757" s="29">
        <f t="shared" si="1"/>
        <v>12152000000</v>
      </c>
      <c r="M757" s="120">
        <f t="shared" si="2"/>
        <v>0.3091954608</v>
      </c>
      <c r="N757" s="29">
        <f t="shared" si="3"/>
        <v>5469000000</v>
      </c>
      <c r="O757" s="29">
        <f t="shared" si="4"/>
        <v>6683000000</v>
      </c>
      <c r="P757" s="120">
        <f t="shared" si="5"/>
        <v>0.170042237</v>
      </c>
      <c r="Q757" s="16"/>
      <c r="R757" s="16"/>
      <c r="S757" s="16"/>
      <c r="T757" s="16"/>
      <c r="U757" s="16"/>
      <c r="V757" s="16"/>
      <c r="W757" s="16"/>
      <c r="X757" s="16"/>
      <c r="Y757" s="16"/>
      <c r="Z757" s="16"/>
      <c r="AA757" s="16"/>
    </row>
    <row r="758">
      <c r="A758" s="115">
        <v>784.0</v>
      </c>
      <c r="B758" s="116" t="s">
        <v>332</v>
      </c>
      <c r="C758" s="116" t="s">
        <v>25</v>
      </c>
      <c r="D758" s="118">
        <v>41547.0</v>
      </c>
      <c r="E758" s="117">
        <v>3.387614E9</v>
      </c>
      <c r="F758" s="117">
        <v>1.852768E9</v>
      </c>
      <c r="G758" s="117">
        <v>1.2625E8</v>
      </c>
      <c r="H758" s="117">
        <v>1.5235E7</v>
      </c>
      <c r="I758" s="117">
        <v>4.55623E8</v>
      </c>
      <c r="J758" s="116" t="s">
        <v>11</v>
      </c>
      <c r="K758" s="116" t="s">
        <v>333</v>
      </c>
      <c r="L758" s="29">
        <f t="shared" si="1"/>
        <v>1534846000</v>
      </c>
      <c r="M758" s="120">
        <f t="shared" si="2"/>
        <v>0.4530758227</v>
      </c>
      <c r="N758" s="29">
        <f t="shared" si="3"/>
        <v>597108000</v>
      </c>
      <c r="O758" s="29">
        <f t="shared" si="4"/>
        <v>937738000</v>
      </c>
      <c r="P758" s="120">
        <f t="shared" si="5"/>
        <v>0.2768137102</v>
      </c>
      <c r="Q758" s="16"/>
      <c r="R758" s="16"/>
      <c r="S758" s="16"/>
      <c r="T758" s="16"/>
      <c r="U758" s="16"/>
      <c r="V758" s="16"/>
      <c r="W758" s="16"/>
      <c r="X758" s="16"/>
      <c r="Y758" s="16"/>
      <c r="Z758" s="16"/>
      <c r="AA758" s="16"/>
    </row>
    <row r="759">
      <c r="A759" s="115">
        <v>785.0</v>
      </c>
      <c r="B759" s="116" t="s">
        <v>332</v>
      </c>
      <c r="C759" s="116" t="s">
        <v>26</v>
      </c>
      <c r="D759" s="118">
        <v>41912.0</v>
      </c>
      <c r="E759" s="117">
        <v>3.715968E9</v>
      </c>
      <c r="F759" s="117">
        <v>2.006715E9</v>
      </c>
      <c r="G759" s="117">
        <v>1.1619E8</v>
      </c>
      <c r="H759" s="117">
        <v>1.5905E7</v>
      </c>
      <c r="I759" s="117">
        <v>5.23984E8</v>
      </c>
      <c r="J759" s="116" t="s">
        <v>11</v>
      </c>
      <c r="K759" s="116" t="s">
        <v>333</v>
      </c>
      <c r="L759" s="29">
        <f t="shared" si="1"/>
        <v>1709253000</v>
      </c>
      <c r="M759" s="120">
        <f t="shared" si="2"/>
        <v>0.4599751666</v>
      </c>
      <c r="N759" s="29">
        <f t="shared" si="3"/>
        <v>656079000</v>
      </c>
      <c r="O759" s="29">
        <f t="shared" si="4"/>
        <v>1053174000</v>
      </c>
      <c r="P759" s="120">
        <f t="shared" si="5"/>
        <v>0.2834184794</v>
      </c>
      <c r="Q759" s="16"/>
      <c r="R759" s="16"/>
      <c r="S759" s="16"/>
      <c r="T759" s="16"/>
      <c r="U759" s="16"/>
      <c r="V759" s="16"/>
      <c r="W759" s="16"/>
      <c r="X759" s="16"/>
      <c r="Y759" s="16"/>
      <c r="Z759" s="16"/>
      <c r="AA759" s="16"/>
    </row>
    <row r="760">
      <c r="A760" s="115">
        <v>786.0</v>
      </c>
      <c r="B760" s="116" t="s">
        <v>332</v>
      </c>
      <c r="C760" s="116" t="s">
        <v>27</v>
      </c>
      <c r="D760" s="118">
        <v>42277.0</v>
      </c>
      <c r="E760" s="117">
        <v>3.161702E9</v>
      </c>
      <c r="F760" s="117">
        <v>1.703476E9</v>
      </c>
      <c r="G760" s="117">
        <v>1.22878E8</v>
      </c>
      <c r="H760" s="117">
        <v>1.6104E7</v>
      </c>
      <c r="I760" s="117">
        <v>6.08039E8</v>
      </c>
      <c r="J760" s="116" t="s">
        <v>11</v>
      </c>
      <c r="K760" s="116" t="s">
        <v>333</v>
      </c>
      <c r="L760" s="29">
        <f t="shared" si="1"/>
        <v>1458226000</v>
      </c>
      <c r="M760" s="120">
        <f t="shared" si="2"/>
        <v>0.4612155099</v>
      </c>
      <c r="N760" s="29">
        <f t="shared" si="3"/>
        <v>747021000</v>
      </c>
      <c r="O760" s="29">
        <f t="shared" si="4"/>
        <v>711205000</v>
      </c>
      <c r="P760" s="120">
        <f t="shared" si="5"/>
        <v>0.224943717</v>
      </c>
      <c r="Q760" s="16"/>
      <c r="R760" s="16"/>
      <c r="S760" s="16"/>
      <c r="T760" s="16"/>
      <c r="U760" s="16"/>
      <c r="V760" s="16"/>
      <c r="W760" s="16"/>
      <c r="X760" s="16"/>
      <c r="Y760" s="16"/>
      <c r="Z760" s="16"/>
      <c r="AA760" s="16"/>
    </row>
    <row r="761">
      <c r="A761" s="115">
        <v>787.0</v>
      </c>
      <c r="B761" s="116" t="s">
        <v>332</v>
      </c>
      <c r="C761" s="116" t="s">
        <v>28</v>
      </c>
      <c r="D761" s="118">
        <v>42643.0</v>
      </c>
      <c r="E761" s="117">
        <v>1.624232E9</v>
      </c>
      <c r="F761" s="117">
        <v>8.98805E8</v>
      </c>
      <c r="G761" s="117">
        <v>1.36287E8</v>
      </c>
      <c r="H761" s="117">
        <v>1.0269E7</v>
      </c>
      <c r="I761" s="117">
        <v>5.98587E8</v>
      </c>
      <c r="J761" s="116" t="s">
        <v>11</v>
      </c>
      <c r="K761" s="116" t="s">
        <v>333</v>
      </c>
      <c r="L761" s="29">
        <f t="shared" si="1"/>
        <v>725427000</v>
      </c>
      <c r="M761" s="120">
        <f t="shared" si="2"/>
        <v>0.4466276985</v>
      </c>
      <c r="N761" s="29">
        <f t="shared" si="3"/>
        <v>745143000</v>
      </c>
      <c r="O761" s="29">
        <f t="shared" si="4"/>
        <v>-19716000</v>
      </c>
      <c r="P761" s="120">
        <f t="shared" si="5"/>
        <v>-0.01213865999</v>
      </c>
      <c r="Q761" s="16"/>
      <c r="R761" s="16"/>
      <c r="S761" s="16"/>
      <c r="T761" s="16"/>
      <c r="U761" s="16"/>
      <c r="V761" s="16"/>
      <c r="W761" s="16"/>
      <c r="X761" s="16"/>
      <c r="Y761" s="16"/>
      <c r="Z761" s="16"/>
      <c r="AA761" s="16"/>
    </row>
    <row r="762">
      <c r="A762" s="115">
        <v>788.0</v>
      </c>
      <c r="B762" s="116" t="s">
        <v>334</v>
      </c>
      <c r="C762" s="116" t="s">
        <v>25</v>
      </c>
      <c r="D762" s="118">
        <v>41943.0</v>
      </c>
      <c r="E762" s="117">
        <v>5.5123E10</v>
      </c>
      <c r="F762" s="117">
        <v>3.9486E10</v>
      </c>
      <c r="G762" s="117">
        <v>8.717E9</v>
      </c>
      <c r="H762" s="117">
        <v>2.197E9</v>
      </c>
      <c r="I762" s="117">
        <v>9.06E8</v>
      </c>
      <c r="J762" s="116" t="s">
        <v>15</v>
      </c>
      <c r="K762" s="116" t="s">
        <v>335</v>
      </c>
      <c r="L762" s="29">
        <f t="shared" si="1"/>
        <v>15637000000</v>
      </c>
      <c r="M762" s="120">
        <f t="shared" si="2"/>
        <v>0.2836746911</v>
      </c>
      <c r="N762" s="29">
        <f t="shared" si="3"/>
        <v>11820000000</v>
      </c>
      <c r="O762" s="29">
        <f t="shared" si="4"/>
        <v>3817000000</v>
      </c>
      <c r="P762" s="120">
        <f t="shared" si="5"/>
        <v>0.06924514268</v>
      </c>
      <c r="Q762" s="16"/>
      <c r="R762" s="16"/>
      <c r="S762" s="16"/>
      <c r="T762" s="16"/>
      <c r="U762" s="16"/>
      <c r="V762" s="16"/>
      <c r="W762" s="16"/>
      <c r="X762" s="16"/>
      <c r="Y762" s="16"/>
      <c r="Z762" s="16"/>
      <c r="AA762" s="16"/>
    </row>
    <row r="763">
      <c r="A763" s="115">
        <v>789.0</v>
      </c>
      <c r="B763" s="116" t="s">
        <v>334</v>
      </c>
      <c r="C763" s="116" t="s">
        <v>26</v>
      </c>
      <c r="D763" s="118">
        <v>42308.0</v>
      </c>
      <c r="E763" s="117">
        <v>5.2107E10</v>
      </c>
      <c r="F763" s="117">
        <v>3.7168E10</v>
      </c>
      <c r="G763" s="117">
        <v>9.047E9</v>
      </c>
      <c r="H763" s="117">
        <v>2.338E9</v>
      </c>
      <c r="I763" s="117">
        <v>8.52E8</v>
      </c>
      <c r="J763" s="116" t="s">
        <v>15</v>
      </c>
      <c r="K763" s="116" t="s">
        <v>335</v>
      </c>
      <c r="L763" s="29">
        <f t="shared" si="1"/>
        <v>14939000000</v>
      </c>
      <c r="M763" s="120">
        <f t="shared" si="2"/>
        <v>0.2866985242</v>
      </c>
      <c r="N763" s="29">
        <f t="shared" si="3"/>
        <v>12237000000</v>
      </c>
      <c r="O763" s="29">
        <f t="shared" si="4"/>
        <v>2702000000</v>
      </c>
      <c r="P763" s="120">
        <f t="shared" si="5"/>
        <v>0.05185483716</v>
      </c>
      <c r="Q763" s="16"/>
      <c r="R763" s="16"/>
      <c r="S763" s="16"/>
      <c r="T763" s="16"/>
      <c r="U763" s="16"/>
      <c r="V763" s="16"/>
      <c r="W763" s="16"/>
      <c r="X763" s="16"/>
      <c r="Y763" s="16"/>
      <c r="Z763" s="16"/>
      <c r="AA763" s="16"/>
    </row>
    <row r="764">
      <c r="A764" s="115">
        <v>790.0</v>
      </c>
      <c r="B764" s="116" t="s">
        <v>334</v>
      </c>
      <c r="C764" s="116" t="s">
        <v>27</v>
      </c>
      <c r="D764" s="118">
        <v>42674.0</v>
      </c>
      <c r="E764" s="117">
        <v>5.0123E10</v>
      </c>
      <c r="F764" s="117">
        <v>3.5507E10</v>
      </c>
      <c r="G764" s="117">
        <v>8.419E9</v>
      </c>
      <c r="H764" s="117">
        <v>2.298E9</v>
      </c>
      <c r="I764" s="117">
        <v>7.55E8</v>
      </c>
      <c r="J764" s="116" t="s">
        <v>15</v>
      </c>
      <c r="K764" s="116" t="s">
        <v>335</v>
      </c>
      <c r="L764" s="29">
        <f t="shared" si="1"/>
        <v>14616000000</v>
      </c>
      <c r="M764" s="120">
        <f t="shared" si="2"/>
        <v>0.2916026575</v>
      </c>
      <c r="N764" s="29">
        <f t="shared" si="3"/>
        <v>11472000000</v>
      </c>
      <c r="O764" s="29">
        <f t="shared" si="4"/>
        <v>3144000000</v>
      </c>
      <c r="P764" s="120">
        <f t="shared" si="5"/>
        <v>0.06272569479</v>
      </c>
      <c r="Q764" s="16"/>
      <c r="R764" s="16"/>
      <c r="S764" s="16"/>
      <c r="T764" s="16"/>
      <c r="U764" s="16"/>
      <c r="V764" s="16"/>
      <c r="W764" s="16"/>
      <c r="X764" s="16"/>
      <c r="Y764" s="16"/>
      <c r="Z764" s="16"/>
      <c r="AA764" s="16"/>
    </row>
    <row r="765">
      <c r="A765" s="115">
        <v>791.0</v>
      </c>
      <c r="B765" s="116" t="s">
        <v>336</v>
      </c>
      <c r="C765" s="116" t="s">
        <v>25</v>
      </c>
      <c r="D765" s="118">
        <v>41578.0</v>
      </c>
      <c r="E765" s="117">
        <v>1.12298E11</v>
      </c>
      <c r="F765" s="117">
        <v>8.638E10</v>
      </c>
      <c r="G765" s="117">
        <v>1.3267E10</v>
      </c>
      <c r="H765" s="117">
        <v>3.135E9</v>
      </c>
      <c r="I765" s="117">
        <v>1.373E9</v>
      </c>
      <c r="J765" s="116" t="s">
        <v>15</v>
      </c>
      <c r="K765" s="116" t="s">
        <v>64</v>
      </c>
      <c r="L765" s="29">
        <f t="shared" si="1"/>
        <v>25918000000</v>
      </c>
      <c r="M765" s="120">
        <f t="shared" si="2"/>
        <v>0.2307966304</v>
      </c>
      <c r="N765" s="29">
        <f t="shared" si="3"/>
        <v>17775000000</v>
      </c>
      <c r="O765" s="29">
        <f t="shared" si="4"/>
        <v>8143000000</v>
      </c>
      <c r="P765" s="120">
        <f t="shared" si="5"/>
        <v>0.0725124223</v>
      </c>
      <c r="Q765" s="16"/>
      <c r="R765" s="16"/>
      <c r="S765" s="16"/>
      <c r="T765" s="16"/>
      <c r="U765" s="16"/>
      <c r="V765" s="16"/>
      <c r="W765" s="16"/>
      <c r="X765" s="16"/>
      <c r="Y765" s="16"/>
      <c r="Z765" s="16"/>
      <c r="AA765" s="16"/>
    </row>
    <row r="766">
      <c r="A766" s="115">
        <v>792.0</v>
      </c>
      <c r="B766" s="116" t="s">
        <v>336</v>
      </c>
      <c r="C766" s="116" t="s">
        <v>26</v>
      </c>
      <c r="D766" s="118">
        <v>41943.0</v>
      </c>
      <c r="E766" s="117">
        <v>5.6651E10</v>
      </c>
      <c r="F766" s="117">
        <v>4.5431E10</v>
      </c>
      <c r="G766" s="117">
        <v>5.361E9</v>
      </c>
      <c r="H766" s="117">
        <v>1.298E9</v>
      </c>
      <c r="I766" s="117">
        <v>1.29E8</v>
      </c>
      <c r="J766" s="116" t="s">
        <v>15</v>
      </c>
      <c r="K766" s="116" t="s">
        <v>64</v>
      </c>
      <c r="L766" s="29">
        <f t="shared" si="1"/>
        <v>11220000000</v>
      </c>
      <c r="M766" s="120">
        <f t="shared" si="2"/>
        <v>0.1980547563</v>
      </c>
      <c r="N766" s="29">
        <f t="shared" si="3"/>
        <v>6788000000</v>
      </c>
      <c r="O766" s="29">
        <f t="shared" si="4"/>
        <v>4432000000</v>
      </c>
      <c r="P766" s="120">
        <f t="shared" si="5"/>
        <v>0.07823339394</v>
      </c>
      <c r="Q766" s="16"/>
      <c r="R766" s="16"/>
      <c r="S766" s="16"/>
      <c r="T766" s="16"/>
      <c r="U766" s="16"/>
      <c r="V766" s="16"/>
      <c r="W766" s="16"/>
      <c r="X766" s="16"/>
      <c r="Y766" s="16"/>
      <c r="Z766" s="16"/>
      <c r="AA766" s="16"/>
    </row>
    <row r="767">
      <c r="A767" s="115">
        <v>793.0</v>
      </c>
      <c r="B767" s="116" t="s">
        <v>336</v>
      </c>
      <c r="C767" s="116" t="s">
        <v>27</v>
      </c>
      <c r="D767" s="118">
        <v>42308.0</v>
      </c>
      <c r="E767" s="117">
        <v>5.1463E10</v>
      </c>
      <c r="F767" s="117">
        <v>4.1524E10</v>
      </c>
      <c r="G767" s="117">
        <v>4.663E9</v>
      </c>
      <c r="H767" s="117">
        <v>1.191E9</v>
      </c>
      <c r="I767" s="117">
        <v>1.02E8</v>
      </c>
      <c r="J767" s="116" t="s">
        <v>15</v>
      </c>
      <c r="K767" s="116" t="s">
        <v>64</v>
      </c>
      <c r="L767" s="29">
        <f t="shared" si="1"/>
        <v>9939000000</v>
      </c>
      <c r="M767" s="120">
        <f t="shared" si="2"/>
        <v>0.1931290442</v>
      </c>
      <c r="N767" s="29">
        <f t="shared" si="3"/>
        <v>5956000000</v>
      </c>
      <c r="O767" s="29">
        <f t="shared" si="4"/>
        <v>3983000000</v>
      </c>
      <c r="P767" s="120">
        <f t="shared" si="5"/>
        <v>0.07739541029</v>
      </c>
      <c r="Q767" s="16"/>
      <c r="R767" s="16"/>
      <c r="S767" s="16"/>
      <c r="T767" s="16"/>
      <c r="U767" s="16"/>
      <c r="V767" s="16"/>
      <c r="W767" s="16"/>
      <c r="X767" s="16"/>
      <c r="Y767" s="16"/>
      <c r="Z767" s="16"/>
      <c r="AA767" s="16"/>
    </row>
    <row r="768">
      <c r="A768" s="115">
        <v>794.0</v>
      </c>
      <c r="B768" s="116" t="s">
        <v>336</v>
      </c>
      <c r="C768" s="116" t="s">
        <v>28</v>
      </c>
      <c r="D768" s="118">
        <v>42674.0</v>
      </c>
      <c r="E768" s="117">
        <v>4.8238E10</v>
      </c>
      <c r="F768" s="117">
        <v>3.924E10</v>
      </c>
      <c r="G768" s="117">
        <v>4.019E9</v>
      </c>
      <c r="H768" s="117">
        <v>1.209E9</v>
      </c>
      <c r="I768" s="117">
        <v>1.6E7</v>
      </c>
      <c r="J768" s="116" t="s">
        <v>15</v>
      </c>
      <c r="K768" s="116" t="s">
        <v>64</v>
      </c>
      <c r="L768" s="29">
        <f t="shared" si="1"/>
        <v>8998000000</v>
      </c>
      <c r="M768" s="120">
        <f t="shared" si="2"/>
        <v>0.1865334384</v>
      </c>
      <c r="N768" s="29">
        <f t="shared" si="3"/>
        <v>5244000000</v>
      </c>
      <c r="O768" s="29">
        <f t="shared" si="4"/>
        <v>3754000000</v>
      </c>
      <c r="P768" s="120">
        <f t="shared" si="5"/>
        <v>0.07782246362</v>
      </c>
      <c r="Q768" s="16"/>
      <c r="R768" s="16"/>
      <c r="S768" s="16"/>
      <c r="T768" s="16"/>
      <c r="U768" s="16"/>
      <c r="V768" s="16"/>
      <c r="W768" s="16"/>
      <c r="X768" s="16"/>
      <c r="Y768" s="16"/>
      <c r="Z768" s="16"/>
      <c r="AA768" s="16"/>
    </row>
    <row r="769">
      <c r="A769" s="115">
        <v>795.0</v>
      </c>
      <c r="B769" s="116" t="s">
        <v>337</v>
      </c>
      <c r="C769" s="116" t="s">
        <v>25</v>
      </c>
      <c r="D769" s="118">
        <v>41394.0</v>
      </c>
      <c r="E769" s="117">
        <v>2.807114E9</v>
      </c>
      <c r="F769" s="117">
        <v>1.123773E9</v>
      </c>
      <c r="G769" s="117">
        <v>8.28095E8</v>
      </c>
      <c r="H769" s="119" t="s">
        <v>59</v>
      </c>
      <c r="I769" s="117">
        <v>9.2407E7</v>
      </c>
      <c r="J769" s="116" t="s">
        <v>12</v>
      </c>
      <c r="K769" s="116" t="s">
        <v>132</v>
      </c>
      <c r="L769" s="29">
        <f t="shared" si="1"/>
        <v>1683341000</v>
      </c>
      <c r="M769" s="120">
        <f t="shared" si="2"/>
        <v>0.5996696251</v>
      </c>
      <c r="N769" s="29">
        <f t="shared" si="3"/>
        <v>920502000</v>
      </c>
      <c r="O769" s="29">
        <f t="shared" si="4"/>
        <v>762839000</v>
      </c>
      <c r="P769" s="120">
        <f t="shared" si="5"/>
        <v>0.2717520557</v>
      </c>
      <c r="Q769" s="16"/>
      <c r="R769" s="16"/>
      <c r="S769" s="16"/>
      <c r="T769" s="16"/>
      <c r="U769" s="16"/>
      <c r="V769" s="16"/>
      <c r="W769" s="16"/>
      <c r="X769" s="16"/>
      <c r="Y769" s="16"/>
      <c r="Z769" s="16"/>
      <c r="AA769" s="16"/>
    </row>
    <row r="770">
      <c r="A770" s="115">
        <v>796.0</v>
      </c>
      <c r="B770" s="116" t="s">
        <v>337</v>
      </c>
      <c r="C770" s="116" t="s">
        <v>26</v>
      </c>
      <c r="D770" s="118">
        <v>41759.0</v>
      </c>
      <c r="E770" s="117">
        <v>3.024295E9</v>
      </c>
      <c r="F770" s="117">
        <v>1.179405E9</v>
      </c>
      <c r="G770" s="117">
        <v>8.30789E8</v>
      </c>
      <c r="H770" s="119" t="s">
        <v>59</v>
      </c>
      <c r="I770" s="117">
        <v>1.15604E8</v>
      </c>
      <c r="J770" s="116" t="s">
        <v>12</v>
      </c>
      <c r="K770" s="116" t="s">
        <v>132</v>
      </c>
      <c r="L770" s="29">
        <f t="shared" si="1"/>
        <v>1844890000</v>
      </c>
      <c r="M770" s="120">
        <f t="shared" si="2"/>
        <v>0.6100231624</v>
      </c>
      <c r="N770" s="29">
        <f t="shared" si="3"/>
        <v>946393000</v>
      </c>
      <c r="O770" s="29">
        <f t="shared" si="4"/>
        <v>898497000</v>
      </c>
      <c r="P770" s="120">
        <f t="shared" si="5"/>
        <v>0.2970930415</v>
      </c>
      <c r="Q770" s="16"/>
      <c r="R770" s="16"/>
      <c r="S770" s="16"/>
      <c r="T770" s="16"/>
      <c r="U770" s="16"/>
      <c r="V770" s="16"/>
      <c r="W770" s="16"/>
      <c r="X770" s="16"/>
      <c r="Y770" s="16"/>
      <c r="Z770" s="16"/>
      <c r="AA770" s="16"/>
    </row>
    <row r="771">
      <c r="A771" s="115">
        <v>797.0</v>
      </c>
      <c r="B771" s="116" t="s">
        <v>337</v>
      </c>
      <c r="C771" s="116" t="s">
        <v>27</v>
      </c>
      <c r="D771" s="118">
        <v>42124.0</v>
      </c>
      <c r="E771" s="117">
        <v>3.078658E9</v>
      </c>
      <c r="F771" s="117">
        <v>1.231104E9</v>
      </c>
      <c r="G771" s="117">
        <v>8.18091E8</v>
      </c>
      <c r="H771" s="121" t="s">
        <v>59</v>
      </c>
      <c r="I771" s="117">
        <v>1.59804E8</v>
      </c>
      <c r="J771" s="116" t="s">
        <v>12</v>
      </c>
      <c r="K771" s="116" t="s">
        <v>132</v>
      </c>
      <c r="L771" s="29">
        <f t="shared" si="1"/>
        <v>1847554000</v>
      </c>
      <c r="M771" s="120">
        <f t="shared" si="2"/>
        <v>0.6001166742</v>
      </c>
      <c r="N771" s="29">
        <f t="shared" si="3"/>
        <v>977895000</v>
      </c>
      <c r="O771" s="29">
        <f t="shared" si="4"/>
        <v>869659000</v>
      </c>
      <c r="P771" s="120">
        <f t="shared" si="5"/>
        <v>0.2824798987</v>
      </c>
      <c r="Q771" s="16"/>
      <c r="R771" s="16"/>
      <c r="S771" s="16"/>
      <c r="T771" s="16"/>
      <c r="U771" s="16"/>
      <c r="V771" s="16"/>
      <c r="W771" s="16"/>
      <c r="X771" s="16"/>
      <c r="Y771" s="16"/>
      <c r="Z771" s="16"/>
      <c r="AA771" s="16"/>
    </row>
    <row r="772">
      <c r="A772" s="115">
        <v>798.0</v>
      </c>
      <c r="B772" s="116" t="s">
        <v>337</v>
      </c>
      <c r="C772" s="116" t="s">
        <v>28</v>
      </c>
      <c r="D772" s="118">
        <v>42490.0</v>
      </c>
      <c r="E772" s="117">
        <v>3.038153E9</v>
      </c>
      <c r="F772" s="117">
        <v>1.25032E9</v>
      </c>
      <c r="G772" s="117">
        <v>9.05648E8</v>
      </c>
      <c r="H772" s="119" t="s">
        <v>59</v>
      </c>
      <c r="I772" s="117">
        <v>1.73598E8</v>
      </c>
      <c r="J772" s="116" t="s">
        <v>12</v>
      </c>
      <c r="K772" s="116" t="s">
        <v>132</v>
      </c>
      <c r="L772" s="29">
        <f t="shared" si="1"/>
        <v>1787833000</v>
      </c>
      <c r="M772" s="120">
        <f t="shared" si="2"/>
        <v>0.588460489</v>
      </c>
      <c r="N772" s="29">
        <f t="shared" si="3"/>
        <v>1079246000</v>
      </c>
      <c r="O772" s="29">
        <f t="shared" si="4"/>
        <v>708587000</v>
      </c>
      <c r="P772" s="120">
        <f t="shared" si="5"/>
        <v>0.2332295312</v>
      </c>
      <c r="Q772" s="16"/>
      <c r="R772" s="16"/>
      <c r="S772" s="16"/>
      <c r="T772" s="16"/>
      <c r="U772" s="16"/>
      <c r="V772" s="16"/>
      <c r="W772" s="16"/>
      <c r="X772" s="16"/>
      <c r="Y772" s="16"/>
      <c r="Z772" s="16"/>
      <c r="AA772" s="16"/>
    </row>
    <row r="773">
      <c r="A773" s="115">
        <v>799.0</v>
      </c>
      <c r="B773" s="116" t="s">
        <v>338</v>
      </c>
      <c r="C773" s="116" t="s">
        <v>25</v>
      </c>
      <c r="D773" s="118">
        <v>41574.0</v>
      </c>
      <c r="E773" s="117">
        <v>8.751654E9</v>
      </c>
      <c r="F773" s="117">
        <v>7.338838E9</v>
      </c>
      <c r="G773" s="117">
        <v>6.2734E8</v>
      </c>
      <c r="H773" s="119" t="s">
        <v>59</v>
      </c>
      <c r="I773" s="121" t="s">
        <v>59</v>
      </c>
      <c r="J773" s="116" t="s">
        <v>10</v>
      </c>
      <c r="K773" s="116" t="s">
        <v>156</v>
      </c>
      <c r="L773" s="29">
        <f t="shared" si="1"/>
        <v>1412816000</v>
      </c>
      <c r="M773" s="120">
        <f t="shared" si="2"/>
        <v>0.16143417</v>
      </c>
      <c r="N773" s="29">
        <f t="shared" si="3"/>
        <v>627340000</v>
      </c>
      <c r="O773" s="29">
        <f t="shared" si="4"/>
        <v>785476000</v>
      </c>
      <c r="P773" s="120">
        <f t="shared" si="5"/>
        <v>0.08975172007</v>
      </c>
      <c r="Q773" s="16"/>
      <c r="R773" s="16"/>
      <c r="S773" s="16"/>
      <c r="T773" s="16"/>
      <c r="U773" s="16"/>
      <c r="V773" s="16"/>
      <c r="W773" s="16"/>
      <c r="X773" s="16"/>
      <c r="Y773" s="16"/>
      <c r="Z773" s="16"/>
      <c r="AA773" s="16"/>
    </row>
    <row r="774">
      <c r="A774" s="115">
        <v>800.0</v>
      </c>
      <c r="B774" s="116" t="s">
        <v>338</v>
      </c>
      <c r="C774" s="116" t="s">
        <v>26</v>
      </c>
      <c r="D774" s="122">
        <v>41938.0</v>
      </c>
      <c r="E774" s="117">
        <v>9.316256E9</v>
      </c>
      <c r="F774" s="117">
        <v>7.751273E9</v>
      </c>
      <c r="G774" s="117">
        <v>6.50948E8</v>
      </c>
      <c r="H774" s="121" t="s">
        <v>59</v>
      </c>
      <c r="I774" s="119" t="s">
        <v>59</v>
      </c>
      <c r="J774" s="116" t="s">
        <v>10</v>
      </c>
      <c r="K774" s="116" t="s">
        <v>156</v>
      </c>
      <c r="L774" s="29">
        <f t="shared" si="1"/>
        <v>1564983000</v>
      </c>
      <c r="M774" s="120">
        <f t="shared" si="2"/>
        <v>0.1679841129</v>
      </c>
      <c r="N774" s="29">
        <f t="shared" si="3"/>
        <v>650948000</v>
      </c>
      <c r="O774" s="29">
        <f t="shared" si="4"/>
        <v>914035000</v>
      </c>
      <c r="P774" s="120">
        <f t="shared" si="5"/>
        <v>0.09811183806</v>
      </c>
      <c r="Q774" s="16"/>
      <c r="R774" s="16"/>
      <c r="S774" s="16"/>
      <c r="T774" s="16"/>
      <c r="U774" s="16"/>
      <c r="V774" s="16"/>
      <c r="W774" s="16"/>
      <c r="X774" s="16"/>
      <c r="Y774" s="16"/>
      <c r="Z774" s="16"/>
      <c r="AA774" s="16"/>
    </row>
    <row r="775">
      <c r="A775" s="115">
        <v>801.0</v>
      </c>
      <c r="B775" s="116" t="s">
        <v>338</v>
      </c>
      <c r="C775" s="116" t="s">
        <v>27</v>
      </c>
      <c r="D775" s="118">
        <v>42308.0</v>
      </c>
      <c r="E775" s="117">
        <v>9.263863E9</v>
      </c>
      <c r="F775" s="117">
        <v>7.455282E9</v>
      </c>
      <c r="G775" s="117">
        <v>7.43611E8</v>
      </c>
      <c r="H775" s="121" t="s">
        <v>59</v>
      </c>
      <c r="I775" s="119" t="s">
        <v>59</v>
      </c>
      <c r="J775" s="116" t="s">
        <v>10</v>
      </c>
      <c r="K775" s="116" t="s">
        <v>156</v>
      </c>
      <c r="L775" s="29">
        <f t="shared" si="1"/>
        <v>1808581000</v>
      </c>
      <c r="M775" s="120">
        <f t="shared" si="2"/>
        <v>0.195229679</v>
      </c>
      <c r="N775" s="29">
        <f t="shared" si="3"/>
        <v>743611000</v>
      </c>
      <c r="O775" s="29">
        <f t="shared" si="4"/>
        <v>1064970000</v>
      </c>
      <c r="P775" s="120">
        <f t="shared" si="5"/>
        <v>0.1149596016</v>
      </c>
      <c r="Q775" s="16"/>
      <c r="R775" s="16"/>
      <c r="S775" s="16"/>
      <c r="T775" s="16"/>
      <c r="U775" s="16"/>
      <c r="V775" s="16"/>
      <c r="W775" s="16"/>
      <c r="X775" s="16"/>
      <c r="Y775" s="16"/>
      <c r="Z775" s="16"/>
      <c r="AA775" s="16"/>
    </row>
    <row r="776">
      <c r="A776" s="115">
        <v>802.0</v>
      </c>
      <c r="B776" s="116" t="s">
        <v>338</v>
      </c>
      <c r="C776" s="116" t="s">
        <v>28</v>
      </c>
      <c r="D776" s="118">
        <v>42673.0</v>
      </c>
      <c r="E776" s="117">
        <v>9.523224E9</v>
      </c>
      <c r="F776" s="117">
        <v>7.365049E9</v>
      </c>
      <c r="G776" s="117">
        <v>8.71974E8</v>
      </c>
      <c r="H776" s="121" t="s">
        <v>59</v>
      </c>
      <c r="I776" s="119" t="s">
        <v>59</v>
      </c>
      <c r="J776" s="116" t="s">
        <v>10</v>
      </c>
      <c r="K776" s="116" t="s">
        <v>156</v>
      </c>
      <c r="L776" s="29">
        <f t="shared" si="1"/>
        <v>2158175000</v>
      </c>
      <c r="M776" s="120">
        <f t="shared" si="2"/>
        <v>0.2266223077</v>
      </c>
      <c r="N776" s="29">
        <f t="shared" si="3"/>
        <v>871974000</v>
      </c>
      <c r="O776" s="29">
        <f t="shared" si="4"/>
        <v>1286201000</v>
      </c>
      <c r="P776" s="120">
        <f t="shared" si="5"/>
        <v>0.1350594085</v>
      </c>
      <c r="Q776" s="16"/>
      <c r="R776" s="16"/>
      <c r="S776" s="16"/>
      <c r="T776" s="16"/>
      <c r="U776" s="16"/>
      <c r="V776" s="16"/>
      <c r="W776" s="16"/>
      <c r="X776" s="16"/>
      <c r="Y776" s="16"/>
      <c r="Z776" s="16"/>
      <c r="AA776" s="16"/>
    </row>
    <row r="777">
      <c r="A777" s="115">
        <v>803.0</v>
      </c>
      <c r="B777" s="116" t="s">
        <v>339</v>
      </c>
      <c r="C777" s="116" t="s">
        <v>25</v>
      </c>
      <c r="D777" s="118">
        <v>41453.0</v>
      </c>
      <c r="E777" s="117">
        <v>5.112E9</v>
      </c>
      <c r="F777" s="117">
        <v>3.385E9</v>
      </c>
      <c r="G777" s="117">
        <v>9.14E8</v>
      </c>
      <c r="H777" s="121" t="s">
        <v>59</v>
      </c>
      <c r="I777" s="119" t="s">
        <v>59</v>
      </c>
      <c r="J777" s="116" t="s">
        <v>15</v>
      </c>
      <c r="K777" s="116" t="s">
        <v>340</v>
      </c>
      <c r="L777" s="29">
        <f t="shared" si="1"/>
        <v>1727000000</v>
      </c>
      <c r="M777" s="120">
        <f t="shared" si="2"/>
        <v>0.3378325509</v>
      </c>
      <c r="N777" s="29">
        <f t="shared" si="3"/>
        <v>914000000</v>
      </c>
      <c r="O777" s="29">
        <f t="shared" si="4"/>
        <v>813000000</v>
      </c>
      <c r="P777" s="120">
        <f t="shared" si="5"/>
        <v>0.1590375587</v>
      </c>
      <c r="Q777" s="16"/>
      <c r="R777" s="16"/>
      <c r="S777" s="16"/>
      <c r="T777" s="16"/>
      <c r="U777" s="16"/>
      <c r="V777" s="16"/>
      <c r="W777" s="16"/>
      <c r="X777" s="16"/>
      <c r="Y777" s="16"/>
      <c r="Z777" s="16"/>
      <c r="AA777" s="16"/>
    </row>
    <row r="778">
      <c r="A778" s="115">
        <v>804.0</v>
      </c>
      <c r="B778" s="116" t="s">
        <v>339</v>
      </c>
      <c r="C778" s="116" t="s">
        <v>26</v>
      </c>
      <c r="D778" s="118">
        <v>41817.0</v>
      </c>
      <c r="E778" s="117">
        <v>5.012E9</v>
      </c>
      <c r="F778" s="117">
        <v>3.31E9</v>
      </c>
      <c r="G778" s="117">
        <v>8.2E8</v>
      </c>
      <c r="H778" s="119" t="s">
        <v>59</v>
      </c>
      <c r="I778" s="121" t="s">
        <v>59</v>
      </c>
      <c r="J778" s="116" t="s">
        <v>15</v>
      </c>
      <c r="K778" s="116" t="s">
        <v>340</v>
      </c>
      <c r="L778" s="29">
        <f t="shared" si="1"/>
        <v>1702000000</v>
      </c>
      <c r="M778" s="120">
        <f t="shared" si="2"/>
        <v>0.339584996</v>
      </c>
      <c r="N778" s="29">
        <f t="shared" si="3"/>
        <v>820000000</v>
      </c>
      <c r="O778" s="29">
        <f t="shared" si="4"/>
        <v>882000000</v>
      </c>
      <c r="P778" s="120">
        <f t="shared" si="5"/>
        <v>0.1759776536</v>
      </c>
      <c r="Q778" s="16"/>
      <c r="R778" s="16"/>
      <c r="S778" s="16"/>
      <c r="T778" s="16"/>
      <c r="U778" s="16"/>
      <c r="V778" s="16"/>
      <c r="W778" s="16"/>
      <c r="X778" s="16"/>
      <c r="Y778" s="16"/>
      <c r="Z778" s="16"/>
      <c r="AA778" s="16"/>
    </row>
    <row r="779">
      <c r="A779" s="115">
        <v>805.0</v>
      </c>
      <c r="B779" s="116" t="s">
        <v>339</v>
      </c>
      <c r="C779" s="116" t="s">
        <v>27</v>
      </c>
      <c r="D779" s="118">
        <v>42188.0</v>
      </c>
      <c r="E779" s="117">
        <v>5.083E9</v>
      </c>
      <c r="F779" s="117">
        <v>3.348E9</v>
      </c>
      <c r="G779" s="117">
        <v>9.76E8</v>
      </c>
      <c r="H779" s="121" t="s">
        <v>59</v>
      </c>
      <c r="I779" s="119" t="s">
        <v>59</v>
      </c>
      <c r="J779" s="116" t="s">
        <v>15</v>
      </c>
      <c r="K779" s="116" t="s">
        <v>340</v>
      </c>
      <c r="L779" s="29">
        <f t="shared" si="1"/>
        <v>1735000000</v>
      </c>
      <c r="M779" s="120">
        <f t="shared" si="2"/>
        <v>0.341333858</v>
      </c>
      <c r="N779" s="29">
        <f t="shared" si="3"/>
        <v>976000000</v>
      </c>
      <c r="O779" s="29">
        <f t="shared" si="4"/>
        <v>759000000</v>
      </c>
      <c r="P779" s="120">
        <f t="shared" si="5"/>
        <v>0.149321267</v>
      </c>
      <c r="Q779" s="16"/>
      <c r="R779" s="16"/>
      <c r="S779" s="16"/>
      <c r="T779" s="16"/>
      <c r="U779" s="16"/>
      <c r="V779" s="16"/>
      <c r="W779" s="16"/>
      <c r="X779" s="16"/>
      <c r="Y779" s="16"/>
      <c r="Z779" s="16"/>
      <c r="AA779" s="16"/>
    </row>
    <row r="780">
      <c r="A780" s="115">
        <v>806.0</v>
      </c>
      <c r="B780" s="116" t="s">
        <v>339</v>
      </c>
      <c r="C780" s="116" t="s">
        <v>28</v>
      </c>
      <c r="D780" s="118">
        <v>42552.0</v>
      </c>
      <c r="E780" s="117">
        <v>7.467E9</v>
      </c>
      <c r="F780" s="117">
        <v>5.132E9</v>
      </c>
      <c r="G780" s="117">
        <v>1.186E9</v>
      </c>
      <c r="H780" s="121" t="s">
        <v>59</v>
      </c>
      <c r="I780" s="121" t="s">
        <v>59</v>
      </c>
      <c r="J780" s="116" t="s">
        <v>15</v>
      </c>
      <c r="K780" s="116" t="s">
        <v>340</v>
      </c>
      <c r="L780" s="29">
        <f t="shared" si="1"/>
        <v>2335000000</v>
      </c>
      <c r="M780" s="120">
        <f t="shared" si="2"/>
        <v>0.3127092541</v>
      </c>
      <c r="N780" s="29">
        <f t="shared" si="3"/>
        <v>1186000000</v>
      </c>
      <c r="O780" s="29">
        <f t="shared" si="4"/>
        <v>1149000000</v>
      </c>
      <c r="P780" s="120">
        <f t="shared" si="5"/>
        <v>0.1538770591</v>
      </c>
      <c r="Q780" s="16"/>
      <c r="R780" s="16"/>
      <c r="S780" s="16"/>
      <c r="T780" s="16"/>
      <c r="U780" s="16"/>
      <c r="V780" s="16"/>
      <c r="W780" s="16"/>
      <c r="X780" s="16"/>
      <c r="Y780" s="16"/>
      <c r="Z780" s="16"/>
      <c r="AA780" s="16"/>
    </row>
    <row r="781">
      <c r="A781" s="115">
        <v>807.0</v>
      </c>
      <c r="B781" s="116" t="s">
        <v>341</v>
      </c>
      <c r="C781" s="116" t="s">
        <v>25</v>
      </c>
      <c r="D781" s="118">
        <v>41272.0</v>
      </c>
      <c r="E781" s="117">
        <v>8.939967E9</v>
      </c>
      <c r="F781" s="117">
        <v>6.432454E9</v>
      </c>
      <c r="G781" s="117">
        <v>1.87336E9</v>
      </c>
      <c r="H781" s="119" t="s">
        <v>59</v>
      </c>
      <c r="I781" s="119" t="s">
        <v>59</v>
      </c>
      <c r="J781" s="116" t="s">
        <v>13</v>
      </c>
      <c r="K781" s="116" t="s">
        <v>68</v>
      </c>
      <c r="L781" s="29">
        <f t="shared" si="1"/>
        <v>2507513000</v>
      </c>
      <c r="M781" s="120">
        <f t="shared" si="2"/>
        <v>0.2804834738</v>
      </c>
      <c r="N781" s="29">
        <f t="shared" si="3"/>
        <v>1873360000</v>
      </c>
      <c r="O781" s="29">
        <f t="shared" si="4"/>
        <v>634153000</v>
      </c>
      <c r="P781" s="120">
        <f t="shared" si="5"/>
        <v>0.07093460188</v>
      </c>
      <c r="Q781" s="16"/>
      <c r="R781" s="16"/>
      <c r="S781" s="16"/>
      <c r="T781" s="16"/>
      <c r="U781" s="16"/>
      <c r="V781" s="16"/>
      <c r="W781" s="16"/>
      <c r="X781" s="16"/>
      <c r="Y781" s="16"/>
      <c r="Z781" s="16"/>
      <c r="AA781" s="16"/>
    </row>
    <row r="782">
      <c r="A782" s="115">
        <v>808.0</v>
      </c>
      <c r="B782" s="116" t="s">
        <v>341</v>
      </c>
      <c r="C782" s="116" t="s">
        <v>26</v>
      </c>
      <c r="D782" s="118">
        <v>41636.0</v>
      </c>
      <c r="E782" s="117">
        <v>9.560647E9</v>
      </c>
      <c r="F782" s="117">
        <v>6.904633E9</v>
      </c>
      <c r="G782" s="117">
        <v>1.97896E9</v>
      </c>
      <c r="H782" s="121" t="s">
        <v>59</v>
      </c>
      <c r="I782" s="119" t="s">
        <v>59</v>
      </c>
      <c r="J782" s="116" t="s">
        <v>13</v>
      </c>
      <c r="K782" s="116" t="s">
        <v>68</v>
      </c>
      <c r="L782" s="29">
        <f t="shared" si="1"/>
        <v>2656014000</v>
      </c>
      <c r="M782" s="120">
        <f t="shared" si="2"/>
        <v>0.2778069308</v>
      </c>
      <c r="N782" s="29">
        <f t="shared" si="3"/>
        <v>1978960000</v>
      </c>
      <c r="O782" s="29">
        <f t="shared" si="4"/>
        <v>677054000</v>
      </c>
      <c r="P782" s="120">
        <f t="shared" si="5"/>
        <v>0.07081675539</v>
      </c>
      <c r="Q782" s="16"/>
      <c r="R782" s="16"/>
      <c r="S782" s="16"/>
      <c r="T782" s="16"/>
      <c r="U782" s="16"/>
      <c r="V782" s="16"/>
      <c r="W782" s="16"/>
      <c r="X782" s="16"/>
      <c r="Y782" s="16"/>
      <c r="Z782" s="16"/>
      <c r="AA782" s="16"/>
    </row>
    <row r="783">
      <c r="A783" s="115">
        <v>809.0</v>
      </c>
      <c r="B783" s="116" t="s">
        <v>341</v>
      </c>
      <c r="C783" s="116" t="s">
        <v>27</v>
      </c>
      <c r="D783" s="118">
        <v>42000.0</v>
      </c>
      <c r="E783" s="117">
        <v>1.037139E10</v>
      </c>
      <c r="F783" s="117">
        <v>7.460075E9</v>
      </c>
      <c r="G783" s="117">
        <v>2.196173E9</v>
      </c>
      <c r="H783" s="121" t="s">
        <v>59</v>
      </c>
      <c r="I783" s="119" t="s">
        <v>59</v>
      </c>
      <c r="J783" s="116" t="s">
        <v>13</v>
      </c>
      <c r="K783" s="116" t="s">
        <v>68</v>
      </c>
      <c r="L783" s="29">
        <f t="shared" si="1"/>
        <v>2911315000</v>
      </c>
      <c r="M783" s="120">
        <f t="shared" si="2"/>
        <v>0.280706347</v>
      </c>
      <c r="N783" s="29">
        <f t="shared" si="3"/>
        <v>2196173000</v>
      </c>
      <c r="O783" s="29">
        <f t="shared" si="4"/>
        <v>715142000</v>
      </c>
      <c r="P783" s="120">
        <f t="shared" si="5"/>
        <v>0.06895334184</v>
      </c>
      <c r="Q783" s="16"/>
      <c r="R783" s="16"/>
      <c r="S783" s="16"/>
      <c r="T783" s="16"/>
      <c r="U783" s="16"/>
      <c r="V783" s="16"/>
      <c r="W783" s="16"/>
      <c r="X783" s="16"/>
      <c r="Y783" s="16"/>
      <c r="Z783" s="16"/>
      <c r="AA783" s="16"/>
    </row>
    <row r="784">
      <c r="A784" s="115">
        <v>810.0</v>
      </c>
      <c r="B784" s="116" t="s">
        <v>341</v>
      </c>
      <c r="C784" s="116" t="s">
        <v>28</v>
      </c>
      <c r="D784" s="118">
        <v>42364.0</v>
      </c>
      <c r="E784" s="117">
        <v>1.0629719E10</v>
      </c>
      <c r="F784" s="117">
        <v>7.61746E9</v>
      </c>
      <c r="G784" s="117">
        <v>2.243356E9</v>
      </c>
      <c r="H784" s="119" t="s">
        <v>59</v>
      </c>
      <c r="I784" s="119" t="s">
        <v>59</v>
      </c>
      <c r="J784" s="116" t="s">
        <v>13</v>
      </c>
      <c r="K784" s="116" t="s">
        <v>68</v>
      </c>
      <c r="L784" s="29">
        <f t="shared" si="1"/>
        <v>3012259000</v>
      </c>
      <c r="M784" s="120">
        <f t="shared" si="2"/>
        <v>0.2833808683</v>
      </c>
      <c r="N784" s="29">
        <f t="shared" si="3"/>
        <v>2243356000</v>
      </c>
      <c r="O784" s="29">
        <f t="shared" si="4"/>
        <v>768903000</v>
      </c>
      <c r="P784" s="120">
        <f t="shared" si="5"/>
        <v>0.07233521413</v>
      </c>
      <c r="Q784" s="16"/>
      <c r="R784" s="16"/>
      <c r="S784" s="16"/>
      <c r="T784" s="16"/>
      <c r="U784" s="16"/>
      <c r="V784" s="16"/>
      <c r="W784" s="16"/>
      <c r="X784" s="16"/>
      <c r="Y784" s="16"/>
      <c r="Z784" s="16"/>
      <c r="AA784" s="16"/>
    </row>
    <row r="785">
      <c r="A785" s="115">
        <v>811.0</v>
      </c>
      <c r="B785" s="116" t="s">
        <v>342</v>
      </c>
      <c r="C785" s="116" t="s">
        <v>25</v>
      </c>
      <c r="D785" s="118">
        <v>41274.0</v>
      </c>
      <c r="E785" s="117">
        <v>5.059E9</v>
      </c>
      <c r="F785" s="117">
        <v>1.885E9</v>
      </c>
      <c r="G785" s="117">
        <v>2.101E9</v>
      </c>
      <c r="H785" s="121" t="s">
        <v>59</v>
      </c>
      <c r="I785" s="117">
        <v>7.22E8</v>
      </c>
      <c r="J785" s="116" t="s">
        <v>17</v>
      </c>
      <c r="K785" s="116" t="s">
        <v>88</v>
      </c>
      <c r="L785" s="29">
        <f t="shared" si="1"/>
        <v>3174000000</v>
      </c>
      <c r="M785" s="120">
        <f t="shared" si="2"/>
        <v>0.6273967187</v>
      </c>
      <c r="N785" s="29">
        <f t="shared" si="3"/>
        <v>2823000000</v>
      </c>
      <c r="O785" s="29">
        <f t="shared" si="4"/>
        <v>351000000</v>
      </c>
      <c r="P785" s="120">
        <f t="shared" si="5"/>
        <v>0.06938130065</v>
      </c>
      <c r="Q785" s="16"/>
      <c r="R785" s="16"/>
      <c r="S785" s="16"/>
      <c r="T785" s="16"/>
      <c r="U785" s="16"/>
      <c r="V785" s="16"/>
      <c r="W785" s="16"/>
      <c r="X785" s="16"/>
      <c r="Y785" s="16"/>
      <c r="Z785" s="16"/>
      <c r="AA785" s="16"/>
    </row>
    <row r="786">
      <c r="A786" s="115">
        <v>812.0</v>
      </c>
      <c r="B786" s="116" t="s">
        <v>342</v>
      </c>
      <c r="C786" s="116" t="s">
        <v>26</v>
      </c>
      <c r="D786" s="118">
        <v>41639.0</v>
      </c>
      <c r="E786" s="117">
        <v>5.166E9</v>
      </c>
      <c r="F786" s="117">
        <v>1.989E9</v>
      </c>
      <c r="G786" s="117">
        <v>1.968E9</v>
      </c>
      <c r="H786" s="121" t="s">
        <v>59</v>
      </c>
      <c r="I786" s="117">
        <v>6.97E8</v>
      </c>
      <c r="J786" s="116" t="s">
        <v>17</v>
      </c>
      <c r="K786" s="116" t="s">
        <v>88</v>
      </c>
      <c r="L786" s="29">
        <f t="shared" si="1"/>
        <v>3177000000</v>
      </c>
      <c r="M786" s="120">
        <f t="shared" si="2"/>
        <v>0.6149825784</v>
      </c>
      <c r="N786" s="29">
        <f t="shared" si="3"/>
        <v>2665000000</v>
      </c>
      <c r="O786" s="29">
        <f t="shared" si="4"/>
        <v>512000000</v>
      </c>
      <c r="P786" s="120">
        <f t="shared" si="5"/>
        <v>0.09910956252</v>
      </c>
      <c r="Q786" s="16"/>
      <c r="R786" s="16"/>
      <c r="S786" s="16"/>
      <c r="T786" s="16"/>
      <c r="U786" s="16"/>
      <c r="V786" s="16"/>
      <c r="W786" s="16"/>
      <c r="X786" s="16"/>
      <c r="Y786" s="16"/>
      <c r="Z786" s="16"/>
      <c r="AA786" s="16"/>
    </row>
    <row r="787">
      <c r="A787" s="115">
        <v>813.0</v>
      </c>
      <c r="B787" s="116" t="s">
        <v>342</v>
      </c>
      <c r="C787" s="116" t="s">
        <v>27</v>
      </c>
      <c r="D787" s="118">
        <v>42004.0</v>
      </c>
      <c r="E787" s="117">
        <v>5.354E9</v>
      </c>
      <c r="F787" s="117">
        <v>2.033E9</v>
      </c>
      <c r="G787" s="117">
        <v>1.92E9</v>
      </c>
      <c r="H787" s="121" t="s">
        <v>59</v>
      </c>
      <c r="I787" s="117">
        <v>7.01E8</v>
      </c>
      <c r="J787" s="116" t="s">
        <v>17</v>
      </c>
      <c r="K787" s="116" t="s">
        <v>88</v>
      </c>
      <c r="L787" s="29">
        <f t="shared" si="1"/>
        <v>3321000000</v>
      </c>
      <c r="M787" s="120">
        <f t="shared" si="2"/>
        <v>0.6202838999</v>
      </c>
      <c r="N787" s="29">
        <f t="shared" si="3"/>
        <v>2621000000</v>
      </c>
      <c r="O787" s="29">
        <f t="shared" si="4"/>
        <v>700000000</v>
      </c>
      <c r="P787" s="120">
        <f t="shared" si="5"/>
        <v>0.1307433694</v>
      </c>
      <c r="Q787" s="16"/>
      <c r="R787" s="16"/>
      <c r="S787" s="16"/>
      <c r="T787" s="16"/>
      <c r="U787" s="16"/>
      <c r="V787" s="16"/>
      <c r="W787" s="16"/>
      <c r="X787" s="16"/>
      <c r="Y787" s="16"/>
      <c r="Z787" s="16"/>
      <c r="AA787" s="16"/>
    </row>
    <row r="788">
      <c r="A788" s="115">
        <v>814.0</v>
      </c>
      <c r="B788" s="116" t="s">
        <v>342</v>
      </c>
      <c r="C788" s="116" t="s">
        <v>28</v>
      </c>
      <c r="D788" s="118">
        <v>42369.0</v>
      </c>
      <c r="E788" s="117">
        <v>5.387E9</v>
      </c>
      <c r="F788" s="117">
        <v>2.012E9</v>
      </c>
      <c r="G788" s="117">
        <v>2.011E9</v>
      </c>
      <c r="H788" s="121" t="s">
        <v>59</v>
      </c>
      <c r="I788" s="117">
        <v>7.16E8</v>
      </c>
      <c r="J788" s="116" t="s">
        <v>17</v>
      </c>
      <c r="K788" s="116" t="s">
        <v>88</v>
      </c>
      <c r="L788" s="29">
        <f t="shared" si="1"/>
        <v>3375000000</v>
      </c>
      <c r="M788" s="120">
        <f t="shared" si="2"/>
        <v>0.6265082606</v>
      </c>
      <c r="N788" s="29">
        <f t="shared" si="3"/>
        <v>2727000000</v>
      </c>
      <c r="O788" s="29">
        <f t="shared" si="4"/>
        <v>648000000</v>
      </c>
      <c r="P788" s="120">
        <f t="shared" si="5"/>
        <v>0.120289586</v>
      </c>
      <c r="Q788" s="16"/>
      <c r="R788" s="16"/>
      <c r="S788" s="16"/>
      <c r="T788" s="16"/>
      <c r="U788" s="16"/>
      <c r="V788" s="16"/>
      <c r="W788" s="16"/>
      <c r="X788" s="16"/>
      <c r="Y788" s="16"/>
      <c r="Z788" s="16"/>
      <c r="AA788" s="16"/>
    </row>
    <row r="789">
      <c r="A789" s="115">
        <v>815.0</v>
      </c>
      <c r="B789" s="116" t="s">
        <v>343</v>
      </c>
      <c r="C789" s="116" t="s">
        <v>25</v>
      </c>
      <c r="D789" s="118">
        <v>41274.0</v>
      </c>
      <c r="E789" s="117">
        <v>6.644252E9</v>
      </c>
      <c r="F789" s="117">
        <v>3.78437E9</v>
      </c>
      <c r="G789" s="117">
        <v>1.703796E9</v>
      </c>
      <c r="H789" s="119" t="s">
        <v>59</v>
      </c>
      <c r="I789" s="121" t="s">
        <v>59</v>
      </c>
      <c r="J789" s="116" t="s">
        <v>10</v>
      </c>
      <c r="K789" s="116" t="s">
        <v>156</v>
      </c>
      <c r="L789" s="29">
        <f t="shared" si="1"/>
        <v>2859882000</v>
      </c>
      <c r="M789" s="120">
        <f t="shared" si="2"/>
        <v>0.43042949</v>
      </c>
      <c r="N789" s="29">
        <f t="shared" si="3"/>
        <v>1703796000</v>
      </c>
      <c r="O789" s="29">
        <f t="shared" si="4"/>
        <v>1156086000</v>
      </c>
      <c r="P789" s="120">
        <f t="shared" si="5"/>
        <v>0.1739979158</v>
      </c>
      <c r="Q789" s="16"/>
      <c r="R789" s="16"/>
      <c r="S789" s="16"/>
      <c r="T789" s="16"/>
      <c r="U789" s="16"/>
      <c r="V789" s="16"/>
      <c r="W789" s="16"/>
      <c r="X789" s="16"/>
      <c r="Y789" s="16"/>
      <c r="Z789" s="16"/>
      <c r="AA789" s="16"/>
    </row>
    <row r="790">
      <c r="A790" s="115">
        <v>816.0</v>
      </c>
      <c r="B790" s="116" t="s">
        <v>343</v>
      </c>
      <c r="C790" s="116" t="s">
        <v>26</v>
      </c>
      <c r="D790" s="118">
        <v>41639.0</v>
      </c>
      <c r="E790" s="117">
        <v>7.146079E9</v>
      </c>
      <c r="F790" s="117">
        <v>3.865231E9</v>
      </c>
      <c r="G790" s="117">
        <v>1.924132E9</v>
      </c>
      <c r="H790" s="121" t="s">
        <v>59</v>
      </c>
      <c r="I790" s="119" t="s">
        <v>59</v>
      </c>
      <c r="J790" s="116" t="s">
        <v>10</v>
      </c>
      <c r="K790" s="116" t="s">
        <v>156</v>
      </c>
      <c r="L790" s="29">
        <f t="shared" si="1"/>
        <v>3280848000</v>
      </c>
      <c r="M790" s="120">
        <f t="shared" si="2"/>
        <v>0.4591116331</v>
      </c>
      <c r="N790" s="29">
        <f t="shared" si="3"/>
        <v>1924132000</v>
      </c>
      <c r="O790" s="29">
        <f t="shared" si="4"/>
        <v>1356716000</v>
      </c>
      <c r="P790" s="120">
        <f t="shared" si="5"/>
        <v>0.1898546042</v>
      </c>
      <c r="Q790" s="16"/>
      <c r="R790" s="16"/>
      <c r="S790" s="16"/>
      <c r="T790" s="16"/>
      <c r="U790" s="16"/>
      <c r="V790" s="16"/>
      <c r="W790" s="16"/>
      <c r="X790" s="16"/>
      <c r="Y790" s="16"/>
      <c r="Z790" s="16"/>
      <c r="AA790" s="16"/>
    </row>
    <row r="791">
      <c r="A791" s="115">
        <v>817.0</v>
      </c>
      <c r="B791" s="116" t="s">
        <v>343</v>
      </c>
      <c r="C791" s="116" t="s">
        <v>27</v>
      </c>
      <c r="D791" s="122">
        <v>42004.0</v>
      </c>
      <c r="E791" s="117">
        <v>7.421768E9</v>
      </c>
      <c r="F791" s="117">
        <v>4.085602E9</v>
      </c>
      <c r="G791" s="117">
        <v>1.898284E9</v>
      </c>
      <c r="H791" s="121" t="s">
        <v>59</v>
      </c>
      <c r="I791" s="119" t="s">
        <v>59</v>
      </c>
      <c r="J791" s="116" t="s">
        <v>10</v>
      </c>
      <c r="K791" s="116" t="s">
        <v>156</v>
      </c>
      <c r="L791" s="29">
        <f t="shared" si="1"/>
        <v>3336166000</v>
      </c>
      <c r="M791" s="120">
        <f t="shared" si="2"/>
        <v>0.4495109521</v>
      </c>
      <c r="N791" s="29">
        <f t="shared" si="3"/>
        <v>1898284000</v>
      </c>
      <c r="O791" s="29">
        <f t="shared" si="4"/>
        <v>1437882000</v>
      </c>
      <c r="P791" s="120">
        <f t="shared" si="5"/>
        <v>0.1937384731</v>
      </c>
      <c r="Q791" s="16"/>
      <c r="R791" s="16"/>
      <c r="S791" s="16"/>
      <c r="T791" s="16"/>
      <c r="U791" s="16"/>
      <c r="V791" s="16"/>
      <c r="W791" s="16"/>
      <c r="X791" s="16"/>
      <c r="Y791" s="16"/>
      <c r="Z791" s="16"/>
      <c r="AA791" s="16"/>
    </row>
    <row r="792">
      <c r="A792" s="115">
        <v>818.0</v>
      </c>
      <c r="B792" s="116" t="s">
        <v>343</v>
      </c>
      <c r="C792" s="116" t="s">
        <v>28</v>
      </c>
      <c r="D792" s="118">
        <v>42369.0</v>
      </c>
      <c r="E792" s="117">
        <v>7.386626E9</v>
      </c>
      <c r="F792" s="117">
        <v>4.003951E9</v>
      </c>
      <c r="G792" s="117">
        <v>1.969308E9</v>
      </c>
      <c r="H792" s="121" t="s">
        <v>59</v>
      </c>
      <c r="I792" s="121" t="s">
        <v>59</v>
      </c>
      <c r="J792" s="116" t="s">
        <v>10</v>
      </c>
      <c r="K792" s="116" t="s">
        <v>156</v>
      </c>
      <c r="L792" s="29">
        <f t="shared" si="1"/>
        <v>3382675000</v>
      </c>
      <c r="M792" s="120">
        <f t="shared" si="2"/>
        <v>0.4579458876</v>
      </c>
      <c r="N792" s="29">
        <f t="shared" si="3"/>
        <v>1969308000</v>
      </c>
      <c r="O792" s="29">
        <f t="shared" si="4"/>
        <v>1413367000</v>
      </c>
      <c r="P792" s="120">
        <f t="shared" si="5"/>
        <v>0.1913413512</v>
      </c>
      <c r="Q792" s="16"/>
      <c r="R792" s="16"/>
      <c r="S792" s="16"/>
      <c r="T792" s="16"/>
      <c r="U792" s="16"/>
      <c r="V792" s="16"/>
      <c r="W792" s="16"/>
      <c r="X792" s="16"/>
      <c r="Y792" s="16"/>
      <c r="Z792" s="16"/>
      <c r="AA792" s="16"/>
    </row>
    <row r="793">
      <c r="A793" s="115">
        <v>819.0</v>
      </c>
      <c r="B793" s="116" t="s">
        <v>344</v>
      </c>
      <c r="C793" s="116" t="s">
        <v>25</v>
      </c>
      <c r="D793" s="118">
        <v>41639.0</v>
      </c>
      <c r="E793" s="117">
        <v>4.1313E10</v>
      </c>
      <c r="F793" s="117">
        <v>3.2564E10</v>
      </c>
      <c r="G793" s="119" t="s">
        <v>59</v>
      </c>
      <c r="H793" s="121" t="s">
        <v>59</v>
      </c>
      <c r="I793" s="117">
        <v>6.688E9</v>
      </c>
      <c r="J793" s="116" t="s">
        <v>13</v>
      </c>
      <c r="K793" s="116" t="s">
        <v>114</v>
      </c>
      <c r="L793" s="29">
        <f t="shared" si="1"/>
        <v>8749000000</v>
      </c>
      <c r="M793" s="120">
        <f t="shared" si="2"/>
        <v>0.2117735338</v>
      </c>
      <c r="N793" s="29">
        <f t="shared" si="3"/>
        <v>6688000000</v>
      </c>
      <c r="O793" s="29">
        <f t="shared" si="4"/>
        <v>2061000000</v>
      </c>
      <c r="P793" s="120">
        <f t="shared" si="5"/>
        <v>0.04988744463</v>
      </c>
      <c r="Q793" s="16"/>
      <c r="R793" s="16"/>
      <c r="S793" s="16"/>
      <c r="T793" s="16"/>
      <c r="U793" s="16"/>
      <c r="V793" s="16"/>
      <c r="W793" s="16"/>
      <c r="X793" s="16"/>
      <c r="Y793" s="16"/>
      <c r="Z793" s="16"/>
      <c r="AA793" s="16"/>
    </row>
    <row r="794">
      <c r="A794" s="115">
        <v>820.0</v>
      </c>
      <c r="B794" s="116" t="s">
        <v>344</v>
      </c>
      <c r="C794" s="116" t="s">
        <v>26</v>
      </c>
      <c r="D794" s="118">
        <v>42004.0</v>
      </c>
      <c r="E794" s="117">
        <v>4.85E10</v>
      </c>
      <c r="F794" s="117">
        <v>3.8166E10</v>
      </c>
      <c r="G794" s="119" t="s">
        <v>59</v>
      </c>
      <c r="H794" s="119" t="s">
        <v>59</v>
      </c>
      <c r="I794" s="117">
        <v>7.972E9</v>
      </c>
      <c r="J794" s="116" t="s">
        <v>13</v>
      </c>
      <c r="K794" s="116" t="s">
        <v>114</v>
      </c>
      <c r="L794" s="29">
        <f t="shared" si="1"/>
        <v>10334000000</v>
      </c>
      <c r="M794" s="120">
        <f t="shared" si="2"/>
        <v>0.2130721649</v>
      </c>
      <c r="N794" s="29">
        <f t="shared" si="3"/>
        <v>7972000000</v>
      </c>
      <c r="O794" s="29">
        <f t="shared" si="4"/>
        <v>2362000000</v>
      </c>
      <c r="P794" s="120">
        <f t="shared" si="5"/>
        <v>0.04870103093</v>
      </c>
      <c r="Q794" s="16"/>
      <c r="R794" s="16"/>
      <c r="S794" s="16"/>
      <c r="T794" s="16"/>
      <c r="U794" s="16"/>
      <c r="V794" s="16"/>
      <c r="W794" s="16"/>
      <c r="X794" s="16"/>
      <c r="Y794" s="16"/>
      <c r="Z794" s="16"/>
      <c r="AA794" s="16"/>
    </row>
    <row r="795">
      <c r="A795" s="115">
        <v>821.0</v>
      </c>
      <c r="B795" s="116" t="s">
        <v>344</v>
      </c>
      <c r="C795" s="116" t="s">
        <v>27</v>
      </c>
      <c r="D795" s="118">
        <v>42369.0</v>
      </c>
      <c r="E795" s="117">
        <v>5.4289E10</v>
      </c>
      <c r="F795" s="117">
        <v>4.4269E10</v>
      </c>
      <c r="G795" s="119" t="s">
        <v>59</v>
      </c>
      <c r="H795" s="119" t="s">
        <v>59</v>
      </c>
      <c r="I795" s="117">
        <v>7.673E9</v>
      </c>
      <c r="J795" s="116" t="s">
        <v>13</v>
      </c>
      <c r="K795" s="116" t="s">
        <v>114</v>
      </c>
      <c r="L795" s="29">
        <f t="shared" si="1"/>
        <v>10020000000</v>
      </c>
      <c r="M795" s="120">
        <f t="shared" si="2"/>
        <v>0.1845677762</v>
      </c>
      <c r="N795" s="29">
        <f t="shared" si="3"/>
        <v>7673000000</v>
      </c>
      <c r="O795" s="29">
        <f t="shared" si="4"/>
        <v>2347000000</v>
      </c>
      <c r="P795" s="120">
        <f t="shared" si="5"/>
        <v>0.04323159388</v>
      </c>
      <c r="Q795" s="16"/>
      <c r="R795" s="16"/>
      <c r="S795" s="16"/>
      <c r="T795" s="16"/>
      <c r="U795" s="16"/>
      <c r="V795" s="16"/>
      <c r="W795" s="16"/>
      <c r="X795" s="16"/>
      <c r="Y795" s="16"/>
      <c r="Z795" s="16"/>
      <c r="AA795" s="16"/>
    </row>
    <row r="796">
      <c r="A796" s="115">
        <v>822.0</v>
      </c>
      <c r="B796" s="116" t="s">
        <v>344</v>
      </c>
      <c r="C796" s="116" t="s">
        <v>28</v>
      </c>
      <c r="D796" s="118">
        <v>42735.0</v>
      </c>
      <c r="E796" s="117">
        <v>5.4379E10</v>
      </c>
      <c r="F796" s="117">
        <v>4.5007E10</v>
      </c>
      <c r="G796" s="119" t="s">
        <v>59</v>
      </c>
      <c r="H796" s="121" t="s">
        <v>59</v>
      </c>
      <c r="I796" s="117">
        <v>7.631E9</v>
      </c>
      <c r="J796" s="116" t="s">
        <v>13</v>
      </c>
      <c r="K796" s="116" t="s">
        <v>114</v>
      </c>
      <c r="L796" s="29">
        <f t="shared" si="1"/>
        <v>9372000000</v>
      </c>
      <c r="M796" s="120">
        <f t="shared" si="2"/>
        <v>0.1723459424</v>
      </c>
      <c r="N796" s="29">
        <f t="shared" si="3"/>
        <v>7631000000</v>
      </c>
      <c r="O796" s="29">
        <f t="shared" si="4"/>
        <v>1741000000</v>
      </c>
      <c r="P796" s="120">
        <f t="shared" si="5"/>
        <v>0.0320160356</v>
      </c>
      <c r="Q796" s="16"/>
      <c r="R796" s="16"/>
      <c r="S796" s="16"/>
      <c r="T796" s="16"/>
      <c r="U796" s="16"/>
      <c r="V796" s="16"/>
      <c r="W796" s="16"/>
      <c r="X796" s="16"/>
      <c r="Y796" s="16"/>
      <c r="Z796" s="16"/>
      <c r="AA796" s="16"/>
    </row>
    <row r="797">
      <c r="A797" s="115">
        <v>823.0</v>
      </c>
      <c r="B797" s="116" t="s">
        <v>345</v>
      </c>
      <c r="C797" s="116" t="s">
        <v>25</v>
      </c>
      <c r="D797" s="118">
        <v>41274.0</v>
      </c>
      <c r="E797" s="117">
        <v>1.02874E11</v>
      </c>
      <c r="F797" s="117">
        <v>5.2513E10</v>
      </c>
      <c r="G797" s="117">
        <v>2.2389E10</v>
      </c>
      <c r="H797" s="117">
        <v>5.816E9</v>
      </c>
      <c r="I797" s="121" t="s">
        <v>59</v>
      </c>
      <c r="J797" s="116" t="s">
        <v>15</v>
      </c>
      <c r="K797" s="116" t="s">
        <v>208</v>
      </c>
      <c r="L797" s="29">
        <f t="shared" si="1"/>
        <v>50361000000</v>
      </c>
      <c r="M797" s="120">
        <f t="shared" si="2"/>
        <v>0.4895406031</v>
      </c>
      <c r="N797" s="29">
        <f t="shared" si="3"/>
        <v>28205000000</v>
      </c>
      <c r="O797" s="29">
        <f t="shared" si="4"/>
        <v>22156000000</v>
      </c>
      <c r="P797" s="120">
        <f t="shared" si="5"/>
        <v>0.2153702588</v>
      </c>
      <c r="Q797" s="16"/>
      <c r="R797" s="16"/>
      <c r="S797" s="16"/>
      <c r="T797" s="16"/>
      <c r="U797" s="16"/>
      <c r="V797" s="16"/>
      <c r="W797" s="16"/>
      <c r="X797" s="16"/>
      <c r="Y797" s="16"/>
      <c r="Z797" s="16"/>
      <c r="AA797" s="16"/>
    </row>
    <row r="798">
      <c r="A798" s="115">
        <v>824.0</v>
      </c>
      <c r="B798" s="116" t="s">
        <v>345</v>
      </c>
      <c r="C798" s="116" t="s">
        <v>26</v>
      </c>
      <c r="D798" s="118">
        <v>41639.0</v>
      </c>
      <c r="E798" s="117">
        <v>9.8367E10</v>
      </c>
      <c r="F798" s="117">
        <v>4.9683E10</v>
      </c>
      <c r="G798" s="117">
        <v>2.2629E10</v>
      </c>
      <c r="H798" s="117">
        <v>5.743E9</v>
      </c>
      <c r="I798" s="119" t="s">
        <v>59</v>
      </c>
      <c r="J798" s="116" t="s">
        <v>15</v>
      </c>
      <c r="K798" s="116" t="s">
        <v>208</v>
      </c>
      <c r="L798" s="29">
        <f t="shared" si="1"/>
        <v>48684000000</v>
      </c>
      <c r="M798" s="120">
        <f t="shared" si="2"/>
        <v>0.4949220775</v>
      </c>
      <c r="N798" s="29">
        <f t="shared" si="3"/>
        <v>28372000000</v>
      </c>
      <c r="O798" s="29">
        <f t="shared" si="4"/>
        <v>20312000000</v>
      </c>
      <c r="P798" s="120">
        <f t="shared" si="5"/>
        <v>0.2064920146</v>
      </c>
      <c r="Q798" s="16"/>
      <c r="R798" s="16"/>
      <c r="S798" s="16"/>
      <c r="T798" s="16"/>
      <c r="U798" s="16"/>
      <c r="V798" s="16"/>
      <c r="W798" s="16"/>
      <c r="X798" s="16"/>
      <c r="Y798" s="16"/>
      <c r="Z798" s="16"/>
      <c r="AA798" s="16"/>
    </row>
    <row r="799">
      <c r="A799" s="115">
        <v>825.0</v>
      </c>
      <c r="B799" s="116" t="s">
        <v>345</v>
      </c>
      <c r="C799" s="116" t="s">
        <v>27</v>
      </c>
      <c r="D799" s="118">
        <v>42004.0</v>
      </c>
      <c r="E799" s="117">
        <v>9.2793E10</v>
      </c>
      <c r="F799" s="117">
        <v>4.6386E10</v>
      </c>
      <c r="G799" s="117">
        <v>2.2438E10</v>
      </c>
      <c r="H799" s="117">
        <v>5.437E9</v>
      </c>
      <c r="I799" s="121" t="s">
        <v>59</v>
      </c>
      <c r="J799" s="116" t="s">
        <v>15</v>
      </c>
      <c r="K799" s="116" t="s">
        <v>208</v>
      </c>
      <c r="L799" s="29">
        <f t="shared" si="1"/>
        <v>46407000000</v>
      </c>
      <c r="M799" s="120">
        <f t="shared" si="2"/>
        <v>0.5001131551</v>
      </c>
      <c r="N799" s="29">
        <f t="shared" si="3"/>
        <v>27875000000</v>
      </c>
      <c r="O799" s="29">
        <f t="shared" si="4"/>
        <v>18532000000</v>
      </c>
      <c r="P799" s="120">
        <f t="shared" si="5"/>
        <v>0.1997133404</v>
      </c>
      <c r="Q799" s="16"/>
      <c r="R799" s="16"/>
      <c r="S799" s="16"/>
      <c r="T799" s="16"/>
      <c r="U799" s="16"/>
      <c r="V799" s="16"/>
      <c r="W799" s="16"/>
      <c r="X799" s="16"/>
      <c r="Y799" s="16"/>
      <c r="Z799" s="16"/>
      <c r="AA799" s="16"/>
    </row>
    <row r="800">
      <c r="A800" s="115">
        <v>826.0</v>
      </c>
      <c r="B800" s="116" t="s">
        <v>345</v>
      </c>
      <c r="C800" s="116" t="s">
        <v>28</v>
      </c>
      <c r="D800" s="118">
        <v>42369.0</v>
      </c>
      <c r="E800" s="117">
        <v>8.1741E10</v>
      </c>
      <c r="F800" s="117">
        <v>4.1057E10</v>
      </c>
      <c r="G800" s="117">
        <v>1.9748E10</v>
      </c>
      <c r="H800" s="117">
        <v>5.247E9</v>
      </c>
      <c r="I800" s="119" t="s">
        <v>59</v>
      </c>
      <c r="J800" s="116" t="s">
        <v>15</v>
      </c>
      <c r="K800" s="116" t="s">
        <v>208</v>
      </c>
      <c r="L800" s="29">
        <f t="shared" si="1"/>
        <v>40684000000</v>
      </c>
      <c r="M800" s="120">
        <f t="shared" si="2"/>
        <v>0.4977184032</v>
      </c>
      <c r="N800" s="29">
        <f t="shared" si="3"/>
        <v>24995000000</v>
      </c>
      <c r="O800" s="29">
        <f t="shared" si="4"/>
        <v>15689000000</v>
      </c>
      <c r="P800" s="120">
        <f t="shared" si="5"/>
        <v>0.1919355036</v>
      </c>
      <c r="Q800" s="16"/>
      <c r="R800" s="16"/>
      <c r="S800" s="16"/>
      <c r="T800" s="16"/>
      <c r="U800" s="16"/>
      <c r="V800" s="16"/>
      <c r="W800" s="16"/>
      <c r="X800" s="16"/>
      <c r="Y800" s="16"/>
      <c r="Z800" s="16"/>
      <c r="AA800" s="16"/>
    </row>
    <row r="801">
      <c r="A801" s="115">
        <v>827.0</v>
      </c>
      <c r="B801" s="116" t="s">
        <v>346</v>
      </c>
      <c r="C801" s="116" t="s">
        <v>25</v>
      </c>
      <c r="D801" s="118">
        <v>41274.0</v>
      </c>
      <c r="E801" s="117">
        <v>1.293338E9</v>
      </c>
      <c r="F801" s="117">
        <v>5.9419E8</v>
      </c>
      <c r="G801" s="117">
        <v>3.54571E8</v>
      </c>
      <c r="H801" s="117">
        <v>8.2014E7</v>
      </c>
      <c r="I801" s="121" t="s">
        <v>59</v>
      </c>
      <c r="J801" s="116" t="s">
        <v>13</v>
      </c>
      <c r="K801" s="116" t="s">
        <v>70</v>
      </c>
      <c r="L801" s="29">
        <f t="shared" si="1"/>
        <v>699148000</v>
      </c>
      <c r="M801" s="120">
        <f t="shared" si="2"/>
        <v>0.5405764</v>
      </c>
      <c r="N801" s="29">
        <f t="shared" si="3"/>
        <v>436585000</v>
      </c>
      <c r="O801" s="29">
        <f t="shared" si="4"/>
        <v>262563000</v>
      </c>
      <c r="P801" s="120">
        <f t="shared" si="5"/>
        <v>0.2030118963</v>
      </c>
      <c r="Q801" s="16"/>
      <c r="R801" s="16"/>
      <c r="S801" s="16"/>
      <c r="T801" s="16"/>
      <c r="U801" s="16"/>
      <c r="V801" s="16"/>
      <c r="W801" s="16"/>
      <c r="X801" s="16"/>
      <c r="Y801" s="16"/>
      <c r="Z801" s="16"/>
      <c r="AA801" s="16"/>
    </row>
    <row r="802">
      <c r="A802" s="115">
        <v>828.0</v>
      </c>
      <c r="B802" s="116" t="s">
        <v>346</v>
      </c>
      <c r="C802" s="116" t="s">
        <v>26</v>
      </c>
      <c r="D802" s="118">
        <v>41639.0</v>
      </c>
      <c r="E802" s="117">
        <v>1.377058E9</v>
      </c>
      <c r="F802" s="117">
        <v>6.2094E8</v>
      </c>
      <c r="G802" s="117">
        <v>4.01353E8</v>
      </c>
      <c r="H802" s="117">
        <v>8.8003E7</v>
      </c>
      <c r="I802" s="119" t="s">
        <v>59</v>
      </c>
      <c r="J802" s="116" t="s">
        <v>13</v>
      </c>
      <c r="K802" s="116" t="s">
        <v>70</v>
      </c>
      <c r="L802" s="29">
        <f t="shared" si="1"/>
        <v>756118000</v>
      </c>
      <c r="M802" s="120">
        <f t="shared" si="2"/>
        <v>0.5490821737</v>
      </c>
      <c r="N802" s="29">
        <f t="shared" si="3"/>
        <v>489356000</v>
      </c>
      <c r="O802" s="29">
        <f t="shared" si="4"/>
        <v>266762000</v>
      </c>
      <c r="P802" s="120">
        <f t="shared" si="5"/>
        <v>0.1937187831</v>
      </c>
      <c r="Q802" s="16"/>
      <c r="R802" s="16"/>
      <c r="S802" s="16"/>
      <c r="T802" s="16"/>
      <c r="U802" s="16"/>
      <c r="V802" s="16"/>
      <c r="W802" s="16"/>
      <c r="X802" s="16"/>
      <c r="Y802" s="16"/>
      <c r="Z802" s="16"/>
      <c r="AA802" s="16"/>
    </row>
    <row r="803">
      <c r="A803" s="115">
        <v>829.0</v>
      </c>
      <c r="B803" s="116" t="s">
        <v>346</v>
      </c>
      <c r="C803" s="116" t="s">
        <v>27</v>
      </c>
      <c r="D803" s="118">
        <v>42004.0</v>
      </c>
      <c r="E803" s="117">
        <v>1.485807E9</v>
      </c>
      <c r="F803" s="117">
        <v>6.69691E8</v>
      </c>
      <c r="G803" s="117">
        <v>4.57598E8</v>
      </c>
      <c r="H803" s="117">
        <v>9.8263E7</v>
      </c>
      <c r="I803" s="121" t="s">
        <v>59</v>
      </c>
      <c r="J803" s="116" t="s">
        <v>13</v>
      </c>
      <c r="K803" s="116" t="s">
        <v>70</v>
      </c>
      <c r="L803" s="29">
        <f t="shared" si="1"/>
        <v>816116000</v>
      </c>
      <c r="M803" s="120">
        <f t="shared" si="2"/>
        <v>0.5492745693</v>
      </c>
      <c r="N803" s="29">
        <f t="shared" si="3"/>
        <v>555861000</v>
      </c>
      <c r="O803" s="29">
        <f t="shared" si="4"/>
        <v>260255000</v>
      </c>
      <c r="P803" s="120">
        <f t="shared" si="5"/>
        <v>0.1751607039</v>
      </c>
      <c r="Q803" s="16"/>
      <c r="R803" s="16"/>
      <c r="S803" s="16"/>
      <c r="T803" s="16"/>
      <c r="U803" s="16"/>
      <c r="V803" s="16"/>
      <c r="W803" s="16"/>
      <c r="X803" s="16"/>
      <c r="Y803" s="16"/>
      <c r="Z803" s="16"/>
      <c r="AA803" s="16"/>
    </row>
    <row r="804">
      <c r="A804" s="115">
        <v>830.0</v>
      </c>
      <c r="B804" s="116" t="s">
        <v>346</v>
      </c>
      <c r="C804" s="116" t="s">
        <v>28</v>
      </c>
      <c r="D804" s="118">
        <v>42369.0</v>
      </c>
      <c r="E804" s="117">
        <v>1.601892E9</v>
      </c>
      <c r="F804" s="117">
        <v>7.11622E8</v>
      </c>
      <c r="G804" s="117">
        <v>4.82465E8</v>
      </c>
      <c r="H804" s="117">
        <v>9.9681E7</v>
      </c>
      <c r="I804" s="121" t="s">
        <v>59</v>
      </c>
      <c r="J804" s="116" t="s">
        <v>13</v>
      </c>
      <c r="K804" s="116" t="s">
        <v>70</v>
      </c>
      <c r="L804" s="29">
        <f t="shared" si="1"/>
        <v>890270000</v>
      </c>
      <c r="M804" s="120">
        <f t="shared" si="2"/>
        <v>0.555761562</v>
      </c>
      <c r="N804" s="29">
        <f t="shared" si="3"/>
        <v>582146000</v>
      </c>
      <c r="O804" s="29">
        <f t="shared" si="4"/>
        <v>308124000</v>
      </c>
      <c r="P804" s="120">
        <f t="shared" si="5"/>
        <v>0.1923500461</v>
      </c>
      <c r="Q804" s="16"/>
      <c r="R804" s="16"/>
      <c r="S804" s="16"/>
      <c r="T804" s="16"/>
      <c r="U804" s="16"/>
      <c r="V804" s="16"/>
      <c r="W804" s="16"/>
      <c r="X804" s="16"/>
      <c r="Y804" s="16"/>
      <c r="Z804" s="16"/>
      <c r="AA804" s="16"/>
    </row>
    <row r="805">
      <c r="A805" s="115">
        <v>831.0</v>
      </c>
      <c r="B805" s="116" t="s">
        <v>347</v>
      </c>
      <c r="C805" s="116" t="s">
        <v>25</v>
      </c>
      <c r="D805" s="118">
        <v>41274.0</v>
      </c>
      <c r="E805" s="117">
        <v>2.821446E9</v>
      </c>
      <c r="F805" s="117">
        <v>1.645912E9</v>
      </c>
      <c r="G805" s="117">
        <v>4.53535E8</v>
      </c>
      <c r="H805" s="117">
        <v>2.33713E8</v>
      </c>
      <c r="I805" s="121" t="s">
        <v>59</v>
      </c>
      <c r="J805" s="116" t="s">
        <v>16</v>
      </c>
      <c r="K805" s="116" t="s">
        <v>94</v>
      </c>
      <c r="L805" s="29">
        <f t="shared" si="1"/>
        <v>1175534000</v>
      </c>
      <c r="M805" s="120">
        <f t="shared" si="2"/>
        <v>0.4166423883</v>
      </c>
      <c r="N805" s="29">
        <f t="shared" si="3"/>
        <v>687248000</v>
      </c>
      <c r="O805" s="29">
        <f t="shared" si="4"/>
        <v>488286000</v>
      </c>
      <c r="P805" s="120">
        <f t="shared" si="5"/>
        <v>0.1730623234</v>
      </c>
      <c r="Q805" s="16"/>
      <c r="R805" s="16"/>
      <c r="S805" s="16"/>
      <c r="T805" s="16"/>
      <c r="U805" s="16"/>
      <c r="V805" s="16"/>
      <c r="W805" s="16"/>
      <c r="X805" s="16"/>
      <c r="Y805" s="16"/>
      <c r="Z805" s="16"/>
      <c r="AA805" s="16"/>
    </row>
    <row r="806">
      <c r="A806" s="115">
        <v>832.0</v>
      </c>
      <c r="B806" s="116" t="s">
        <v>347</v>
      </c>
      <c r="C806" s="116" t="s">
        <v>26</v>
      </c>
      <c r="D806" s="118">
        <v>41639.0</v>
      </c>
      <c r="E806" s="117">
        <v>2.952896E9</v>
      </c>
      <c r="F806" s="117">
        <v>1.668691E9</v>
      </c>
      <c r="G806" s="117">
        <v>5.05877E8</v>
      </c>
      <c r="H806" s="117">
        <v>2.59838E8</v>
      </c>
      <c r="I806" s="119" t="s">
        <v>59</v>
      </c>
      <c r="J806" s="116" t="s">
        <v>16</v>
      </c>
      <c r="K806" s="116" t="s">
        <v>94</v>
      </c>
      <c r="L806" s="29">
        <f t="shared" si="1"/>
        <v>1284205000</v>
      </c>
      <c r="M806" s="120">
        <f t="shared" si="2"/>
        <v>0.4348967928</v>
      </c>
      <c r="N806" s="29">
        <f t="shared" si="3"/>
        <v>765715000</v>
      </c>
      <c r="O806" s="29">
        <f t="shared" si="4"/>
        <v>518490000</v>
      </c>
      <c r="P806" s="120">
        <f t="shared" si="5"/>
        <v>0.1755869492</v>
      </c>
      <c r="Q806" s="16"/>
      <c r="R806" s="16"/>
      <c r="S806" s="16"/>
      <c r="T806" s="16"/>
      <c r="U806" s="16"/>
      <c r="V806" s="16"/>
      <c r="W806" s="16"/>
      <c r="X806" s="16"/>
      <c r="Y806" s="16"/>
      <c r="Z806" s="16"/>
      <c r="AA806" s="16"/>
    </row>
    <row r="807">
      <c r="A807" s="115">
        <v>833.0</v>
      </c>
      <c r="B807" s="116" t="s">
        <v>347</v>
      </c>
      <c r="C807" s="116" t="s">
        <v>27</v>
      </c>
      <c r="D807" s="118">
        <v>42004.0</v>
      </c>
      <c r="E807" s="117">
        <v>3.088533E9</v>
      </c>
      <c r="F807" s="117">
        <v>1.726383E9</v>
      </c>
      <c r="G807" s="117">
        <v>5.14891E8</v>
      </c>
      <c r="H807" s="117">
        <v>2.5364E8</v>
      </c>
      <c r="I807" s="121" t="s">
        <v>59</v>
      </c>
      <c r="J807" s="116" t="s">
        <v>16</v>
      </c>
      <c r="K807" s="116" t="s">
        <v>94</v>
      </c>
      <c r="L807" s="29">
        <f t="shared" si="1"/>
        <v>1362150000</v>
      </c>
      <c r="M807" s="120">
        <f t="shared" si="2"/>
        <v>0.4410346271</v>
      </c>
      <c r="N807" s="29">
        <f t="shared" si="3"/>
        <v>768531000</v>
      </c>
      <c r="O807" s="29">
        <f t="shared" si="4"/>
        <v>593619000</v>
      </c>
      <c r="P807" s="120">
        <f t="shared" si="5"/>
        <v>0.1922009575</v>
      </c>
      <c r="Q807" s="16"/>
      <c r="R807" s="16"/>
      <c r="S807" s="16"/>
      <c r="T807" s="16"/>
      <c r="U807" s="16"/>
      <c r="V807" s="16"/>
      <c r="W807" s="16"/>
      <c r="X807" s="16"/>
      <c r="Y807" s="16"/>
      <c r="Z807" s="16"/>
      <c r="AA807" s="16"/>
    </row>
    <row r="808">
      <c r="A808" s="115">
        <v>834.0</v>
      </c>
      <c r="B808" s="116" t="s">
        <v>347</v>
      </c>
      <c r="C808" s="116" t="s">
        <v>28</v>
      </c>
      <c r="D808" s="118">
        <v>42369.0</v>
      </c>
      <c r="E808" s="117">
        <v>3.023189E9</v>
      </c>
      <c r="F808" s="117">
        <v>1.67159E9</v>
      </c>
      <c r="G808" s="117">
        <v>5.09557E8</v>
      </c>
      <c r="H808" s="117">
        <v>2.46101E8</v>
      </c>
      <c r="I808" s="121" t="s">
        <v>59</v>
      </c>
      <c r="J808" s="116" t="s">
        <v>16</v>
      </c>
      <c r="K808" s="116" t="s">
        <v>94</v>
      </c>
      <c r="L808" s="29">
        <f t="shared" si="1"/>
        <v>1351599000</v>
      </c>
      <c r="M808" s="120">
        <f t="shared" si="2"/>
        <v>0.4470772419</v>
      </c>
      <c r="N808" s="29">
        <f t="shared" si="3"/>
        <v>755658000</v>
      </c>
      <c r="O808" s="29">
        <f t="shared" si="4"/>
        <v>595941000</v>
      </c>
      <c r="P808" s="120">
        <f t="shared" si="5"/>
        <v>0.1971233026</v>
      </c>
      <c r="Q808" s="16"/>
      <c r="R808" s="16"/>
      <c r="S808" s="16"/>
      <c r="T808" s="16"/>
      <c r="U808" s="16"/>
      <c r="V808" s="16"/>
      <c r="W808" s="16"/>
      <c r="X808" s="16"/>
      <c r="Y808" s="16"/>
      <c r="Z808" s="16"/>
      <c r="AA808" s="16"/>
    </row>
    <row r="809">
      <c r="A809" s="115">
        <v>835.0</v>
      </c>
      <c r="B809" s="116" t="s">
        <v>348</v>
      </c>
      <c r="C809" s="116" t="s">
        <v>25</v>
      </c>
      <c r="D809" s="122">
        <v>41637.0</v>
      </c>
      <c r="E809" s="117">
        <v>1.421178E9</v>
      </c>
      <c r="F809" s="117">
        <v>5.09291E8</v>
      </c>
      <c r="G809" s="117">
        <v>3.97285E8</v>
      </c>
      <c r="H809" s="117">
        <v>2.76743E8</v>
      </c>
      <c r="I809" s="121" t="s">
        <v>59</v>
      </c>
      <c r="J809" s="116" t="s">
        <v>13</v>
      </c>
      <c r="K809" s="116" t="s">
        <v>349</v>
      </c>
      <c r="L809" s="29">
        <f t="shared" si="1"/>
        <v>911887000</v>
      </c>
      <c r="M809" s="120">
        <f t="shared" si="2"/>
        <v>0.6416416522</v>
      </c>
      <c r="N809" s="29">
        <f t="shared" si="3"/>
        <v>674028000</v>
      </c>
      <c r="O809" s="29">
        <f t="shared" si="4"/>
        <v>237859000</v>
      </c>
      <c r="P809" s="120">
        <f t="shared" si="5"/>
        <v>0.1673674937</v>
      </c>
      <c r="Q809" s="16"/>
      <c r="R809" s="16"/>
      <c r="S809" s="16"/>
      <c r="T809" s="16"/>
      <c r="U809" s="16"/>
      <c r="V809" s="16"/>
      <c r="W809" s="16"/>
      <c r="X809" s="16"/>
      <c r="Y809" s="16"/>
      <c r="Z809" s="16"/>
      <c r="AA809" s="16"/>
    </row>
    <row r="810">
      <c r="A810" s="115">
        <v>836.0</v>
      </c>
      <c r="B810" s="116" t="s">
        <v>348</v>
      </c>
      <c r="C810" s="116" t="s">
        <v>26</v>
      </c>
      <c r="D810" s="118">
        <v>42001.0</v>
      </c>
      <c r="E810" s="117">
        <v>1.861358E9</v>
      </c>
      <c r="F810" s="117">
        <v>5.63648E8</v>
      </c>
      <c r="G810" s="117">
        <v>4.71921E8</v>
      </c>
      <c r="H810" s="117">
        <v>3.88055E8</v>
      </c>
      <c r="I810" s="119" t="s">
        <v>59</v>
      </c>
      <c r="J810" s="116" t="s">
        <v>13</v>
      </c>
      <c r="K810" s="116" t="s">
        <v>349</v>
      </c>
      <c r="L810" s="29">
        <f t="shared" si="1"/>
        <v>1297710000</v>
      </c>
      <c r="M810" s="120">
        <f t="shared" si="2"/>
        <v>0.6971845287</v>
      </c>
      <c r="N810" s="29">
        <f t="shared" si="3"/>
        <v>859976000</v>
      </c>
      <c r="O810" s="29">
        <f t="shared" si="4"/>
        <v>437734000</v>
      </c>
      <c r="P810" s="120">
        <f t="shared" si="5"/>
        <v>0.2351691614</v>
      </c>
      <c r="Q810" s="16"/>
      <c r="R810" s="16"/>
      <c r="S810" s="16"/>
      <c r="T810" s="16"/>
      <c r="U810" s="16"/>
      <c r="V810" s="16"/>
      <c r="W810" s="16"/>
      <c r="X810" s="16"/>
      <c r="Y810" s="16"/>
      <c r="Z810" s="16"/>
      <c r="AA810" s="16"/>
    </row>
    <row r="811">
      <c r="A811" s="115">
        <v>837.0</v>
      </c>
      <c r="B811" s="116" t="s">
        <v>348</v>
      </c>
      <c r="C811" s="116" t="s">
        <v>27</v>
      </c>
      <c r="D811" s="118">
        <v>42372.0</v>
      </c>
      <c r="E811" s="117">
        <v>2.219762E9</v>
      </c>
      <c r="F811" s="117">
        <v>6.70472E8</v>
      </c>
      <c r="G811" s="117">
        <v>5.22046E8</v>
      </c>
      <c r="H811" s="117">
        <v>4.01527E8</v>
      </c>
      <c r="I811" s="119" t="s">
        <v>59</v>
      </c>
      <c r="J811" s="116" t="s">
        <v>13</v>
      </c>
      <c r="K811" s="116" t="s">
        <v>349</v>
      </c>
      <c r="L811" s="29">
        <f t="shared" si="1"/>
        <v>1549290000</v>
      </c>
      <c r="M811" s="120">
        <f t="shared" si="2"/>
        <v>0.697953204</v>
      </c>
      <c r="N811" s="29">
        <f t="shared" si="3"/>
        <v>923573000</v>
      </c>
      <c r="O811" s="29">
        <f t="shared" si="4"/>
        <v>625717000</v>
      </c>
      <c r="P811" s="120">
        <f t="shared" si="5"/>
        <v>0.2818847246</v>
      </c>
      <c r="Q811" s="16"/>
      <c r="R811" s="16"/>
      <c r="S811" s="16"/>
      <c r="T811" s="16"/>
      <c r="U811" s="16"/>
      <c r="V811" s="16"/>
      <c r="W811" s="16"/>
      <c r="X811" s="16"/>
      <c r="Y811" s="16"/>
      <c r="Z811" s="16"/>
      <c r="AA811" s="16"/>
    </row>
    <row r="812">
      <c r="A812" s="115">
        <v>838.0</v>
      </c>
      <c r="B812" s="116" t="s">
        <v>348</v>
      </c>
      <c r="C812" s="116" t="s">
        <v>28</v>
      </c>
      <c r="D812" s="118">
        <v>42736.0</v>
      </c>
      <c r="E812" s="117">
        <v>2.398373E9</v>
      </c>
      <c r="F812" s="117">
        <v>7.31925E8</v>
      </c>
      <c r="G812" s="117">
        <v>5.84491E8</v>
      </c>
      <c r="H812" s="117">
        <v>5.04415E8</v>
      </c>
      <c r="I812" s="121" t="s">
        <v>59</v>
      </c>
      <c r="J812" s="116" t="s">
        <v>13</v>
      </c>
      <c r="K812" s="116" t="s">
        <v>349</v>
      </c>
      <c r="L812" s="29">
        <f t="shared" si="1"/>
        <v>1666448000</v>
      </c>
      <c r="M812" s="120">
        <f t="shared" si="2"/>
        <v>0.6948243664</v>
      </c>
      <c r="N812" s="29">
        <f t="shared" si="3"/>
        <v>1088906000</v>
      </c>
      <c r="O812" s="29">
        <f t="shared" si="4"/>
        <v>577542000</v>
      </c>
      <c r="P812" s="120">
        <f t="shared" si="5"/>
        <v>0.2408057462</v>
      </c>
      <c r="Q812" s="16"/>
      <c r="R812" s="16"/>
      <c r="S812" s="16"/>
      <c r="T812" s="16"/>
      <c r="U812" s="16"/>
      <c r="V812" s="16"/>
      <c r="W812" s="16"/>
      <c r="X812" s="16"/>
      <c r="Y812" s="16"/>
      <c r="Z812" s="16"/>
      <c r="AA812" s="16"/>
    </row>
    <row r="813">
      <c r="A813" s="115">
        <v>839.0</v>
      </c>
      <c r="B813" s="116" t="s">
        <v>350</v>
      </c>
      <c r="C813" s="116" t="s">
        <v>25</v>
      </c>
      <c r="D813" s="118">
        <v>41636.0</v>
      </c>
      <c r="E813" s="117">
        <v>5.2708E10</v>
      </c>
      <c r="F813" s="117">
        <v>2.1187E10</v>
      </c>
      <c r="G813" s="117">
        <v>8.088E9</v>
      </c>
      <c r="H813" s="117">
        <v>1.0611E10</v>
      </c>
      <c r="I813" s="117">
        <v>2.91E8</v>
      </c>
      <c r="J813" s="116" t="s">
        <v>15</v>
      </c>
      <c r="K813" s="116" t="s">
        <v>74</v>
      </c>
      <c r="L813" s="29">
        <f t="shared" si="1"/>
        <v>31521000000</v>
      </c>
      <c r="M813" s="120">
        <f t="shared" si="2"/>
        <v>0.5980306595</v>
      </c>
      <c r="N813" s="29">
        <f t="shared" si="3"/>
        <v>18990000000</v>
      </c>
      <c r="O813" s="29">
        <f t="shared" si="4"/>
        <v>12531000000</v>
      </c>
      <c r="P813" s="120">
        <f t="shared" si="5"/>
        <v>0.237743796</v>
      </c>
      <c r="Q813" s="16"/>
      <c r="R813" s="16"/>
      <c r="S813" s="16"/>
      <c r="T813" s="16"/>
      <c r="U813" s="16"/>
      <c r="V813" s="16"/>
      <c r="W813" s="16"/>
      <c r="X813" s="16"/>
      <c r="Y813" s="16"/>
      <c r="Z813" s="16"/>
      <c r="AA813" s="16"/>
    </row>
    <row r="814">
      <c r="A814" s="115">
        <v>840.0</v>
      </c>
      <c r="B814" s="116" t="s">
        <v>350</v>
      </c>
      <c r="C814" s="116" t="s">
        <v>26</v>
      </c>
      <c r="D814" s="118">
        <v>42000.0</v>
      </c>
      <c r="E814" s="117">
        <v>5.587E10</v>
      </c>
      <c r="F814" s="117">
        <v>2.0261E10</v>
      </c>
      <c r="G814" s="117">
        <v>8.136E9</v>
      </c>
      <c r="H814" s="117">
        <v>1.1537E10</v>
      </c>
      <c r="I814" s="117">
        <v>2.94E8</v>
      </c>
      <c r="J814" s="116" t="s">
        <v>15</v>
      </c>
      <c r="K814" s="116" t="s">
        <v>74</v>
      </c>
      <c r="L814" s="29">
        <f t="shared" si="1"/>
        <v>35609000000</v>
      </c>
      <c r="M814" s="120">
        <f t="shared" si="2"/>
        <v>0.6373545731</v>
      </c>
      <c r="N814" s="29">
        <f t="shared" si="3"/>
        <v>19967000000</v>
      </c>
      <c r="O814" s="29">
        <f t="shared" si="4"/>
        <v>15642000000</v>
      </c>
      <c r="P814" s="120">
        <f t="shared" si="5"/>
        <v>0.2799713621</v>
      </c>
      <c r="Q814" s="16"/>
      <c r="R814" s="16"/>
      <c r="S814" s="16"/>
      <c r="T814" s="16"/>
      <c r="U814" s="16"/>
      <c r="V814" s="16"/>
      <c r="W814" s="16"/>
      <c r="X814" s="16"/>
      <c r="Y814" s="16"/>
      <c r="Z814" s="16"/>
      <c r="AA814" s="16"/>
    </row>
    <row r="815">
      <c r="A815" s="115">
        <v>841.0</v>
      </c>
      <c r="B815" s="116" t="s">
        <v>350</v>
      </c>
      <c r="C815" s="116" t="s">
        <v>27</v>
      </c>
      <c r="D815" s="118">
        <v>42364.0</v>
      </c>
      <c r="E815" s="117">
        <v>5.5355E10</v>
      </c>
      <c r="F815" s="117">
        <v>2.0676E10</v>
      </c>
      <c r="G815" s="117">
        <v>7.93E9</v>
      </c>
      <c r="H815" s="117">
        <v>1.2128E10</v>
      </c>
      <c r="I815" s="117">
        <v>2.65E8</v>
      </c>
      <c r="J815" s="116" t="s">
        <v>15</v>
      </c>
      <c r="K815" s="116" t="s">
        <v>74</v>
      </c>
      <c r="L815" s="29">
        <f t="shared" si="1"/>
        <v>34679000000</v>
      </c>
      <c r="M815" s="120">
        <f t="shared" si="2"/>
        <v>0.6264836058</v>
      </c>
      <c r="N815" s="29">
        <f t="shared" si="3"/>
        <v>20323000000</v>
      </c>
      <c r="O815" s="29">
        <f t="shared" si="4"/>
        <v>14356000000</v>
      </c>
      <c r="P815" s="120">
        <f t="shared" si="5"/>
        <v>0.2593442327</v>
      </c>
      <c r="Q815" s="16"/>
      <c r="R815" s="16"/>
      <c r="S815" s="16"/>
      <c r="T815" s="16"/>
      <c r="U815" s="16"/>
      <c r="V815" s="16"/>
      <c r="W815" s="16"/>
      <c r="X815" s="16"/>
      <c r="Y815" s="16"/>
      <c r="Z815" s="16"/>
      <c r="AA815" s="16"/>
    </row>
    <row r="816">
      <c r="A816" s="115">
        <v>842.0</v>
      </c>
      <c r="B816" s="116" t="s">
        <v>350</v>
      </c>
      <c r="C816" s="116" t="s">
        <v>28</v>
      </c>
      <c r="D816" s="118">
        <v>42735.0</v>
      </c>
      <c r="E816" s="117">
        <v>5.9387E10</v>
      </c>
      <c r="F816" s="117">
        <v>2.3196E10</v>
      </c>
      <c r="G816" s="117">
        <v>8.397E9</v>
      </c>
      <c r="H816" s="117">
        <v>1.274E10</v>
      </c>
      <c r="I816" s="117">
        <v>2.94E8</v>
      </c>
      <c r="J816" s="116" t="s">
        <v>15</v>
      </c>
      <c r="K816" s="116" t="s">
        <v>74</v>
      </c>
      <c r="L816" s="29">
        <f t="shared" si="1"/>
        <v>36191000000</v>
      </c>
      <c r="M816" s="120">
        <f t="shared" si="2"/>
        <v>0.6094094667</v>
      </c>
      <c r="N816" s="29">
        <f t="shared" si="3"/>
        <v>21431000000</v>
      </c>
      <c r="O816" s="29">
        <f t="shared" si="4"/>
        <v>14760000000</v>
      </c>
      <c r="P816" s="120">
        <f t="shared" si="5"/>
        <v>0.2485392426</v>
      </c>
      <c r="Q816" s="16"/>
      <c r="R816" s="16"/>
      <c r="S816" s="16"/>
      <c r="T816" s="16"/>
      <c r="U816" s="16"/>
      <c r="V816" s="16"/>
      <c r="W816" s="16"/>
      <c r="X816" s="16"/>
      <c r="Y816" s="16"/>
      <c r="Z816" s="16"/>
      <c r="AA816" s="16"/>
    </row>
    <row r="817">
      <c r="A817" s="115">
        <v>843.0</v>
      </c>
      <c r="B817" s="116" t="s">
        <v>351</v>
      </c>
      <c r="C817" s="116" t="s">
        <v>25</v>
      </c>
      <c r="D817" s="118">
        <v>41486.0</v>
      </c>
      <c r="E817" s="117">
        <v>3.946E9</v>
      </c>
      <c r="F817" s="117">
        <v>5.27E8</v>
      </c>
      <c r="G817" s="117">
        <v>1.534E9</v>
      </c>
      <c r="H817" s="117">
        <v>6.47E8</v>
      </c>
      <c r="I817" s="117">
        <v>3.0E7</v>
      </c>
      <c r="J817" s="116" t="s">
        <v>15</v>
      </c>
      <c r="K817" s="116" t="s">
        <v>92</v>
      </c>
      <c r="L817" s="29">
        <f t="shared" si="1"/>
        <v>3419000000</v>
      </c>
      <c r="M817" s="120">
        <f t="shared" si="2"/>
        <v>0.866447035</v>
      </c>
      <c r="N817" s="29">
        <f t="shared" si="3"/>
        <v>2211000000</v>
      </c>
      <c r="O817" s="29">
        <f t="shared" si="4"/>
        <v>1208000000</v>
      </c>
      <c r="P817" s="120">
        <f t="shared" si="5"/>
        <v>0.3061327927</v>
      </c>
      <c r="Q817" s="16"/>
      <c r="R817" s="16"/>
      <c r="S817" s="16"/>
      <c r="T817" s="16"/>
      <c r="U817" s="16"/>
      <c r="V817" s="16"/>
      <c r="W817" s="16"/>
      <c r="X817" s="16"/>
      <c r="Y817" s="16"/>
      <c r="Z817" s="16"/>
      <c r="AA817" s="16"/>
    </row>
    <row r="818">
      <c r="A818" s="115">
        <v>844.0</v>
      </c>
      <c r="B818" s="116" t="s">
        <v>351</v>
      </c>
      <c r="C818" s="116" t="s">
        <v>26</v>
      </c>
      <c r="D818" s="118">
        <v>41851.0</v>
      </c>
      <c r="E818" s="117">
        <v>4.243E9</v>
      </c>
      <c r="F818" s="117">
        <v>6.03E8</v>
      </c>
      <c r="G818" s="117">
        <v>1.601E9</v>
      </c>
      <c r="H818" s="117">
        <v>7.14E8</v>
      </c>
      <c r="I818" s="117">
        <v>2.5E7</v>
      </c>
      <c r="J818" s="116" t="s">
        <v>15</v>
      </c>
      <c r="K818" s="116" t="s">
        <v>92</v>
      </c>
      <c r="L818" s="29">
        <f t="shared" si="1"/>
        <v>3640000000</v>
      </c>
      <c r="M818" s="120">
        <f t="shared" si="2"/>
        <v>0.8578835729</v>
      </c>
      <c r="N818" s="29">
        <f t="shared" si="3"/>
        <v>2340000000</v>
      </c>
      <c r="O818" s="29">
        <f t="shared" si="4"/>
        <v>1300000000</v>
      </c>
      <c r="P818" s="120">
        <f t="shared" si="5"/>
        <v>0.3063869903</v>
      </c>
      <c r="Q818" s="16"/>
      <c r="R818" s="16"/>
      <c r="S818" s="16"/>
      <c r="T818" s="16"/>
      <c r="U818" s="16"/>
      <c r="V818" s="16"/>
      <c r="W818" s="16"/>
      <c r="X818" s="16"/>
      <c r="Y818" s="16"/>
      <c r="Z818" s="16"/>
      <c r="AA818" s="16"/>
    </row>
    <row r="819">
      <c r="A819" s="115">
        <v>845.0</v>
      </c>
      <c r="B819" s="116" t="s">
        <v>351</v>
      </c>
      <c r="C819" s="116" t="s">
        <v>27</v>
      </c>
      <c r="D819" s="122">
        <v>42216.0</v>
      </c>
      <c r="E819" s="117">
        <v>4.192E9</v>
      </c>
      <c r="F819" s="117">
        <v>6.95E8</v>
      </c>
      <c r="G819" s="117">
        <v>1.771E9</v>
      </c>
      <c r="H819" s="117">
        <v>7.98E8</v>
      </c>
      <c r="I819" s="117">
        <v>4.2E7</v>
      </c>
      <c r="J819" s="116" t="s">
        <v>15</v>
      </c>
      <c r="K819" s="116" t="s">
        <v>92</v>
      </c>
      <c r="L819" s="29">
        <f t="shared" si="1"/>
        <v>3497000000</v>
      </c>
      <c r="M819" s="120">
        <f t="shared" si="2"/>
        <v>0.8342080153</v>
      </c>
      <c r="N819" s="29">
        <f t="shared" si="3"/>
        <v>2611000000</v>
      </c>
      <c r="O819" s="29">
        <f t="shared" si="4"/>
        <v>886000000</v>
      </c>
      <c r="P819" s="120">
        <f t="shared" si="5"/>
        <v>0.2113549618</v>
      </c>
      <c r="Q819" s="16"/>
      <c r="R819" s="16"/>
      <c r="S819" s="16"/>
      <c r="T819" s="16"/>
      <c r="U819" s="16"/>
      <c r="V819" s="16"/>
      <c r="W819" s="16"/>
      <c r="X819" s="16"/>
      <c r="Y819" s="16"/>
      <c r="Z819" s="16"/>
      <c r="AA819" s="16"/>
    </row>
    <row r="820">
      <c r="A820" s="115">
        <v>846.0</v>
      </c>
      <c r="B820" s="116" t="s">
        <v>351</v>
      </c>
      <c r="C820" s="116" t="s">
        <v>28</v>
      </c>
      <c r="D820" s="118">
        <v>42582.0</v>
      </c>
      <c r="E820" s="117">
        <v>4.694E9</v>
      </c>
      <c r="F820" s="117">
        <v>7.3E8</v>
      </c>
      <c r="G820" s="117">
        <v>1.807E9</v>
      </c>
      <c r="H820" s="117">
        <v>8.81E8</v>
      </c>
      <c r="I820" s="117">
        <v>3.4E7</v>
      </c>
      <c r="J820" s="116" t="s">
        <v>15</v>
      </c>
      <c r="K820" s="116" t="s">
        <v>92</v>
      </c>
      <c r="L820" s="29">
        <f t="shared" si="1"/>
        <v>3964000000</v>
      </c>
      <c r="M820" s="120">
        <f t="shared" si="2"/>
        <v>0.8444823179</v>
      </c>
      <c r="N820" s="29">
        <f t="shared" si="3"/>
        <v>2722000000</v>
      </c>
      <c r="O820" s="29">
        <f t="shared" si="4"/>
        <v>1242000000</v>
      </c>
      <c r="P820" s="120">
        <f t="shared" si="5"/>
        <v>0.2645930976</v>
      </c>
      <c r="Q820" s="16"/>
      <c r="R820" s="16"/>
      <c r="S820" s="16"/>
      <c r="T820" s="16"/>
      <c r="U820" s="16"/>
      <c r="V820" s="16"/>
      <c r="W820" s="16"/>
      <c r="X820" s="16"/>
      <c r="Y820" s="16"/>
      <c r="Z820" s="16"/>
      <c r="AA820" s="16"/>
    </row>
    <row r="821">
      <c r="A821" s="115">
        <v>847.0</v>
      </c>
      <c r="B821" s="116" t="s">
        <v>352</v>
      </c>
      <c r="C821" s="116" t="s">
        <v>25</v>
      </c>
      <c r="D821" s="118">
        <v>41274.0</v>
      </c>
      <c r="E821" s="117">
        <v>2.1852E10</v>
      </c>
      <c r="F821" s="117">
        <v>1.5287E10</v>
      </c>
      <c r="G821" s="117">
        <v>3.303E9</v>
      </c>
      <c r="H821" s="121" t="s">
        <v>59</v>
      </c>
      <c r="I821" s="117">
        <v>1.473E9</v>
      </c>
      <c r="J821" s="116" t="s">
        <v>16</v>
      </c>
      <c r="K821" s="116" t="s">
        <v>128</v>
      </c>
      <c r="L821" s="29">
        <f t="shared" si="1"/>
        <v>6565000000</v>
      </c>
      <c r="M821" s="120">
        <f t="shared" si="2"/>
        <v>0.3004301666</v>
      </c>
      <c r="N821" s="29">
        <f t="shared" si="3"/>
        <v>4776000000</v>
      </c>
      <c r="O821" s="29">
        <f t="shared" si="4"/>
        <v>1789000000</v>
      </c>
      <c r="P821" s="120">
        <f t="shared" si="5"/>
        <v>0.08186893648</v>
      </c>
      <c r="Q821" s="16"/>
      <c r="R821" s="16"/>
      <c r="S821" s="16"/>
      <c r="T821" s="16"/>
      <c r="U821" s="16"/>
      <c r="V821" s="16"/>
      <c r="W821" s="16"/>
      <c r="X821" s="16"/>
      <c r="Y821" s="16"/>
      <c r="Z821" s="16"/>
      <c r="AA821" s="16"/>
    </row>
    <row r="822">
      <c r="A822" s="115">
        <v>848.0</v>
      </c>
      <c r="B822" s="116" t="s">
        <v>352</v>
      </c>
      <c r="C822" s="116" t="s">
        <v>26</v>
      </c>
      <c r="D822" s="118">
        <v>41639.0</v>
      </c>
      <c r="E822" s="117">
        <v>2.3483E10</v>
      </c>
      <c r="F822" s="117">
        <v>1.6282E10</v>
      </c>
      <c r="G822" s="117">
        <v>3.557E9</v>
      </c>
      <c r="H822" s="121" t="s">
        <v>59</v>
      </c>
      <c r="I822" s="117">
        <v>1.531E9</v>
      </c>
      <c r="J822" s="116" t="s">
        <v>16</v>
      </c>
      <c r="K822" s="116" t="s">
        <v>128</v>
      </c>
      <c r="L822" s="29">
        <f t="shared" si="1"/>
        <v>7201000000</v>
      </c>
      <c r="M822" s="120">
        <f t="shared" si="2"/>
        <v>0.3066473619</v>
      </c>
      <c r="N822" s="29">
        <f t="shared" si="3"/>
        <v>5088000000</v>
      </c>
      <c r="O822" s="29">
        <f t="shared" si="4"/>
        <v>2113000000</v>
      </c>
      <c r="P822" s="120">
        <f t="shared" si="5"/>
        <v>0.08997998552</v>
      </c>
      <c r="Q822" s="16"/>
      <c r="R822" s="16"/>
      <c r="S822" s="16"/>
      <c r="T822" s="16"/>
      <c r="U822" s="16"/>
      <c r="V822" s="16"/>
      <c r="W822" s="16"/>
      <c r="X822" s="16"/>
      <c r="Y822" s="16"/>
      <c r="Z822" s="16"/>
      <c r="AA822" s="16"/>
    </row>
    <row r="823">
      <c r="A823" s="115">
        <v>849.0</v>
      </c>
      <c r="B823" s="116" t="s">
        <v>352</v>
      </c>
      <c r="C823" s="116" t="s">
        <v>27</v>
      </c>
      <c r="D823" s="118">
        <v>42004.0</v>
      </c>
      <c r="E823" s="117">
        <v>2.3617E10</v>
      </c>
      <c r="F823" s="117">
        <v>1.6254E10</v>
      </c>
      <c r="G823" s="117">
        <v>3.494E9</v>
      </c>
      <c r="H823" s="121" t="s">
        <v>59</v>
      </c>
      <c r="I823" s="117">
        <v>1.406E9</v>
      </c>
      <c r="J823" s="116" t="s">
        <v>16</v>
      </c>
      <c r="K823" s="116" t="s">
        <v>128</v>
      </c>
      <c r="L823" s="29">
        <f t="shared" si="1"/>
        <v>7363000000</v>
      </c>
      <c r="M823" s="120">
        <f t="shared" si="2"/>
        <v>0.3117669475</v>
      </c>
      <c r="N823" s="29">
        <f t="shared" si="3"/>
        <v>4900000000</v>
      </c>
      <c r="O823" s="29">
        <f t="shared" si="4"/>
        <v>2463000000</v>
      </c>
      <c r="P823" s="120">
        <f t="shared" si="5"/>
        <v>0.1042892831</v>
      </c>
      <c r="Q823" s="16"/>
      <c r="R823" s="16"/>
      <c r="S823" s="16"/>
      <c r="T823" s="16"/>
      <c r="U823" s="16"/>
      <c r="V823" s="16"/>
      <c r="W823" s="16"/>
      <c r="X823" s="16"/>
      <c r="Y823" s="16"/>
      <c r="Z823" s="16"/>
      <c r="AA823" s="16"/>
    </row>
    <row r="824">
      <c r="A824" s="115">
        <v>850.0</v>
      </c>
      <c r="B824" s="116" t="s">
        <v>352</v>
      </c>
      <c r="C824" s="116" t="s">
        <v>28</v>
      </c>
      <c r="D824" s="118">
        <v>42369.0</v>
      </c>
      <c r="E824" s="117">
        <v>2.2365E10</v>
      </c>
      <c r="F824" s="117">
        <v>1.5468E10</v>
      </c>
      <c r="G824" s="117">
        <v>3.219E9</v>
      </c>
      <c r="H824" s="119" t="s">
        <v>59</v>
      </c>
      <c r="I824" s="117">
        <v>1.294E9</v>
      </c>
      <c r="J824" s="116" t="s">
        <v>16</v>
      </c>
      <c r="K824" s="116" t="s">
        <v>128</v>
      </c>
      <c r="L824" s="29">
        <f t="shared" si="1"/>
        <v>6897000000</v>
      </c>
      <c r="M824" s="120">
        <f t="shared" si="2"/>
        <v>0.3083836351</v>
      </c>
      <c r="N824" s="29">
        <f t="shared" si="3"/>
        <v>4513000000</v>
      </c>
      <c r="O824" s="29">
        <f t="shared" si="4"/>
        <v>2384000000</v>
      </c>
      <c r="P824" s="120">
        <f t="shared" si="5"/>
        <v>0.1065951263</v>
      </c>
      <c r="Q824" s="16"/>
      <c r="R824" s="16"/>
      <c r="S824" s="16"/>
      <c r="T824" s="16"/>
      <c r="U824" s="16"/>
      <c r="V824" s="16"/>
      <c r="W824" s="16"/>
      <c r="X824" s="16"/>
      <c r="Y824" s="16"/>
      <c r="Z824" s="16"/>
      <c r="AA824" s="16"/>
    </row>
    <row r="825">
      <c r="A825" s="115">
        <v>851.0</v>
      </c>
      <c r="B825" s="116" t="s">
        <v>353</v>
      </c>
      <c r="C825" s="116" t="s">
        <v>25</v>
      </c>
      <c r="D825" s="122">
        <v>41274.0</v>
      </c>
      <c r="E825" s="117">
        <v>6.9562E9</v>
      </c>
      <c r="F825" s="119" t="s">
        <v>59</v>
      </c>
      <c r="G825" s="117">
        <v>6.2791E9</v>
      </c>
      <c r="H825" s="121" t="s">
        <v>59</v>
      </c>
      <c r="I825" s="121" t="s">
        <v>59</v>
      </c>
      <c r="J825" s="116" t="s">
        <v>9</v>
      </c>
      <c r="K825" s="116" t="s">
        <v>354</v>
      </c>
      <c r="L825" s="29" t="str">
        <f t="shared" si="1"/>
        <v>#VALUE!</v>
      </c>
      <c r="M825" s="120" t="str">
        <f t="shared" si="2"/>
        <v>#VALUE!</v>
      </c>
      <c r="N825" s="29">
        <f t="shared" si="3"/>
        <v>6279100000</v>
      </c>
      <c r="O825" s="16" t="str">
        <f t="shared" si="4"/>
        <v>#VALUE!</v>
      </c>
      <c r="P825" s="120" t="str">
        <f t="shared" si="5"/>
        <v>#VALUE!</v>
      </c>
      <c r="Q825" s="16"/>
      <c r="R825" s="16"/>
      <c r="S825" s="16"/>
      <c r="T825" s="16"/>
      <c r="U825" s="16"/>
      <c r="V825" s="16"/>
      <c r="W825" s="16"/>
      <c r="X825" s="16"/>
      <c r="Y825" s="16"/>
      <c r="Z825" s="16"/>
      <c r="AA825" s="16"/>
    </row>
    <row r="826">
      <c r="A826" s="115">
        <v>852.0</v>
      </c>
      <c r="B826" s="116" t="s">
        <v>353</v>
      </c>
      <c r="C826" s="116" t="s">
        <v>26</v>
      </c>
      <c r="D826" s="118">
        <v>41639.0</v>
      </c>
      <c r="E826" s="117">
        <v>7.1223E9</v>
      </c>
      <c r="F826" s="119" t="s">
        <v>59</v>
      </c>
      <c r="G826" s="117">
        <v>6.4634E9</v>
      </c>
      <c r="H826" s="121" t="s">
        <v>59</v>
      </c>
      <c r="I826" s="121" t="s">
        <v>59</v>
      </c>
      <c r="J826" s="116" t="s">
        <v>9</v>
      </c>
      <c r="K826" s="116" t="s">
        <v>354</v>
      </c>
      <c r="L826" s="29" t="str">
        <f t="shared" si="1"/>
        <v>#VALUE!</v>
      </c>
      <c r="M826" s="120" t="str">
        <f t="shared" si="2"/>
        <v>#VALUE!</v>
      </c>
      <c r="N826" s="29">
        <f t="shared" si="3"/>
        <v>6463400000</v>
      </c>
      <c r="O826" s="16" t="str">
        <f t="shared" si="4"/>
        <v>#VALUE!</v>
      </c>
      <c r="P826" s="120" t="str">
        <f t="shared" si="5"/>
        <v>#VALUE!</v>
      </c>
      <c r="Q826" s="16"/>
      <c r="R826" s="16"/>
      <c r="S826" s="16"/>
      <c r="T826" s="16"/>
      <c r="U826" s="16"/>
      <c r="V826" s="16"/>
      <c r="W826" s="16"/>
      <c r="X826" s="16"/>
      <c r="Y826" s="16"/>
      <c r="Z826" s="16"/>
      <c r="AA826" s="16"/>
    </row>
    <row r="827">
      <c r="A827" s="115">
        <v>853.0</v>
      </c>
      <c r="B827" s="116" t="s">
        <v>353</v>
      </c>
      <c r="C827" s="116" t="s">
        <v>27</v>
      </c>
      <c r="D827" s="122">
        <v>42004.0</v>
      </c>
      <c r="E827" s="117">
        <v>7.5371E9</v>
      </c>
      <c r="F827" s="119" t="s">
        <v>59</v>
      </c>
      <c r="G827" s="117">
        <v>6.7485E9</v>
      </c>
      <c r="H827" s="121" t="s">
        <v>59</v>
      </c>
      <c r="I827" s="121" t="s">
        <v>59</v>
      </c>
      <c r="J827" s="116" t="s">
        <v>9</v>
      </c>
      <c r="K827" s="116" t="s">
        <v>354</v>
      </c>
      <c r="L827" s="29" t="str">
        <f t="shared" si="1"/>
        <v>#VALUE!</v>
      </c>
      <c r="M827" s="120" t="str">
        <f t="shared" si="2"/>
        <v>#VALUE!</v>
      </c>
      <c r="N827" s="29">
        <f t="shared" si="3"/>
        <v>6748500000</v>
      </c>
      <c r="O827" s="16" t="str">
        <f t="shared" si="4"/>
        <v>#VALUE!</v>
      </c>
      <c r="P827" s="120" t="str">
        <f t="shared" si="5"/>
        <v>#VALUE!</v>
      </c>
      <c r="Q827" s="16"/>
      <c r="R827" s="16"/>
      <c r="S827" s="16"/>
      <c r="T827" s="16"/>
      <c r="U827" s="16"/>
      <c r="V827" s="16"/>
      <c r="W827" s="16"/>
      <c r="X827" s="16"/>
      <c r="Y827" s="16"/>
      <c r="Z827" s="16"/>
      <c r="AA827" s="16"/>
    </row>
    <row r="828">
      <c r="A828" s="115">
        <v>854.0</v>
      </c>
      <c r="B828" s="116" t="s">
        <v>353</v>
      </c>
      <c r="C828" s="116" t="s">
        <v>28</v>
      </c>
      <c r="D828" s="118">
        <v>42369.0</v>
      </c>
      <c r="E828" s="117">
        <v>7.6138E9</v>
      </c>
      <c r="F828" s="119" t="s">
        <v>59</v>
      </c>
      <c r="G828" s="117">
        <v>6.7427E9</v>
      </c>
      <c r="H828" s="121" t="s">
        <v>59</v>
      </c>
      <c r="I828" s="121" t="s">
        <v>59</v>
      </c>
      <c r="J828" s="116" t="s">
        <v>9</v>
      </c>
      <c r="K828" s="116" t="s">
        <v>354</v>
      </c>
      <c r="L828" s="29" t="str">
        <f t="shared" si="1"/>
        <v>#VALUE!</v>
      </c>
      <c r="M828" s="120" t="str">
        <f t="shared" si="2"/>
        <v>#VALUE!</v>
      </c>
      <c r="N828" s="29">
        <f t="shared" si="3"/>
        <v>6742700000</v>
      </c>
      <c r="O828" s="16" t="str">
        <f t="shared" si="4"/>
        <v>#VALUE!</v>
      </c>
      <c r="P828" s="120" t="str">
        <f t="shared" si="5"/>
        <v>#VALUE!</v>
      </c>
      <c r="Q828" s="16"/>
      <c r="R828" s="16"/>
      <c r="S828" s="16"/>
      <c r="T828" s="16"/>
      <c r="U828" s="16"/>
      <c r="V828" s="16"/>
      <c r="W828" s="16"/>
      <c r="X828" s="16"/>
      <c r="Y828" s="16"/>
      <c r="Z828" s="16"/>
      <c r="AA828" s="16"/>
    </row>
    <row r="829">
      <c r="A829" s="115">
        <v>855.0</v>
      </c>
      <c r="B829" s="116" t="s">
        <v>355</v>
      </c>
      <c r="C829" s="116" t="s">
        <v>25</v>
      </c>
      <c r="D829" s="118">
        <v>41274.0</v>
      </c>
      <c r="E829" s="117">
        <v>3.003955E9</v>
      </c>
      <c r="F829" s="117">
        <v>1.277113E9</v>
      </c>
      <c r="G829" s="117">
        <v>8.50371E8</v>
      </c>
      <c r="H829" s="121" t="s">
        <v>59</v>
      </c>
      <c r="I829" s="117">
        <v>3.16344E8</v>
      </c>
      <c r="J829" s="116" t="s">
        <v>17</v>
      </c>
      <c r="K829" s="116" t="s">
        <v>88</v>
      </c>
      <c r="L829" s="29">
        <f t="shared" si="1"/>
        <v>1726842000</v>
      </c>
      <c r="M829" s="120">
        <f t="shared" si="2"/>
        <v>0.574856148</v>
      </c>
      <c r="N829" s="29">
        <f t="shared" si="3"/>
        <v>1166715000</v>
      </c>
      <c r="O829" s="29">
        <f t="shared" si="4"/>
        <v>560127000</v>
      </c>
      <c r="P829" s="120">
        <f t="shared" si="5"/>
        <v>0.1864631794</v>
      </c>
      <c r="Q829" s="16"/>
      <c r="R829" s="16"/>
      <c r="S829" s="16"/>
      <c r="T829" s="16"/>
      <c r="U829" s="16"/>
      <c r="V829" s="16"/>
      <c r="W829" s="16"/>
      <c r="X829" s="16"/>
      <c r="Y829" s="16"/>
      <c r="Z829" s="16"/>
      <c r="AA829" s="16"/>
    </row>
    <row r="830">
      <c r="A830" s="115">
        <v>856.0</v>
      </c>
      <c r="B830" s="116" t="s">
        <v>355</v>
      </c>
      <c r="C830" s="116" t="s">
        <v>26</v>
      </c>
      <c r="D830" s="118">
        <v>41639.0</v>
      </c>
      <c r="E830" s="117">
        <v>3.024623E9</v>
      </c>
      <c r="F830" s="117">
        <v>1.288878E9</v>
      </c>
      <c r="G830" s="117">
        <v>9.24031E8</v>
      </c>
      <c r="H830" s="119" t="s">
        <v>59</v>
      </c>
      <c r="I830" s="117">
        <v>3.22037E8</v>
      </c>
      <c r="J830" s="116" t="s">
        <v>17</v>
      </c>
      <c r="K830" s="116" t="s">
        <v>88</v>
      </c>
      <c r="L830" s="29">
        <f t="shared" si="1"/>
        <v>1735745000</v>
      </c>
      <c r="M830" s="120">
        <f t="shared" si="2"/>
        <v>0.5738715205</v>
      </c>
      <c r="N830" s="29">
        <f t="shared" si="3"/>
        <v>1246068000</v>
      </c>
      <c r="O830" s="29">
        <f t="shared" si="4"/>
        <v>489677000</v>
      </c>
      <c r="P830" s="120">
        <f t="shared" si="5"/>
        <v>0.1618968711</v>
      </c>
      <c r="Q830" s="16"/>
      <c r="R830" s="16"/>
      <c r="S830" s="16"/>
      <c r="T830" s="16"/>
      <c r="U830" s="16"/>
      <c r="V830" s="16"/>
      <c r="W830" s="16"/>
      <c r="X830" s="16"/>
      <c r="Y830" s="16"/>
      <c r="Z830" s="16"/>
      <c r="AA830" s="16"/>
    </row>
    <row r="831">
      <c r="A831" s="115">
        <v>857.0</v>
      </c>
      <c r="B831" s="116" t="s">
        <v>355</v>
      </c>
      <c r="C831" s="116" t="s">
        <v>27</v>
      </c>
      <c r="D831" s="118">
        <v>42004.0</v>
      </c>
      <c r="E831" s="117">
        <v>3.117693E9</v>
      </c>
      <c r="F831" s="117">
        <v>1.344636E9</v>
      </c>
      <c r="G831" s="117">
        <v>8.69572E8</v>
      </c>
      <c r="H831" s="121" t="s">
        <v>59</v>
      </c>
      <c r="I831" s="117">
        <v>3.53143E8</v>
      </c>
      <c r="J831" s="116" t="s">
        <v>17</v>
      </c>
      <c r="K831" s="116" t="s">
        <v>88</v>
      </c>
      <c r="L831" s="29">
        <f t="shared" si="1"/>
        <v>1773057000</v>
      </c>
      <c r="M831" s="120">
        <f t="shared" si="2"/>
        <v>0.5687080158</v>
      </c>
      <c r="N831" s="29">
        <f t="shared" si="3"/>
        <v>1222715000</v>
      </c>
      <c r="O831" s="29">
        <f t="shared" si="4"/>
        <v>550342000</v>
      </c>
      <c r="P831" s="120">
        <f t="shared" si="5"/>
        <v>0.1765221912</v>
      </c>
      <c r="Q831" s="16"/>
      <c r="R831" s="16"/>
      <c r="S831" s="16"/>
      <c r="T831" s="16"/>
      <c r="U831" s="16"/>
      <c r="V831" s="16"/>
      <c r="W831" s="16"/>
      <c r="X831" s="16"/>
      <c r="Y831" s="16"/>
      <c r="Z831" s="16"/>
      <c r="AA831" s="16"/>
    </row>
    <row r="832">
      <c r="A832" s="115">
        <v>858.0</v>
      </c>
      <c r="B832" s="116" t="s">
        <v>355</v>
      </c>
      <c r="C832" s="116" t="s">
        <v>28</v>
      </c>
      <c r="D832" s="118">
        <v>42369.0</v>
      </c>
      <c r="E832" s="117">
        <v>3.007976E9</v>
      </c>
      <c r="F832" s="117">
        <v>1.290025E9</v>
      </c>
      <c r="G832" s="117">
        <v>8.4496E8</v>
      </c>
      <c r="H832" s="119" t="s">
        <v>59</v>
      </c>
      <c r="I832" s="117">
        <v>3.45464E8</v>
      </c>
      <c r="J832" s="116" t="s">
        <v>17</v>
      </c>
      <c r="K832" s="116" t="s">
        <v>88</v>
      </c>
      <c r="L832" s="29">
        <f t="shared" si="1"/>
        <v>1717951000</v>
      </c>
      <c r="M832" s="120">
        <f t="shared" si="2"/>
        <v>0.571131884</v>
      </c>
      <c r="N832" s="29">
        <f t="shared" si="3"/>
        <v>1190424000</v>
      </c>
      <c r="O832" s="29">
        <f t="shared" si="4"/>
        <v>527527000</v>
      </c>
      <c r="P832" s="120">
        <f t="shared" si="5"/>
        <v>0.1753760668</v>
      </c>
      <c r="Q832" s="16"/>
      <c r="R832" s="16"/>
      <c r="S832" s="16"/>
      <c r="T832" s="16"/>
      <c r="U832" s="16"/>
      <c r="V832" s="16"/>
      <c r="W832" s="16"/>
      <c r="X832" s="16"/>
      <c r="Y832" s="16"/>
      <c r="Z832" s="16"/>
      <c r="AA832" s="16"/>
    </row>
    <row r="833">
      <c r="A833" s="115">
        <v>859.0</v>
      </c>
      <c r="B833" s="116" t="s">
        <v>356</v>
      </c>
      <c r="C833" s="116" t="s">
        <v>25</v>
      </c>
      <c r="D833" s="118">
        <v>41639.0</v>
      </c>
      <c r="E833" s="117">
        <v>2.2651E9</v>
      </c>
      <c r="F833" s="117">
        <v>6.709E8</v>
      </c>
      <c r="G833" s="117">
        <v>5.74E8</v>
      </c>
      <c r="H833" s="117">
        <v>1.677E8</v>
      </c>
      <c r="I833" s="121" t="s">
        <v>59</v>
      </c>
      <c r="J833" s="116" t="s">
        <v>13</v>
      </c>
      <c r="K833" s="116" t="s">
        <v>70</v>
      </c>
      <c r="L833" s="29">
        <f t="shared" si="1"/>
        <v>1594200000</v>
      </c>
      <c r="M833" s="120">
        <f t="shared" si="2"/>
        <v>0.7038099863</v>
      </c>
      <c r="N833" s="29">
        <f t="shared" si="3"/>
        <v>741700000</v>
      </c>
      <c r="O833" s="29">
        <f t="shared" si="4"/>
        <v>852500000</v>
      </c>
      <c r="P833" s="120">
        <f t="shared" si="5"/>
        <v>0.3763630745</v>
      </c>
      <c r="Q833" s="16"/>
      <c r="R833" s="16"/>
      <c r="S833" s="16"/>
      <c r="T833" s="16"/>
      <c r="U833" s="16"/>
      <c r="V833" s="16"/>
      <c r="W833" s="16"/>
      <c r="X833" s="16"/>
      <c r="Y833" s="16"/>
      <c r="Z833" s="16"/>
      <c r="AA833" s="16"/>
    </row>
    <row r="834">
      <c r="A834" s="115">
        <v>860.0</v>
      </c>
      <c r="B834" s="116" t="s">
        <v>356</v>
      </c>
      <c r="C834" s="116" t="s">
        <v>26</v>
      </c>
      <c r="D834" s="118">
        <v>42004.0</v>
      </c>
      <c r="E834" s="117">
        <v>2.1317E9</v>
      </c>
      <c r="F834" s="117">
        <v>7.179E8</v>
      </c>
      <c r="G834" s="117">
        <v>6.91E8</v>
      </c>
      <c r="H834" s="117">
        <v>1.78E8</v>
      </c>
      <c r="I834" s="119" t="s">
        <v>59</v>
      </c>
      <c r="J834" s="116" t="s">
        <v>13</v>
      </c>
      <c r="K834" s="116" t="s">
        <v>70</v>
      </c>
      <c r="L834" s="29">
        <f t="shared" si="1"/>
        <v>1413800000</v>
      </c>
      <c r="M834" s="120">
        <f t="shared" si="2"/>
        <v>0.6632265328</v>
      </c>
      <c r="N834" s="29">
        <f t="shared" si="3"/>
        <v>869000000</v>
      </c>
      <c r="O834" s="29">
        <f t="shared" si="4"/>
        <v>544800000</v>
      </c>
      <c r="P834" s="120">
        <f t="shared" si="5"/>
        <v>0.2555706713</v>
      </c>
      <c r="Q834" s="16"/>
      <c r="R834" s="16"/>
      <c r="S834" s="16"/>
      <c r="T834" s="16"/>
      <c r="U834" s="16"/>
      <c r="V834" s="16"/>
      <c r="W834" s="16"/>
      <c r="X834" s="16"/>
      <c r="Y834" s="16"/>
      <c r="Z834" s="16"/>
      <c r="AA834" s="16"/>
    </row>
    <row r="835">
      <c r="A835" s="115">
        <v>861.0</v>
      </c>
      <c r="B835" s="116" t="s">
        <v>356</v>
      </c>
      <c r="C835" s="116" t="s">
        <v>27</v>
      </c>
      <c r="D835" s="118">
        <v>42369.0</v>
      </c>
      <c r="E835" s="117">
        <v>2.3844E9</v>
      </c>
      <c r="F835" s="117">
        <v>8.065E8</v>
      </c>
      <c r="G835" s="117">
        <v>6.405E8</v>
      </c>
      <c r="H835" s="117">
        <v>1.974E8</v>
      </c>
      <c r="I835" s="121" t="s">
        <v>59</v>
      </c>
      <c r="J835" s="116" t="s">
        <v>13</v>
      </c>
      <c r="K835" s="116" t="s">
        <v>70</v>
      </c>
      <c r="L835" s="29">
        <f t="shared" si="1"/>
        <v>1577900000</v>
      </c>
      <c r="M835" s="120">
        <f t="shared" si="2"/>
        <v>0.6617597719</v>
      </c>
      <c r="N835" s="29">
        <f t="shared" si="3"/>
        <v>837900000</v>
      </c>
      <c r="O835" s="29">
        <f t="shared" si="4"/>
        <v>740000000</v>
      </c>
      <c r="P835" s="120">
        <f t="shared" si="5"/>
        <v>0.3103506123</v>
      </c>
      <c r="Q835" s="16"/>
      <c r="R835" s="16"/>
      <c r="S835" s="16"/>
      <c r="T835" s="16"/>
      <c r="U835" s="16"/>
      <c r="V835" s="16"/>
      <c r="W835" s="16"/>
      <c r="X835" s="16"/>
      <c r="Y835" s="16"/>
      <c r="Z835" s="16"/>
      <c r="AA835" s="16"/>
    </row>
    <row r="836">
      <c r="A836" s="115">
        <v>862.0</v>
      </c>
      <c r="B836" s="116" t="s">
        <v>356</v>
      </c>
      <c r="C836" s="116" t="s">
        <v>28</v>
      </c>
      <c r="D836" s="118">
        <v>42735.0</v>
      </c>
      <c r="E836" s="117">
        <v>2.7044E9</v>
      </c>
      <c r="F836" s="117">
        <v>8.143E8</v>
      </c>
      <c r="G836" s="117">
        <v>7.053E8</v>
      </c>
      <c r="H836" s="117">
        <v>2.396E8</v>
      </c>
      <c r="I836" s="119" t="s">
        <v>59</v>
      </c>
      <c r="J836" s="116" t="s">
        <v>13</v>
      </c>
      <c r="K836" s="116" t="s">
        <v>70</v>
      </c>
      <c r="L836" s="29">
        <f t="shared" si="1"/>
        <v>1890100000</v>
      </c>
      <c r="M836" s="120">
        <f t="shared" si="2"/>
        <v>0.698898092</v>
      </c>
      <c r="N836" s="29">
        <f t="shared" si="3"/>
        <v>944900000</v>
      </c>
      <c r="O836" s="29">
        <f t="shared" si="4"/>
        <v>945200000</v>
      </c>
      <c r="P836" s="120">
        <f t="shared" si="5"/>
        <v>0.3495045112</v>
      </c>
      <c r="Q836" s="16"/>
      <c r="R836" s="16"/>
      <c r="S836" s="16"/>
      <c r="T836" s="16"/>
      <c r="U836" s="16"/>
      <c r="V836" s="16"/>
      <c r="W836" s="16"/>
      <c r="X836" s="16"/>
      <c r="Y836" s="16"/>
      <c r="Z836" s="16"/>
      <c r="AA836" s="16"/>
    </row>
    <row r="837">
      <c r="A837" s="115">
        <v>863.0</v>
      </c>
      <c r="B837" s="116" t="s">
        <v>357</v>
      </c>
      <c r="C837" s="116" t="s">
        <v>25</v>
      </c>
      <c r="D837" s="118">
        <v>41639.0</v>
      </c>
      <c r="E837" s="117">
        <v>1.4135E10</v>
      </c>
      <c r="F837" s="117">
        <v>8.554E9</v>
      </c>
      <c r="G837" s="117">
        <v>2.815E9</v>
      </c>
      <c r="H837" s="121" t="s">
        <v>59</v>
      </c>
      <c r="I837" s="117">
        <v>2.5E8</v>
      </c>
      <c r="J837" s="116" t="s">
        <v>14</v>
      </c>
      <c r="K837" s="116" t="s">
        <v>189</v>
      </c>
      <c r="L837" s="29">
        <f t="shared" si="1"/>
        <v>5581000000</v>
      </c>
      <c r="M837" s="120">
        <f t="shared" si="2"/>
        <v>0.3948355147</v>
      </c>
      <c r="N837" s="29">
        <f t="shared" si="3"/>
        <v>3065000000</v>
      </c>
      <c r="O837" s="29">
        <f t="shared" si="4"/>
        <v>2516000000</v>
      </c>
      <c r="P837" s="120">
        <f t="shared" si="5"/>
        <v>0.1779978776</v>
      </c>
      <c r="Q837" s="16"/>
      <c r="R837" s="16"/>
      <c r="S837" s="16"/>
      <c r="T837" s="16"/>
      <c r="U837" s="16"/>
      <c r="V837" s="16"/>
      <c r="W837" s="16"/>
      <c r="X837" s="16"/>
      <c r="Y837" s="16"/>
      <c r="Z837" s="16"/>
      <c r="AA837" s="16"/>
    </row>
    <row r="838">
      <c r="A838" s="115">
        <v>864.0</v>
      </c>
      <c r="B838" s="116" t="s">
        <v>357</v>
      </c>
      <c r="C838" s="116" t="s">
        <v>26</v>
      </c>
      <c r="D838" s="118">
        <v>42004.0</v>
      </c>
      <c r="E838" s="117">
        <v>1.4484E10</v>
      </c>
      <c r="F838" s="117">
        <v>8.673E9</v>
      </c>
      <c r="G838" s="117">
        <v>2.678E9</v>
      </c>
      <c r="H838" s="121" t="s">
        <v>59</v>
      </c>
      <c r="I838" s="117">
        <v>2.45E8</v>
      </c>
      <c r="J838" s="116" t="s">
        <v>14</v>
      </c>
      <c r="K838" s="116" t="s">
        <v>189</v>
      </c>
      <c r="L838" s="29">
        <f t="shared" si="1"/>
        <v>5811000000</v>
      </c>
      <c r="M838" s="120">
        <f t="shared" si="2"/>
        <v>0.4012013256</v>
      </c>
      <c r="N838" s="29">
        <f t="shared" si="3"/>
        <v>2923000000</v>
      </c>
      <c r="O838" s="29">
        <f t="shared" si="4"/>
        <v>2888000000</v>
      </c>
      <c r="P838" s="120">
        <f t="shared" si="5"/>
        <v>0.199392433</v>
      </c>
      <c r="Q838" s="16"/>
      <c r="R838" s="16"/>
      <c r="S838" s="16"/>
      <c r="T838" s="16"/>
      <c r="U838" s="16"/>
      <c r="V838" s="16"/>
      <c r="W838" s="16"/>
      <c r="X838" s="16"/>
      <c r="Y838" s="16"/>
      <c r="Z838" s="16"/>
      <c r="AA838" s="16"/>
    </row>
    <row r="839">
      <c r="A839" s="115">
        <v>865.0</v>
      </c>
      <c r="B839" s="116" t="s">
        <v>357</v>
      </c>
      <c r="C839" s="116" t="s">
        <v>27</v>
      </c>
      <c r="D839" s="118">
        <v>42369.0</v>
      </c>
      <c r="E839" s="117">
        <v>1.3405E10</v>
      </c>
      <c r="F839" s="117">
        <v>7.888E9</v>
      </c>
      <c r="G839" s="117">
        <v>2.417E9</v>
      </c>
      <c r="H839" s="121" t="s">
        <v>59</v>
      </c>
      <c r="I839" s="117">
        <v>2.33E8</v>
      </c>
      <c r="J839" s="116" t="s">
        <v>14</v>
      </c>
      <c r="K839" s="116" t="s">
        <v>189</v>
      </c>
      <c r="L839" s="29">
        <f t="shared" si="1"/>
        <v>5517000000</v>
      </c>
      <c r="M839" s="120">
        <f t="shared" si="2"/>
        <v>0.4115628497</v>
      </c>
      <c r="N839" s="29">
        <f t="shared" si="3"/>
        <v>2650000000</v>
      </c>
      <c r="O839" s="29">
        <f t="shared" si="4"/>
        <v>2867000000</v>
      </c>
      <c r="P839" s="120">
        <f t="shared" si="5"/>
        <v>0.2138754196</v>
      </c>
      <c r="Q839" s="16"/>
      <c r="R839" s="16"/>
      <c r="S839" s="16"/>
      <c r="T839" s="16"/>
      <c r="U839" s="16"/>
      <c r="V839" s="16"/>
      <c r="W839" s="16"/>
      <c r="X839" s="16"/>
      <c r="Y839" s="16"/>
      <c r="Z839" s="16"/>
      <c r="AA839" s="16"/>
    </row>
    <row r="840">
      <c r="A840" s="115">
        <v>866.0</v>
      </c>
      <c r="B840" s="116" t="s">
        <v>357</v>
      </c>
      <c r="C840" s="116" t="s">
        <v>28</v>
      </c>
      <c r="D840" s="118">
        <v>42735.0</v>
      </c>
      <c r="E840" s="117">
        <v>1.3599E10</v>
      </c>
      <c r="F840" s="117">
        <v>7.896E9</v>
      </c>
      <c r="G840" s="117">
        <v>2.415E9</v>
      </c>
      <c r="H840" s="121" t="s">
        <v>59</v>
      </c>
      <c r="I840" s="117">
        <v>2.24E8</v>
      </c>
      <c r="J840" s="116" t="s">
        <v>14</v>
      </c>
      <c r="K840" s="116" t="s">
        <v>189</v>
      </c>
      <c r="L840" s="29">
        <f t="shared" si="1"/>
        <v>5703000000</v>
      </c>
      <c r="M840" s="120">
        <f t="shared" si="2"/>
        <v>0.4193690713</v>
      </c>
      <c r="N840" s="29">
        <f t="shared" si="3"/>
        <v>2639000000</v>
      </c>
      <c r="O840" s="29">
        <f t="shared" si="4"/>
        <v>3064000000</v>
      </c>
      <c r="P840" s="120">
        <f t="shared" si="5"/>
        <v>0.2253106846</v>
      </c>
      <c r="Q840" s="16"/>
      <c r="R840" s="16"/>
      <c r="S840" s="16"/>
      <c r="T840" s="16"/>
      <c r="U840" s="16"/>
      <c r="V840" s="16"/>
      <c r="W840" s="16"/>
      <c r="X840" s="16"/>
      <c r="Y840" s="16"/>
      <c r="Z840" s="16"/>
      <c r="AA840" s="16"/>
    </row>
    <row r="841">
      <c r="A841" s="115">
        <v>867.0</v>
      </c>
      <c r="B841" s="116" t="s">
        <v>358</v>
      </c>
      <c r="C841" s="116" t="s">
        <v>25</v>
      </c>
      <c r="D841" s="118">
        <v>41274.0</v>
      </c>
      <c r="E841" s="117">
        <v>4.0504E9</v>
      </c>
      <c r="F841" s="119" t="s">
        <v>59</v>
      </c>
      <c r="G841" s="117">
        <v>3.2078E9</v>
      </c>
      <c r="H841" s="121" t="s">
        <v>59</v>
      </c>
      <c r="I841" s="119" t="s">
        <v>59</v>
      </c>
      <c r="J841" s="116" t="s">
        <v>12</v>
      </c>
      <c r="K841" s="116" t="s">
        <v>107</v>
      </c>
      <c r="L841" s="29" t="str">
        <f t="shared" si="1"/>
        <v>#VALUE!</v>
      </c>
      <c r="M841" s="120" t="str">
        <f t="shared" si="2"/>
        <v>#VALUE!</v>
      </c>
      <c r="N841" s="29">
        <f t="shared" si="3"/>
        <v>3207800000</v>
      </c>
      <c r="O841" s="16" t="str">
        <f t="shared" si="4"/>
        <v>#VALUE!</v>
      </c>
      <c r="P841" s="120" t="str">
        <f t="shared" si="5"/>
        <v>#VALUE!</v>
      </c>
      <c r="Q841" s="16"/>
      <c r="R841" s="16"/>
      <c r="S841" s="16"/>
      <c r="T841" s="16"/>
      <c r="U841" s="16"/>
      <c r="V841" s="16"/>
      <c r="W841" s="16"/>
      <c r="X841" s="16"/>
      <c r="Y841" s="16"/>
      <c r="Z841" s="16"/>
      <c r="AA841" s="16"/>
    </row>
    <row r="842">
      <c r="A842" s="115">
        <v>868.0</v>
      </c>
      <c r="B842" s="116" t="s">
        <v>358</v>
      </c>
      <c r="C842" s="116" t="s">
        <v>26</v>
      </c>
      <c r="D842" s="118">
        <v>41639.0</v>
      </c>
      <c r="E842" s="117">
        <v>4.6446E9</v>
      </c>
      <c r="F842" s="119" t="s">
        <v>59</v>
      </c>
      <c r="G842" s="117">
        <v>3.5244E9</v>
      </c>
      <c r="H842" s="121" t="s">
        <v>59</v>
      </c>
      <c r="I842" s="119" t="s">
        <v>59</v>
      </c>
      <c r="J842" s="116" t="s">
        <v>12</v>
      </c>
      <c r="K842" s="116" t="s">
        <v>107</v>
      </c>
      <c r="L842" s="29" t="str">
        <f t="shared" si="1"/>
        <v>#VALUE!</v>
      </c>
      <c r="M842" s="120" t="str">
        <f t="shared" si="2"/>
        <v>#VALUE!</v>
      </c>
      <c r="N842" s="29">
        <f t="shared" si="3"/>
        <v>3524400000</v>
      </c>
      <c r="O842" s="16" t="str">
        <f t="shared" si="4"/>
        <v>#VALUE!</v>
      </c>
      <c r="P842" s="120" t="str">
        <f t="shared" si="5"/>
        <v>#VALUE!</v>
      </c>
      <c r="Q842" s="16"/>
      <c r="R842" s="16"/>
      <c r="S842" s="16"/>
      <c r="T842" s="16"/>
      <c r="U842" s="16"/>
      <c r="V842" s="16"/>
      <c r="W842" s="16"/>
      <c r="X842" s="16"/>
      <c r="Y842" s="16"/>
      <c r="Z842" s="16"/>
      <c r="AA842" s="16"/>
    </row>
    <row r="843">
      <c r="A843" s="115">
        <v>869.0</v>
      </c>
      <c r="B843" s="116" t="s">
        <v>358</v>
      </c>
      <c r="C843" s="116" t="s">
        <v>27</v>
      </c>
      <c r="D843" s="118">
        <v>42004.0</v>
      </c>
      <c r="E843" s="117">
        <v>5.1471E9</v>
      </c>
      <c r="F843" s="119" t="s">
        <v>59</v>
      </c>
      <c r="G843" s="117">
        <v>3.8702E9</v>
      </c>
      <c r="H843" s="121" t="s">
        <v>59</v>
      </c>
      <c r="I843" s="119" t="s">
        <v>59</v>
      </c>
      <c r="J843" s="116" t="s">
        <v>12</v>
      </c>
      <c r="K843" s="116" t="s">
        <v>107</v>
      </c>
      <c r="L843" s="29" t="str">
        <f t="shared" si="1"/>
        <v>#VALUE!</v>
      </c>
      <c r="M843" s="120" t="str">
        <f t="shared" si="2"/>
        <v>#VALUE!</v>
      </c>
      <c r="N843" s="29">
        <f t="shared" si="3"/>
        <v>3870200000</v>
      </c>
      <c r="O843" s="16" t="str">
        <f t="shared" si="4"/>
        <v>#VALUE!</v>
      </c>
      <c r="P843" s="120" t="str">
        <f t="shared" si="5"/>
        <v>#VALUE!</v>
      </c>
      <c r="Q843" s="16"/>
      <c r="R843" s="16"/>
      <c r="S843" s="16"/>
      <c r="T843" s="16"/>
      <c r="U843" s="16"/>
      <c r="V843" s="16"/>
      <c r="W843" s="16"/>
      <c r="X843" s="16"/>
      <c r="Y843" s="16"/>
      <c r="Z843" s="16"/>
      <c r="AA843" s="16"/>
    </row>
    <row r="844">
      <c r="A844" s="115">
        <v>870.0</v>
      </c>
      <c r="B844" s="116" t="s">
        <v>358</v>
      </c>
      <c r="C844" s="116" t="s">
        <v>28</v>
      </c>
      <c r="D844" s="118">
        <v>42369.0</v>
      </c>
      <c r="E844" s="117">
        <v>5.1229E9</v>
      </c>
      <c r="F844" s="119" t="s">
        <v>59</v>
      </c>
      <c r="G844" s="117">
        <v>3.7645E9</v>
      </c>
      <c r="H844" s="121" t="s">
        <v>59</v>
      </c>
      <c r="I844" s="119" t="s">
        <v>59</v>
      </c>
      <c r="J844" s="116" t="s">
        <v>12</v>
      </c>
      <c r="K844" s="116" t="s">
        <v>107</v>
      </c>
      <c r="L844" s="29" t="str">
        <f t="shared" si="1"/>
        <v>#VALUE!</v>
      </c>
      <c r="M844" s="120" t="str">
        <f t="shared" si="2"/>
        <v>#VALUE!</v>
      </c>
      <c r="N844" s="29">
        <f t="shared" si="3"/>
        <v>3764500000</v>
      </c>
      <c r="O844" s="16" t="str">
        <f t="shared" si="4"/>
        <v>#VALUE!</v>
      </c>
      <c r="P844" s="120" t="str">
        <f t="shared" si="5"/>
        <v>#VALUE!</v>
      </c>
      <c r="Q844" s="16"/>
      <c r="R844" s="16"/>
      <c r="S844" s="16"/>
      <c r="T844" s="16"/>
      <c r="U844" s="16"/>
      <c r="V844" s="16"/>
      <c r="W844" s="16"/>
      <c r="X844" s="16"/>
      <c r="Y844" s="16"/>
      <c r="Z844" s="16"/>
      <c r="AA844" s="16"/>
    </row>
    <row r="845">
      <c r="A845" s="115">
        <v>871.0</v>
      </c>
      <c r="B845" s="116" t="s">
        <v>359</v>
      </c>
      <c r="C845" s="116" t="s">
        <v>25</v>
      </c>
      <c r="D845" s="118">
        <v>41274.0</v>
      </c>
      <c r="E845" s="117">
        <v>5.05498E9</v>
      </c>
      <c r="F845" s="117">
        <v>3.230857E9</v>
      </c>
      <c r="G845" s="117">
        <v>1.064757E9</v>
      </c>
      <c r="H845" s="121" t="s">
        <v>59</v>
      </c>
      <c r="I845" s="117">
        <v>2.29166E8</v>
      </c>
      <c r="J845" s="116" t="s">
        <v>14</v>
      </c>
      <c r="K845" s="116" t="s">
        <v>360</v>
      </c>
      <c r="L845" s="29">
        <f t="shared" si="1"/>
        <v>1824123000</v>
      </c>
      <c r="M845" s="120">
        <f t="shared" si="2"/>
        <v>0.3608566206</v>
      </c>
      <c r="N845" s="29">
        <f t="shared" si="3"/>
        <v>1293923000</v>
      </c>
      <c r="O845" s="29">
        <f t="shared" si="4"/>
        <v>530200000</v>
      </c>
      <c r="P845" s="120">
        <f t="shared" si="5"/>
        <v>0.1048866662</v>
      </c>
      <c r="Q845" s="16"/>
      <c r="R845" s="16"/>
      <c r="S845" s="16"/>
      <c r="T845" s="16"/>
      <c r="U845" s="16"/>
      <c r="V845" s="16"/>
      <c r="W845" s="16"/>
      <c r="X845" s="16"/>
      <c r="Y845" s="16"/>
      <c r="Z845" s="16"/>
      <c r="AA845" s="16"/>
    </row>
    <row r="846">
      <c r="A846" s="115">
        <v>872.0</v>
      </c>
      <c r="B846" s="116" t="s">
        <v>359</v>
      </c>
      <c r="C846" s="116" t="s">
        <v>26</v>
      </c>
      <c r="D846" s="118">
        <v>41639.0</v>
      </c>
      <c r="E846" s="117">
        <v>5.584571E9</v>
      </c>
      <c r="F846" s="117">
        <v>3.570801E9</v>
      </c>
      <c r="G846" s="117">
        <v>1.183682E9</v>
      </c>
      <c r="H846" s="119" t="s">
        <v>59</v>
      </c>
      <c r="I846" s="117">
        <v>2.5338E8</v>
      </c>
      <c r="J846" s="116" t="s">
        <v>14</v>
      </c>
      <c r="K846" s="116" t="s">
        <v>360</v>
      </c>
      <c r="L846" s="29">
        <f t="shared" si="1"/>
        <v>2013770000</v>
      </c>
      <c r="M846" s="120">
        <f t="shared" si="2"/>
        <v>0.3605952901</v>
      </c>
      <c r="N846" s="29">
        <f t="shared" si="3"/>
        <v>1437062000</v>
      </c>
      <c r="O846" s="29">
        <f t="shared" si="4"/>
        <v>576708000</v>
      </c>
      <c r="P846" s="120">
        <f t="shared" si="5"/>
        <v>0.1032680935</v>
      </c>
      <c r="Q846" s="16"/>
      <c r="R846" s="16"/>
      <c r="S846" s="16"/>
      <c r="T846" s="16"/>
      <c r="U846" s="16"/>
      <c r="V846" s="16"/>
      <c r="W846" s="16"/>
      <c r="X846" s="16"/>
      <c r="Y846" s="16"/>
      <c r="Z846" s="16"/>
      <c r="AA846" s="16"/>
    </row>
    <row r="847">
      <c r="A847" s="115">
        <v>873.0</v>
      </c>
      <c r="B847" s="116" t="s">
        <v>359</v>
      </c>
      <c r="C847" s="116" t="s">
        <v>27</v>
      </c>
      <c r="D847" s="118">
        <v>42004.0</v>
      </c>
      <c r="E847" s="117">
        <v>6.165441E9</v>
      </c>
      <c r="F847" s="117">
        <v>3.898403E9</v>
      </c>
      <c r="G847" s="117">
        <v>1.341E9</v>
      </c>
      <c r="H847" s="121" t="s">
        <v>59</v>
      </c>
      <c r="I847" s="117">
        <v>2.94496E8</v>
      </c>
      <c r="J847" s="116" t="s">
        <v>14</v>
      </c>
      <c r="K847" s="116" t="s">
        <v>360</v>
      </c>
      <c r="L847" s="29">
        <f t="shared" si="1"/>
        <v>2267038000</v>
      </c>
      <c r="M847" s="120">
        <f t="shared" si="2"/>
        <v>0.3677008668</v>
      </c>
      <c r="N847" s="29">
        <f t="shared" si="3"/>
        <v>1635496000</v>
      </c>
      <c r="O847" s="29">
        <f t="shared" si="4"/>
        <v>631542000</v>
      </c>
      <c r="P847" s="120">
        <f t="shared" si="5"/>
        <v>0.1024325754</v>
      </c>
      <c r="Q847" s="16"/>
      <c r="R847" s="16"/>
      <c r="S847" s="16"/>
      <c r="T847" s="16"/>
      <c r="U847" s="16"/>
      <c r="V847" s="16"/>
      <c r="W847" s="16"/>
      <c r="X847" s="16"/>
      <c r="Y847" s="16"/>
      <c r="Z847" s="16"/>
      <c r="AA847" s="16"/>
    </row>
    <row r="848">
      <c r="A848" s="115">
        <v>874.0</v>
      </c>
      <c r="B848" s="116" t="s">
        <v>359</v>
      </c>
      <c r="C848" s="116" t="s">
        <v>28</v>
      </c>
      <c r="D848" s="118">
        <v>42369.0</v>
      </c>
      <c r="E848" s="117">
        <v>6.187646E9</v>
      </c>
      <c r="F848" s="117">
        <v>3.665578E9</v>
      </c>
      <c r="G848" s="117">
        <v>1.466761E9</v>
      </c>
      <c r="H848" s="121" t="s">
        <v>59</v>
      </c>
      <c r="I848" s="117">
        <v>3.39613E8</v>
      </c>
      <c r="J848" s="116" t="s">
        <v>14</v>
      </c>
      <c r="K848" s="116" t="s">
        <v>360</v>
      </c>
      <c r="L848" s="29">
        <f t="shared" si="1"/>
        <v>2522068000</v>
      </c>
      <c r="M848" s="120">
        <f t="shared" si="2"/>
        <v>0.4075973318</v>
      </c>
      <c r="N848" s="29">
        <f t="shared" si="3"/>
        <v>1806374000</v>
      </c>
      <c r="O848" s="29">
        <f t="shared" si="4"/>
        <v>715694000</v>
      </c>
      <c r="P848" s="120">
        <f t="shared" si="5"/>
        <v>0.1156649879</v>
      </c>
      <c r="Q848" s="16"/>
      <c r="R848" s="16"/>
      <c r="S848" s="16"/>
      <c r="T848" s="16"/>
      <c r="U848" s="16"/>
      <c r="V848" s="16"/>
      <c r="W848" s="16"/>
      <c r="X848" s="16"/>
      <c r="Y848" s="16"/>
      <c r="Z848" s="16"/>
      <c r="AA848" s="16"/>
    </row>
    <row r="849">
      <c r="A849" s="115">
        <v>875.0</v>
      </c>
      <c r="B849" s="116" t="s">
        <v>361</v>
      </c>
      <c r="C849" s="116" t="s">
        <v>25</v>
      </c>
      <c r="D849" s="118">
        <v>41544.0</v>
      </c>
      <c r="E849" s="117">
        <v>1.1818376E10</v>
      </c>
      <c r="F849" s="117">
        <v>9.976057E9</v>
      </c>
      <c r="G849" s="117">
        <v>1.17334E9</v>
      </c>
      <c r="H849" s="121" t="s">
        <v>59</v>
      </c>
      <c r="I849" s="119" t="s">
        <v>59</v>
      </c>
      <c r="J849" s="116" t="s">
        <v>14</v>
      </c>
      <c r="K849" s="116" t="s">
        <v>196</v>
      </c>
      <c r="L849" s="29">
        <f t="shared" si="1"/>
        <v>1842319000</v>
      </c>
      <c r="M849" s="120">
        <f t="shared" si="2"/>
        <v>0.1558859694</v>
      </c>
      <c r="N849" s="29">
        <f t="shared" si="3"/>
        <v>1173340000</v>
      </c>
      <c r="O849" s="29">
        <f t="shared" si="4"/>
        <v>668979000</v>
      </c>
      <c r="P849" s="120">
        <f t="shared" si="5"/>
        <v>0.05660498532</v>
      </c>
      <c r="Q849" s="16"/>
      <c r="R849" s="16"/>
      <c r="S849" s="16"/>
      <c r="T849" s="16"/>
      <c r="U849" s="16"/>
      <c r="V849" s="16"/>
      <c r="W849" s="16"/>
      <c r="X849" s="16"/>
      <c r="Y849" s="16"/>
      <c r="Z849" s="16"/>
      <c r="AA849" s="16"/>
    </row>
    <row r="850">
      <c r="A850" s="115">
        <v>876.0</v>
      </c>
      <c r="B850" s="116" t="s">
        <v>361</v>
      </c>
      <c r="C850" s="116" t="s">
        <v>26</v>
      </c>
      <c r="D850" s="118">
        <v>41908.0</v>
      </c>
      <c r="E850" s="117">
        <v>1.2695157E10</v>
      </c>
      <c r="F850" s="117">
        <v>1.0621373E10</v>
      </c>
      <c r="G850" s="117">
        <v>1.545716E9</v>
      </c>
      <c r="H850" s="121" t="s">
        <v>59</v>
      </c>
      <c r="I850" s="119" t="s">
        <v>59</v>
      </c>
      <c r="J850" s="116" t="s">
        <v>14</v>
      </c>
      <c r="K850" s="116" t="s">
        <v>196</v>
      </c>
      <c r="L850" s="29">
        <f t="shared" si="1"/>
        <v>2073784000</v>
      </c>
      <c r="M850" s="120">
        <f t="shared" si="2"/>
        <v>0.1633523713</v>
      </c>
      <c r="N850" s="29">
        <f t="shared" si="3"/>
        <v>1545716000</v>
      </c>
      <c r="O850" s="29">
        <f t="shared" si="4"/>
        <v>528068000</v>
      </c>
      <c r="P850" s="120">
        <f t="shared" si="5"/>
        <v>0.04159601965</v>
      </c>
      <c r="Q850" s="16"/>
      <c r="R850" s="16"/>
      <c r="S850" s="16"/>
      <c r="T850" s="16"/>
      <c r="U850" s="16"/>
      <c r="V850" s="16"/>
      <c r="W850" s="16"/>
      <c r="X850" s="16"/>
      <c r="Y850" s="16"/>
      <c r="Z850" s="16"/>
      <c r="AA850" s="16"/>
    </row>
    <row r="851">
      <c r="A851" s="115">
        <v>877.0</v>
      </c>
      <c r="B851" s="116" t="s">
        <v>361</v>
      </c>
      <c r="C851" s="116" t="s">
        <v>27</v>
      </c>
      <c r="D851" s="118">
        <v>42279.0</v>
      </c>
      <c r="E851" s="117">
        <v>1.2114832E10</v>
      </c>
      <c r="F851" s="117">
        <v>1.0146494E10</v>
      </c>
      <c r="G851" s="117">
        <v>1.522811E9</v>
      </c>
      <c r="H851" s="119" t="s">
        <v>59</v>
      </c>
      <c r="I851" s="121" t="s">
        <v>59</v>
      </c>
      <c r="J851" s="116" t="s">
        <v>14</v>
      </c>
      <c r="K851" s="116" t="s">
        <v>196</v>
      </c>
      <c r="L851" s="29">
        <f t="shared" si="1"/>
        <v>1968338000</v>
      </c>
      <c r="M851" s="120">
        <f t="shared" si="2"/>
        <v>0.1624734045</v>
      </c>
      <c r="N851" s="29">
        <f t="shared" si="3"/>
        <v>1522811000</v>
      </c>
      <c r="O851" s="29">
        <f t="shared" si="4"/>
        <v>445527000</v>
      </c>
      <c r="P851" s="120">
        <f t="shared" si="5"/>
        <v>0.03677533457</v>
      </c>
      <c r="Q851" s="16"/>
      <c r="R851" s="16"/>
      <c r="S851" s="16"/>
      <c r="T851" s="16"/>
      <c r="U851" s="16"/>
      <c r="V851" s="16"/>
      <c r="W851" s="16"/>
      <c r="X851" s="16"/>
      <c r="Y851" s="16"/>
      <c r="Z851" s="16"/>
      <c r="AA851" s="16"/>
    </row>
    <row r="852">
      <c r="A852" s="115">
        <v>878.0</v>
      </c>
      <c r="B852" s="116" t="s">
        <v>361</v>
      </c>
      <c r="C852" s="116" t="s">
        <v>28</v>
      </c>
      <c r="D852" s="118">
        <v>42643.0</v>
      </c>
      <c r="E852" s="117">
        <v>1.0964157E10</v>
      </c>
      <c r="F852" s="117">
        <v>9.196326E9</v>
      </c>
      <c r="G852" s="117">
        <v>1.429233E9</v>
      </c>
      <c r="H852" s="119" t="s">
        <v>59</v>
      </c>
      <c r="I852" s="121" t="s">
        <v>59</v>
      </c>
      <c r="J852" s="116" t="s">
        <v>14</v>
      </c>
      <c r="K852" s="116" t="s">
        <v>196</v>
      </c>
      <c r="L852" s="29">
        <f t="shared" si="1"/>
        <v>1767831000</v>
      </c>
      <c r="M852" s="120">
        <f t="shared" si="2"/>
        <v>0.1612372935</v>
      </c>
      <c r="N852" s="29">
        <f t="shared" si="3"/>
        <v>1429233000</v>
      </c>
      <c r="O852" s="29">
        <f t="shared" si="4"/>
        <v>338598000</v>
      </c>
      <c r="P852" s="120">
        <f t="shared" si="5"/>
        <v>0.03088226482</v>
      </c>
      <c r="Q852" s="16"/>
      <c r="R852" s="16"/>
      <c r="S852" s="16"/>
      <c r="T852" s="16"/>
      <c r="U852" s="16"/>
      <c r="V852" s="16"/>
      <c r="W852" s="16"/>
      <c r="X852" s="16"/>
      <c r="Y852" s="16"/>
      <c r="Z852" s="16"/>
      <c r="AA852" s="16"/>
    </row>
    <row r="853">
      <c r="A853" s="115">
        <v>879.0</v>
      </c>
      <c r="B853" s="116" t="s">
        <v>362</v>
      </c>
      <c r="C853" s="116" t="s">
        <v>25</v>
      </c>
      <c r="D853" s="118">
        <v>41274.0</v>
      </c>
      <c r="E853" s="117">
        <v>4.3654E9</v>
      </c>
      <c r="F853" s="117">
        <v>1.6566E9</v>
      </c>
      <c r="G853" s="117">
        <v>1.2523E9</v>
      </c>
      <c r="H853" s="117">
        <v>1.1016E9</v>
      </c>
      <c r="I853" s="121" t="s">
        <v>59</v>
      </c>
      <c r="J853" s="116" t="s">
        <v>15</v>
      </c>
      <c r="K853" s="116" t="s">
        <v>206</v>
      </c>
      <c r="L853" s="29">
        <f t="shared" si="1"/>
        <v>2708800000</v>
      </c>
      <c r="M853" s="120">
        <f t="shared" si="2"/>
        <v>0.6205158748</v>
      </c>
      <c r="N853" s="29">
        <f t="shared" si="3"/>
        <v>2353900000</v>
      </c>
      <c r="O853" s="29">
        <f t="shared" si="4"/>
        <v>354900000</v>
      </c>
      <c r="P853" s="120">
        <f t="shared" si="5"/>
        <v>0.0812983919</v>
      </c>
      <c r="Q853" s="16"/>
      <c r="R853" s="16"/>
      <c r="S853" s="16"/>
      <c r="T853" s="16"/>
      <c r="U853" s="16"/>
      <c r="V853" s="16"/>
      <c r="W853" s="16"/>
      <c r="X853" s="16"/>
      <c r="Y853" s="16"/>
      <c r="Z853" s="16"/>
      <c r="AA853" s="16"/>
    </row>
    <row r="854">
      <c r="A854" s="115">
        <v>880.0</v>
      </c>
      <c r="B854" s="116" t="s">
        <v>362</v>
      </c>
      <c r="C854" s="116" t="s">
        <v>26</v>
      </c>
      <c r="D854" s="118">
        <v>41639.0</v>
      </c>
      <c r="E854" s="117">
        <v>4.6691E9</v>
      </c>
      <c r="F854" s="117">
        <v>1.7277E9</v>
      </c>
      <c r="G854" s="117">
        <v>1.2932E9</v>
      </c>
      <c r="H854" s="117">
        <v>1.0432E9</v>
      </c>
      <c r="I854" s="119" t="s">
        <v>59</v>
      </c>
      <c r="J854" s="116" t="s">
        <v>15</v>
      </c>
      <c r="K854" s="116" t="s">
        <v>206</v>
      </c>
      <c r="L854" s="29">
        <f t="shared" si="1"/>
        <v>2941400000</v>
      </c>
      <c r="M854" s="120">
        <f t="shared" si="2"/>
        <v>0.6299715149</v>
      </c>
      <c r="N854" s="29">
        <f t="shared" si="3"/>
        <v>2336400000</v>
      </c>
      <c r="O854" s="29">
        <f t="shared" si="4"/>
        <v>605000000</v>
      </c>
      <c r="P854" s="120">
        <f t="shared" si="5"/>
        <v>0.1295752929</v>
      </c>
      <c r="Q854" s="16"/>
      <c r="R854" s="16"/>
      <c r="S854" s="16"/>
      <c r="T854" s="16"/>
      <c r="U854" s="16"/>
      <c r="V854" s="16"/>
      <c r="W854" s="16"/>
      <c r="X854" s="16"/>
      <c r="Y854" s="16"/>
      <c r="Z854" s="16"/>
      <c r="AA854" s="16"/>
    </row>
    <row r="855">
      <c r="A855" s="115">
        <v>881.0</v>
      </c>
      <c r="B855" s="116" t="s">
        <v>362</v>
      </c>
      <c r="C855" s="116" t="s">
        <v>27</v>
      </c>
      <c r="D855" s="118">
        <v>42004.0</v>
      </c>
      <c r="E855" s="117">
        <v>4.6271E9</v>
      </c>
      <c r="F855" s="117">
        <v>1.7689E9</v>
      </c>
      <c r="G855" s="117">
        <v>1.2547E9</v>
      </c>
      <c r="H855" s="117">
        <v>1.0062E9</v>
      </c>
      <c r="I855" s="119" t="s">
        <v>59</v>
      </c>
      <c r="J855" s="116" t="s">
        <v>15</v>
      </c>
      <c r="K855" s="116" t="s">
        <v>206</v>
      </c>
      <c r="L855" s="29">
        <f t="shared" si="1"/>
        <v>2858200000</v>
      </c>
      <c r="M855" s="120">
        <f t="shared" si="2"/>
        <v>0.617708716</v>
      </c>
      <c r="N855" s="29">
        <f t="shared" si="3"/>
        <v>2260900000</v>
      </c>
      <c r="O855" s="29">
        <f t="shared" si="4"/>
        <v>597300000</v>
      </c>
      <c r="P855" s="120">
        <f t="shared" si="5"/>
        <v>0.1290873333</v>
      </c>
      <c r="Q855" s="16"/>
      <c r="R855" s="16"/>
      <c r="S855" s="16"/>
      <c r="T855" s="16"/>
      <c r="U855" s="16"/>
      <c r="V855" s="16"/>
      <c r="W855" s="16"/>
      <c r="X855" s="16"/>
      <c r="Y855" s="16"/>
      <c r="Z855" s="16"/>
      <c r="AA855" s="16"/>
    </row>
    <row r="856">
      <c r="A856" s="115">
        <v>882.0</v>
      </c>
      <c r="B856" s="116" t="s">
        <v>362</v>
      </c>
      <c r="C856" s="116" t="s">
        <v>28</v>
      </c>
      <c r="D856" s="118">
        <v>42369.0</v>
      </c>
      <c r="E856" s="117">
        <v>4.8578E9</v>
      </c>
      <c r="F856" s="117">
        <v>1.7792E9</v>
      </c>
      <c r="G856" s="117">
        <v>1.1727E9</v>
      </c>
      <c r="H856" s="117">
        <v>9.945E8</v>
      </c>
      <c r="I856" s="119" t="s">
        <v>59</v>
      </c>
      <c r="J856" s="116" t="s">
        <v>15</v>
      </c>
      <c r="K856" s="116" t="s">
        <v>206</v>
      </c>
      <c r="L856" s="29">
        <f t="shared" si="1"/>
        <v>3078600000</v>
      </c>
      <c r="M856" s="120">
        <f t="shared" si="2"/>
        <v>0.63374367</v>
      </c>
      <c r="N856" s="29">
        <f t="shared" si="3"/>
        <v>2167200000</v>
      </c>
      <c r="O856" s="29">
        <f t="shared" si="4"/>
        <v>911400000</v>
      </c>
      <c r="P856" s="120">
        <f t="shared" si="5"/>
        <v>0.1876157932</v>
      </c>
      <c r="Q856" s="16"/>
      <c r="R856" s="16"/>
      <c r="S856" s="16"/>
      <c r="T856" s="16"/>
      <c r="U856" s="16"/>
      <c r="V856" s="16"/>
      <c r="W856" s="16"/>
      <c r="X856" s="16"/>
      <c r="Y856" s="16"/>
      <c r="Z856" s="16"/>
      <c r="AA856" s="16"/>
    </row>
    <row r="857">
      <c r="A857" s="115">
        <v>883.0</v>
      </c>
      <c r="B857" s="116" t="s">
        <v>363</v>
      </c>
      <c r="C857" s="116" t="s">
        <v>25</v>
      </c>
      <c r="D857" s="118">
        <v>41274.0</v>
      </c>
      <c r="E857" s="117">
        <v>9.3646E10</v>
      </c>
      <c r="F857" s="119" t="s">
        <v>59</v>
      </c>
      <c r="G857" s="117">
        <v>6.4729E10</v>
      </c>
      <c r="H857" s="121" t="s">
        <v>59</v>
      </c>
      <c r="I857" s="117">
        <v>3.385E9</v>
      </c>
      <c r="J857" s="116" t="s">
        <v>12</v>
      </c>
      <c r="K857" s="116" t="s">
        <v>137</v>
      </c>
      <c r="L857" s="29" t="str">
        <f t="shared" si="1"/>
        <v>#VALUE!</v>
      </c>
      <c r="M857" s="120" t="str">
        <f t="shared" si="2"/>
        <v>#VALUE!</v>
      </c>
      <c r="N857" s="29">
        <f t="shared" si="3"/>
        <v>68114000000</v>
      </c>
      <c r="O857" s="16" t="str">
        <f t="shared" si="4"/>
        <v>#VALUE!</v>
      </c>
      <c r="P857" s="120" t="str">
        <f t="shared" si="5"/>
        <v>#VALUE!</v>
      </c>
      <c r="Q857" s="16"/>
      <c r="R857" s="16"/>
      <c r="S857" s="16"/>
      <c r="T857" s="16"/>
      <c r="U857" s="16"/>
      <c r="V857" s="16"/>
      <c r="W857" s="16"/>
      <c r="X857" s="16"/>
      <c r="Y857" s="16"/>
      <c r="Z857" s="16"/>
      <c r="AA857" s="16"/>
    </row>
    <row r="858">
      <c r="A858" s="115">
        <v>884.0</v>
      </c>
      <c r="B858" s="116" t="s">
        <v>363</v>
      </c>
      <c r="C858" s="116" t="s">
        <v>26</v>
      </c>
      <c r="D858" s="118">
        <v>41639.0</v>
      </c>
      <c r="E858" s="117">
        <v>9.7142E10</v>
      </c>
      <c r="F858" s="119" t="s">
        <v>59</v>
      </c>
      <c r="G858" s="117">
        <v>7.0467E10</v>
      </c>
      <c r="H858" s="121" t="s">
        <v>59</v>
      </c>
      <c r="I858" s="117">
        <v>2.25E8</v>
      </c>
      <c r="J858" s="116" t="s">
        <v>12</v>
      </c>
      <c r="K858" s="116" t="s">
        <v>137</v>
      </c>
      <c r="L858" s="29" t="str">
        <f t="shared" si="1"/>
        <v>#VALUE!</v>
      </c>
      <c r="M858" s="120" t="str">
        <f t="shared" si="2"/>
        <v>#VALUE!</v>
      </c>
      <c r="N858" s="29">
        <f t="shared" si="3"/>
        <v>70692000000</v>
      </c>
      <c r="O858" s="16" t="str">
        <f t="shared" si="4"/>
        <v>#VALUE!</v>
      </c>
      <c r="P858" s="120" t="str">
        <f t="shared" si="5"/>
        <v>#VALUE!</v>
      </c>
      <c r="Q858" s="16"/>
      <c r="R858" s="16"/>
      <c r="S858" s="16"/>
      <c r="T858" s="16"/>
      <c r="U858" s="16"/>
      <c r="V858" s="16"/>
      <c r="W858" s="16"/>
      <c r="X858" s="16"/>
      <c r="Y858" s="16"/>
      <c r="Z858" s="16"/>
      <c r="AA858" s="16"/>
    </row>
    <row r="859">
      <c r="A859" s="115">
        <v>885.0</v>
      </c>
      <c r="B859" s="116" t="s">
        <v>363</v>
      </c>
      <c r="C859" s="116" t="s">
        <v>27</v>
      </c>
      <c r="D859" s="118">
        <v>42004.0</v>
      </c>
      <c r="E859" s="117">
        <v>9.1973E10</v>
      </c>
      <c r="F859" s="119" t="s">
        <v>59</v>
      </c>
      <c r="G859" s="117">
        <v>6.1274E10</v>
      </c>
      <c r="H859" s="121" t="s">
        <v>59</v>
      </c>
      <c r="I859" s="117">
        <v>3.139E9</v>
      </c>
      <c r="J859" s="116" t="s">
        <v>12</v>
      </c>
      <c r="K859" s="116" t="s">
        <v>137</v>
      </c>
      <c r="L859" s="29" t="str">
        <f t="shared" si="1"/>
        <v>#VALUE!</v>
      </c>
      <c r="M859" s="120" t="str">
        <f t="shared" si="2"/>
        <v>#VALUE!</v>
      </c>
      <c r="N859" s="29">
        <f t="shared" si="3"/>
        <v>64413000000</v>
      </c>
      <c r="O859" s="16" t="str">
        <f t="shared" si="4"/>
        <v>#VALUE!</v>
      </c>
      <c r="P859" s="120" t="str">
        <f t="shared" si="5"/>
        <v>#VALUE!</v>
      </c>
      <c r="Q859" s="16"/>
      <c r="R859" s="16"/>
      <c r="S859" s="16"/>
      <c r="T859" s="16"/>
      <c r="U859" s="16"/>
      <c r="V859" s="16"/>
      <c r="W859" s="16"/>
      <c r="X859" s="16"/>
      <c r="Y859" s="16"/>
      <c r="Z859" s="16"/>
      <c r="AA859" s="16"/>
    </row>
    <row r="860">
      <c r="A860" s="115">
        <v>886.0</v>
      </c>
      <c r="B860" s="116" t="s">
        <v>363</v>
      </c>
      <c r="C860" s="116" t="s">
        <v>28</v>
      </c>
      <c r="D860" s="118">
        <v>42369.0</v>
      </c>
      <c r="E860" s="117">
        <v>8.9716E10</v>
      </c>
      <c r="F860" s="119" t="s">
        <v>59</v>
      </c>
      <c r="G860" s="117">
        <v>5.9014E10</v>
      </c>
      <c r="H860" s="119" t="s">
        <v>59</v>
      </c>
      <c r="I860" s="117">
        <v>3.827E9</v>
      </c>
      <c r="J860" s="116" t="s">
        <v>12</v>
      </c>
      <c r="K860" s="116" t="s">
        <v>137</v>
      </c>
      <c r="L860" s="29" t="str">
        <f t="shared" si="1"/>
        <v>#VALUE!</v>
      </c>
      <c r="M860" s="120" t="str">
        <f t="shared" si="2"/>
        <v>#VALUE!</v>
      </c>
      <c r="N860" s="29">
        <f t="shared" si="3"/>
        <v>62841000000</v>
      </c>
      <c r="O860" s="16" t="str">
        <f t="shared" si="4"/>
        <v>#VALUE!</v>
      </c>
      <c r="P860" s="120" t="str">
        <f t="shared" si="5"/>
        <v>#VALUE!</v>
      </c>
      <c r="Q860" s="16"/>
      <c r="R860" s="16"/>
      <c r="S860" s="16"/>
      <c r="T860" s="16"/>
      <c r="U860" s="16"/>
      <c r="V860" s="16"/>
      <c r="W860" s="16"/>
      <c r="X860" s="16"/>
      <c r="Y860" s="16"/>
      <c r="Z860" s="16"/>
      <c r="AA860" s="16"/>
    </row>
    <row r="861">
      <c r="A861" s="115">
        <v>887.0</v>
      </c>
      <c r="B861" s="116" t="s">
        <v>364</v>
      </c>
      <c r="C861" s="116" t="s">
        <v>25</v>
      </c>
      <c r="D861" s="118">
        <v>41307.0</v>
      </c>
      <c r="E861" s="117">
        <v>1.2134E10</v>
      </c>
      <c r="F861" s="117">
        <v>7.432E9</v>
      </c>
      <c r="G861" s="117">
        <v>3.357E9</v>
      </c>
      <c r="H861" s="121" t="s">
        <v>59</v>
      </c>
      <c r="I861" s="119" t="s">
        <v>59</v>
      </c>
      <c r="J861" s="116" t="s">
        <v>9</v>
      </c>
      <c r="K861" s="116" t="s">
        <v>365</v>
      </c>
      <c r="L861" s="29">
        <f t="shared" si="1"/>
        <v>4702000000</v>
      </c>
      <c r="M861" s="120">
        <f t="shared" si="2"/>
        <v>0.387506181</v>
      </c>
      <c r="N861" s="29">
        <f t="shared" si="3"/>
        <v>3357000000</v>
      </c>
      <c r="O861" s="29">
        <f t="shared" si="4"/>
        <v>1345000000</v>
      </c>
      <c r="P861" s="120">
        <f t="shared" si="5"/>
        <v>0.1108455579</v>
      </c>
      <c r="Q861" s="16"/>
      <c r="R861" s="16"/>
      <c r="S861" s="16"/>
      <c r="T861" s="16"/>
      <c r="U861" s="16"/>
      <c r="V861" s="16"/>
      <c r="W861" s="16"/>
      <c r="X861" s="16"/>
      <c r="Y861" s="16"/>
      <c r="Z861" s="16"/>
      <c r="AA861" s="16"/>
    </row>
    <row r="862">
      <c r="A862" s="115">
        <v>888.0</v>
      </c>
      <c r="B862" s="116" t="s">
        <v>364</v>
      </c>
      <c r="C862" s="116" t="s">
        <v>26</v>
      </c>
      <c r="D862" s="122">
        <v>41671.0</v>
      </c>
      <c r="E862" s="117">
        <v>1.254E10</v>
      </c>
      <c r="F862" s="117">
        <v>7.737E9</v>
      </c>
      <c r="G862" s="117">
        <v>3.453E9</v>
      </c>
      <c r="H862" s="119" t="s">
        <v>59</v>
      </c>
      <c r="I862" s="121" t="s">
        <v>59</v>
      </c>
      <c r="J862" s="116" t="s">
        <v>9</v>
      </c>
      <c r="K862" s="116" t="s">
        <v>365</v>
      </c>
      <c r="L862" s="29">
        <f t="shared" si="1"/>
        <v>4803000000</v>
      </c>
      <c r="M862" s="120">
        <f t="shared" si="2"/>
        <v>0.3830143541</v>
      </c>
      <c r="N862" s="29">
        <f t="shared" si="3"/>
        <v>3453000000</v>
      </c>
      <c r="O862" s="29">
        <f t="shared" si="4"/>
        <v>1350000000</v>
      </c>
      <c r="P862" s="120">
        <f t="shared" si="5"/>
        <v>0.1076555024</v>
      </c>
      <c r="Q862" s="16"/>
      <c r="R862" s="16"/>
      <c r="S862" s="16"/>
      <c r="T862" s="16"/>
      <c r="U862" s="16"/>
      <c r="V862" s="16"/>
      <c r="W862" s="16"/>
      <c r="X862" s="16"/>
      <c r="Y862" s="16"/>
      <c r="Z862" s="16"/>
      <c r="AA862" s="16"/>
    </row>
    <row r="863">
      <c r="A863" s="115">
        <v>889.0</v>
      </c>
      <c r="B863" s="116" t="s">
        <v>364</v>
      </c>
      <c r="C863" s="116" t="s">
        <v>27</v>
      </c>
      <c r="D863" s="118">
        <v>42035.0</v>
      </c>
      <c r="E863" s="117">
        <v>1.3506E10</v>
      </c>
      <c r="F863" s="117">
        <v>8.406E9</v>
      </c>
      <c r="G863" s="117">
        <v>3.777E9</v>
      </c>
      <c r="H863" s="121" t="s">
        <v>59</v>
      </c>
      <c r="I863" s="119" t="s">
        <v>59</v>
      </c>
      <c r="J863" s="116" t="s">
        <v>9</v>
      </c>
      <c r="K863" s="116" t="s">
        <v>365</v>
      </c>
      <c r="L863" s="29">
        <f t="shared" si="1"/>
        <v>5100000000</v>
      </c>
      <c r="M863" s="120">
        <f t="shared" si="2"/>
        <v>0.3776099511</v>
      </c>
      <c r="N863" s="29">
        <f t="shared" si="3"/>
        <v>3777000000</v>
      </c>
      <c r="O863" s="29">
        <f t="shared" si="4"/>
        <v>1323000000</v>
      </c>
      <c r="P863" s="120">
        <f t="shared" si="5"/>
        <v>0.09795646379</v>
      </c>
      <c r="Q863" s="16"/>
      <c r="R863" s="16"/>
      <c r="S863" s="16"/>
      <c r="T863" s="16"/>
      <c r="U863" s="16"/>
      <c r="V863" s="16"/>
      <c r="W863" s="16"/>
      <c r="X863" s="16"/>
      <c r="Y863" s="16"/>
      <c r="Z863" s="16"/>
      <c r="AA863" s="16"/>
    </row>
    <row r="864">
      <c r="A864" s="115">
        <v>890.0</v>
      </c>
      <c r="B864" s="116" t="s">
        <v>364</v>
      </c>
      <c r="C864" s="116" t="s">
        <v>28</v>
      </c>
      <c r="D864" s="118">
        <v>42399.0</v>
      </c>
      <c r="E864" s="117">
        <v>1.4437E10</v>
      </c>
      <c r="F864" s="117">
        <v>9.168E9</v>
      </c>
      <c r="G864" s="117">
        <v>4.168E9</v>
      </c>
      <c r="H864" s="121" t="s">
        <v>59</v>
      </c>
      <c r="I864" s="119" t="s">
        <v>59</v>
      </c>
      <c r="J864" s="116" t="s">
        <v>9</v>
      </c>
      <c r="K864" s="116" t="s">
        <v>365</v>
      </c>
      <c r="L864" s="29">
        <f t="shared" si="1"/>
        <v>5269000000</v>
      </c>
      <c r="M864" s="120">
        <f t="shared" si="2"/>
        <v>0.3649650204</v>
      </c>
      <c r="N864" s="29">
        <f t="shared" si="3"/>
        <v>4168000000</v>
      </c>
      <c r="O864" s="29">
        <f t="shared" si="4"/>
        <v>1101000000</v>
      </c>
      <c r="P864" s="120">
        <f t="shared" si="5"/>
        <v>0.07626238138</v>
      </c>
      <c r="Q864" s="16"/>
      <c r="R864" s="16"/>
      <c r="S864" s="16"/>
      <c r="T864" s="16"/>
      <c r="U864" s="16"/>
      <c r="V864" s="16"/>
      <c r="W864" s="16"/>
      <c r="X864" s="16"/>
      <c r="Y864" s="16"/>
      <c r="Z864" s="16"/>
      <c r="AA864" s="16"/>
    </row>
    <row r="865">
      <c r="A865" s="115">
        <v>891.0</v>
      </c>
      <c r="B865" s="116" t="s">
        <v>366</v>
      </c>
      <c r="C865" s="116" t="s">
        <v>25</v>
      </c>
      <c r="D865" s="118">
        <v>41272.0</v>
      </c>
      <c r="E865" s="117">
        <v>1.4197E10</v>
      </c>
      <c r="F865" s="117">
        <v>8.763E9</v>
      </c>
      <c r="G865" s="117">
        <v>3.872E9</v>
      </c>
      <c r="H865" s="119" t="s">
        <v>59</v>
      </c>
      <c r="I865" s="121" t="s">
        <v>59</v>
      </c>
      <c r="J865" s="116" t="s">
        <v>10</v>
      </c>
      <c r="K865" s="116" t="s">
        <v>156</v>
      </c>
      <c r="L865" s="29">
        <f t="shared" si="1"/>
        <v>5434000000</v>
      </c>
      <c r="M865" s="120">
        <f t="shared" si="2"/>
        <v>0.3827569205</v>
      </c>
      <c r="N865" s="29">
        <f t="shared" si="3"/>
        <v>3872000000</v>
      </c>
      <c r="O865" s="29">
        <f t="shared" si="4"/>
        <v>1562000000</v>
      </c>
      <c r="P865" s="120">
        <f t="shared" si="5"/>
        <v>0.1100232443</v>
      </c>
      <c r="Q865" s="16"/>
      <c r="R865" s="16"/>
      <c r="S865" s="16"/>
      <c r="T865" s="16"/>
      <c r="U865" s="16"/>
      <c r="V865" s="16"/>
      <c r="W865" s="16"/>
      <c r="X865" s="16"/>
      <c r="Y865" s="16"/>
      <c r="Z865" s="16"/>
      <c r="AA865" s="16"/>
    </row>
    <row r="866">
      <c r="A866" s="115">
        <v>892.0</v>
      </c>
      <c r="B866" s="116" t="s">
        <v>366</v>
      </c>
      <c r="C866" s="116" t="s">
        <v>26</v>
      </c>
      <c r="D866" s="118">
        <v>41636.0</v>
      </c>
      <c r="E866" s="117">
        <v>1.4792E10</v>
      </c>
      <c r="F866" s="117">
        <v>8.689E9</v>
      </c>
      <c r="G866" s="117">
        <v>3.266E9</v>
      </c>
      <c r="H866" s="121" t="s">
        <v>59</v>
      </c>
      <c r="I866" s="119" t="s">
        <v>59</v>
      </c>
      <c r="J866" s="116" t="s">
        <v>10</v>
      </c>
      <c r="K866" s="116" t="s">
        <v>156</v>
      </c>
      <c r="L866" s="29">
        <f t="shared" si="1"/>
        <v>6103000000</v>
      </c>
      <c r="M866" s="120">
        <f t="shared" si="2"/>
        <v>0.4125878853</v>
      </c>
      <c r="N866" s="29">
        <f t="shared" si="3"/>
        <v>3266000000</v>
      </c>
      <c r="O866" s="29">
        <f t="shared" si="4"/>
        <v>2837000000</v>
      </c>
      <c r="P866" s="120">
        <f t="shared" si="5"/>
        <v>0.191792861</v>
      </c>
      <c r="Q866" s="16"/>
      <c r="R866" s="16"/>
      <c r="S866" s="16"/>
      <c r="T866" s="16"/>
      <c r="U866" s="16"/>
      <c r="V866" s="16"/>
      <c r="W866" s="16"/>
      <c r="X866" s="16"/>
      <c r="Y866" s="16"/>
      <c r="Z866" s="16"/>
      <c r="AA866" s="16"/>
    </row>
    <row r="867">
      <c r="A867" s="115">
        <v>893.0</v>
      </c>
      <c r="B867" s="116" t="s">
        <v>366</v>
      </c>
      <c r="C867" s="116" t="s">
        <v>27</v>
      </c>
      <c r="D867" s="118">
        <v>42007.0</v>
      </c>
      <c r="E867" s="117">
        <v>1.458E10</v>
      </c>
      <c r="F867" s="117">
        <v>9.517E9</v>
      </c>
      <c r="G867" s="117">
        <v>4.039E9</v>
      </c>
      <c r="H867" s="121" t="s">
        <v>59</v>
      </c>
      <c r="I867" s="119" t="s">
        <v>59</v>
      </c>
      <c r="J867" s="116" t="s">
        <v>10</v>
      </c>
      <c r="K867" s="116" t="s">
        <v>156</v>
      </c>
      <c r="L867" s="29">
        <f t="shared" si="1"/>
        <v>5063000000</v>
      </c>
      <c r="M867" s="120">
        <f t="shared" si="2"/>
        <v>0.3472565158</v>
      </c>
      <c r="N867" s="29">
        <f t="shared" si="3"/>
        <v>4039000000</v>
      </c>
      <c r="O867" s="29">
        <f t="shared" si="4"/>
        <v>1024000000</v>
      </c>
      <c r="P867" s="120">
        <f t="shared" si="5"/>
        <v>0.07023319616</v>
      </c>
      <c r="Q867" s="16"/>
      <c r="R867" s="16"/>
      <c r="S867" s="16"/>
      <c r="T867" s="16"/>
      <c r="U867" s="16"/>
      <c r="V867" s="16"/>
      <c r="W867" s="16"/>
      <c r="X867" s="16"/>
      <c r="Y867" s="16"/>
      <c r="Z867" s="16"/>
      <c r="AA867" s="16"/>
    </row>
    <row r="868">
      <c r="A868" s="115">
        <v>894.0</v>
      </c>
      <c r="B868" s="116" t="s">
        <v>366</v>
      </c>
      <c r="C868" s="116" t="s">
        <v>28</v>
      </c>
      <c r="D868" s="118">
        <v>42371.0</v>
      </c>
      <c r="E868" s="117">
        <v>1.3525E10</v>
      </c>
      <c r="F868" s="117">
        <v>8.844E9</v>
      </c>
      <c r="G868" s="117">
        <v>3.59E9</v>
      </c>
      <c r="H868" s="119" t="s">
        <v>59</v>
      </c>
      <c r="I868" s="119" t="s">
        <v>59</v>
      </c>
      <c r="J868" s="116" t="s">
        <v>10</v>
      </c>
      <c r="K868" s="116" t="s">
        <v>156</v>
      </c>
      <c r="L868" s="29">
        <f t="shared" si="1"/>
        <v>4681000000</v>
      </c>
      <c r="M868" s="120">
        <f t="shared" si="2"/>
        <v>0.3460998152</v>
      </c>
      <c r="N868" s="29">
        <f t="shared" si="3"/>
        <v>3590000000</v>
      </c>
      <c r="O868" s="29">
        <f t="shared" si="4"/>
        <v>1091000000</v>
      </c>
      <c r="P868" s="120">
        <f t="shared" si="5"/>
        <v>0.08066543438</v>
      </c>
      <c r="Q868" s="16"/>
      <c r="R868" s="16"/>
      <c r="S868" s="16"/>
      <c r="T868" s="16"/>
      <c r="U868" s="16"/>
      <c r="V868" s="16"/>
      <c r="W868" s="16"/>
      <c r="X868" s="16"/>
      <c r="Y868" s="16"/>
      <c r="Z868" s="16"/>
      <c r="AA868" s="16"/>
    </row>
    <row r="869">
      <c r="A869" s="115">
        <v>895.0</v>
      </c>
      <c r="B869" s="116" t="s">
        <v>367</v>
      </c>
      <c r="C869" s="116" t="s">
        <v>25</v>
      </c>
      <c r="D869" s="118">
        <v>41547.0</v>
      </c>
      <c r="E869" s="117">
        <v>1.287577E9</v>
      </c>
      <c r="F869" s="117">
        <v>1.073447E9</v>
      </c>
      <c r="G869" s="117">
        <v>1.74085E8</v>
      </c>
      <c r="H869" s="121" t="s">
        <v>59</v>
      </c>
      <c r="I869" s="117">
        <v>1.2784E7</v>
      </c>
      <c r="J869" s="116" t="s">
        <v>12</v>
      </c>
      <c r="K869" s="116" t="s">
        <v>137</v>
      </c>
      <c r="L869" s="29">
        <f t="shared" si="1"/>
        <v>214130000</v>
      </c>
      <c r="M869" s="120">
        <f t="shared" si="2"/>
        <v>0.1663046171</v>
      </c>
      <c r="N869" s="29">
        <f t="shared" si="3"/>
        <v>186869000</v>
      </c>
      <c r="O869" s="29">
        <f t="shared" si="4"/>
        <v>27261000</v>
      </c>
      <c r="P869" s="120">
        <f t="shared" si="5"/>
        <v>0.021172326</v>
      </c>
      <c r="Q869" s="16"/>
      <c r="R869" s="16"/>
      <c r="S869" s="16"/>
      <c r="T869" s="16"/>
      <c r="U869" s="16"/>
      <c r="V869" s="16"/>
      <c r="W869" s="16"/>
      <c r="X869" s="16"/>
      <c r="Y869" s="16"/>
      <c r="Z869" s="16"/>
      <c r="AA869" s="16"/>
    </row>
    <row r="870">
      <c r="A870" s="115">
        <v>896.0</v>
      </c>
      <c r="B870" s="116" t="s">
        <v>367</v>
      </c>
      <c r="C870" s="116" t="s">
        <v>26</v>
      </c>
      <c r="D870" s="118">
        <v>41912.0</v>
      </c>
      <c r="E870" s="117">
        <v>1.463767E9</v>
      </c>
      <c r="F870" s="117">
        <v>1.200308E9</v>
      </c>
      <c r="G870" s="117">
        <v>1.94491E8</v>
      </c>
      <c r="H870" s="121" t="s">
        <v>59</v>
      </c>
      <c r="I870" s="117">
        <v>1.3279E7</v>
      </c>
      <c r="J870" s="116" t="s">
        <v>12</v>
      </c>
      <c r="K870" s="116" t="s">
        <v>137</v>
      </c>
      <c r="L870" s="29">
        <f t="shared" si="1"/>
        <v>263459000</v>
      </c>
      <c r="M870" s="120">
        <f t="shared" si="2"/>
        <v>0.1799869788</v>
      </c>
      <c r="N870" s="29">
        <f t="shared" si="3"/>
        <v>207770000</v>
      </c>
      <c r="O870" s="29">
        <f t="shared" si="4"/>
        <v>55689000</v>
      </c>
      <c r="P870" s="120">
        <f t="shared" si="5"/>
        <v>0.0380449894</v>
      </c>
      <c r="Q870" s="16"/>
      <c r="R870" s="16"/>
      <c r="S870" s="16"/>
      <c r="T870" s="16"/>
      <c r="U870" s="16"/>
      <c r="V870" s="16"/>
      <c r="W870" s="16"/>
      <c r="X870" s="16"/>
      <c r="Y870" s="16"/>
      <c r="Z870" s="16"/>
      <c r="AA870" s="16"/>
    </row>
    <row r="871">
      <c r="A871" s="115">
        <v>897.0</v>
      </c>
      <c r="B871" s="116" t="s">
        <v>367</v>
      </c>
      <c r="C871" s="116" t="s">
        <v>27</v>
      </c>
      <c r="D871" s="118">
        <v>42277.0</v>
      </c>
      <c r="E871" s="117">
        <v>1.627413E9</v>
      </c>
      <c r="F871" s="117">
        <v>1.354969E9</v>
      </c>
      <c r="G871" s="117">
        <v>2.07519E8</v>
      </c>
      <c r="H871" s="119" t="s">
        <v>59</v>
      </c>
      <c r="I871" s="117">
        <v>1.3338E7</v>
      </c>
      <c r="J871" s="116" t="s">
        <v>12</v>
      </c>
      <c r="K871" s="116" t="s">
        <v>137</v>
      </c>
      <c r="L871" s="29">
        <f t="shared" si="1"/>
        <v>272444000</v>
      </c>
      <c r="M871" s="120">
        <f t="shared" si="2"/>
        <v>0.1674092563</v>
      </c>
      <c r="N871" s="29">
        <f t="shared" si="3"/>
        <v>220857000</v>
      </c>
      <c r="O871" s="29">
        <f t="shared" si="4"/>
        <v>51587000</v>
      </c>
      <c r="P871" s="120">
        <f t="shared" si="5"/>
        <v>0.03169877591</v>
      </c>
      <c r="Q871" s="16"/>
      <c r="R871" s="16"/>
      <c r="S871" s="16"/>
      <c r="T871" s="16"/>
      <c r="U871" s="16"/>
      <c r="V871" s="16"/>
      <c r="W871" s="16"/>
      <c r="X871" s="16"/>
      <c r="Y871" s="16"/>
      <c r="Z871" s="16"/>
      <c r="AA871" s="16"/>
    </row>
    <row r="872">
      <c r="A872" s="115">
        <v>898.0</v>
      </c>
      <c r="B872" s="116" t="s">
        <v>367</v>
      </c>
      <c r="C872" s="116" t="s">
        <v>28</v>
      </c>
      <c r="D872" s="118">
        <v>42643.0</v>
      </c>
      <c r="E872" s="117">
        <v>1.822114E9</v>
      </c>
      <c r="F872" s="117">
        <v>1.524907E9</v>
      </c>
      <c r="G872" s="117">
        <v>2.24088E8</v>
      </c>
      <c r="H872" s="121" t="s">
        <v>59</v>
      </c>
      <c r="I872" s="117">
        <v>1.3794E7</v>
      </c>
      <c r="J872" s="116" t="s">
        <v>12</v>
      </c>
      <c r="K872" s="116" t="s">
        <v>137</v>
      </c>
      <c r="L872" s="29">
        <f t="shared" si="1"/>
        <v>297207000</v>
      </c>
      <c r="M872" s="120">
        <f t="shared" si="2"/>
        <v>0.1631110896</v>
      </c>
      <c r="N872" s="29">
        <f t="shared" si="3"/>
        <v>237882000</v>
      </c>
      <c r="O872" s="29">
        <f t="shared" si="4"/>
        <v>59325000</v>
      </c>
      <c r="P872" s="120">
        <f t="shared" si="5"/>
        <v>0.03255833609</v>
      </c>
      <c r="Q872" s="16"/>
      <c r="R872" s="16"/>
      <c r="S872" s="16"/>
      <c r="T872" s="16"/>
      <c r="U872" s="16"/>
      <c r="V872" s="16"/>
      <c r="W872" s="16"/>
      <c r="X872" s="16"/>
      <c r="Y872" s="16"/>
      <c r="Z872" s="16"/>
      <c r="AA872" s="16"/>
    </row>
    <row r="873">
      <c r="A873" s="115">
        <v>899.0</v>
      </c>
      <c r="B873" s="116" t="s">
        <v>368</v>
      </c>
      <c r="C873" s="116" t="s">
        <v>25</v>
      </c>
      <c r="D873" s="118">
        <v>41274.0</v>
      </c>
      <c r="E873" s="117">
        <v>7.93373E8</v>
      </c>
      <c r="F873" s="117">
        <v>2.06974E8</v>
      </c>
      <c r="G873" s="117">
        <v>1.23524E8</v>
      </c>
      <c r="H873" s="121" t="s">
        <v>59</v>
      </c>
      <c r="I873" s="117">
        <v>2.14827E8</v>
      </c>
      <c r="J873" s="116" t="s">
        <v>17</v>
      </c>
      <c r="K873" s="116" t="s">
        <v>88</v>
      </c>
      <c r="L873" s="29">
        <f t="shared" si="1"/>
        <v>586399000</v>
      </c>
      <c r="M873" s="120">
        <f t="shared" si="2"/>
        <v>0.7391214473</v>
      </c>
      <c r="N873" s="29">
        <f t="shared" si="3"/>
        <v>338351000</v>
      </c>
      <c r="O873" s="29">
        <f t="shared" si="4"/>
        <v>248048000</v>
      </c>
      <c r="P873" s="120">
        <f t="shared" si="5"/>
        <v>0.3126499137</v>
      </c>
      <c r="Q873" s="16"/>
      <c r="R873" s="16"/>
      <c r="S873" s="16"/>
      <c r="T873" s="16"/>
      <c r="U873" s="16"/>
      <c r="V873" s="16"/>
      <c r="W873" s="16"/>
      <c r="X873" s="16"/>
      <c r="Y873" s="16"/>
      <c r="Z873" s="16"/>
      <c r="AA873" s="16"/>
    </row>
    <row r="874">
      <c r="A874" s="115">
        <v>900.0</v>
      </c>
      <c r="B874" s="116" t="s">
        <v>368</v>
      </c>
      <c r="C874" s="116" t="s">
        <v>26</v>
      </c>
      <c r="D874" s="118">
        <v>41639.0</v>
      </c>
      <c r="E874" s="117">
        <v>8.61527E8</v>
      </c>
      <c r="F874" s="117">
        <v>2.21498E8</v>
      </c>
      <c r="G874" s="117">
        <v>1.2747E8</v>
      </c>
      <c r="H874" s="121" t="s">
        <v>59</v>
      </c>
      <c r="I874" s="117">
        <v>2.24713E8</v>
      </c>
      <c r="J874" s="116" t="s">
        <v>17</v>
      </c>
      <c r="K874" s="116" t="s">
        <v>88</v>
      </c>
      <c r="L874" s="29">
        <f t="shared" si="1"/>
        <v>640029000</v>
      </c>
      <c r="M874" s="120">
        <f t="shared" si="2"/>
        <v>0.7429006868</v>
      </c>
      <c r="N874" s="29">
        <f t="shared" si="3"/>
        <v>352183000</v>
      </c>
      <c r="O874" s="29">
        <f t="shared" si="4"/>
        <v>287846000</v>
      </c>
      <c r="P874" s="120">
        <f t="shared" si="5"/>
        <v>0.3341114092</v>
      </c>
      <c r="Q874" s="16"/>
      <c r="R874" s="16"/>
      <c r="S874" s="16"/>
      <c r="T874" s="16"/>
      <c r="U874" s="16"/>
      <c r="V874" s="16"/>
      <c r="W874" s="16"/>
      <c r="X874" s="16"/>
      <c r="Y874" s="16"/>
      <c r="Z874" s="16"/>
      <c r="AA874" s="16"/>
    </row>
    <row r="875">
      <c r="A875" s="115">
        <v>901.0</v>
      </c>
      <c r="B875" s="116" t="s">
        <v>368</v>
      </c>
      <c r="C875" s="116" t="s">
        <v>27</v>
      </c>
      <c r="D875" s="118">
        <v>42004.0</v>
      </c>
      <c r="E875" s="117">
        <v>9.93897E8</v>
      </c>
      <c r="F875" s="117">
        <v>2.58617E8</v>
      </c>
      <c r="G875" s="117">
        <v>1.22201E8</v>
      </c>
      <c r="H875" s="121" t="s">
        <v>59</v>
      </c>
      <c r="I875" s="117">
        <v>2.58074E8</v>
      </c>
      <c r="J875" s="116" t="s">
        <v>17</v>
      </c>
      <c r="K875" s="116" t="s">
        <v>88</v>
      </c>
      <c r="L875" s="29">
        <f t="shared" si="1"/>
        <v>735280000</v>
      </c>
      <c r="M875" s="120">
        <f t="shared" si="2"/>
        <v>0.7397949687</v>
      </c>
      <c r="N875" s="29">
        <f t="shared" si="3"/>
        <v>380275000</v>
      </c>
      <c r="O875" s="29">
        <f t="shared" si="4"/>
        <v>355005000</v>
      </c>
      <c r="P875" s="120">
        <f t="shared" si="5"/>
        <v>0.3571848994</v>
      </c>
      <c r="Q875" s="16"/>
      <c r="R875" s="16"/>
      <c r="S875" s="16"/>
      <c r="T875" s="16"/>
      <c r="U875" s="16"/>
      <c r="V875" s="16"/>
      <c r="W875" s="16"/>
      <c r="X875" s="16"/>
      <c r="Y875" s="16"/>
      <c r="Z875" s="16"/>
      <c r="AA875" s="16"/>
    </row>
    <row r="876">
      <c r="A876" s="115">
        <v>902.0</v>
      </c>
      <c r="B876" s="116" t="s">
        <v>368</v>
      </c>
      <c r="C876" s="116" t="s">
        <v>28</v>
      </c>
      <c r="D876" s="118">
        <v>42369.0</v>
      </c>
      <c r="E876" s="117">
        <v>1.166769E9</v>
      </c>
      <c r="F876" s="117">
        <v>3.04477E8</v>
      </c>
      <c r="G876" s="117">
        <v>1.22735E8</v>
      </c>
      <c r="H876" s="119" t="s">
        <v>59</v>
      </c>
      <c r="I876" s="117">
        <v>3.44527E8</v>
      </c>
      <c r="J876" s="116" t="s">
        <v>17</v>
      </c>
      <c r="K876" s="116" t="s">
        <v>88</v>
      </c>
      <c r="L876" s="29">
        <f t="shared" si="1"/>
        <v>862292000</v>
      </c>
      <c r="M876" s="120">
        <f t="shared" si="2"/>
        <v>0.739042604</v>
      </c>
      <c r="N876" s="29">
        <f t="shared" si="3"/>
        <v>467262000</v>
      </c>
      <c r="O876" s="29">
        <f t="shared" si="4"/>
        <v>395030000</v>
      </c>
      <c r="P876" s="120">
        <f t="shared" si="5"/>
        <v>0.3385674457</v>
      </c>
      <c r="Q876" s="16"/>
      <c r="R876" s="16"/>
      <c r="S876" s="16"/>
      <c r="T876" s="16"/>
      <c r="U876" s="16"/>
      <c r="V876" s="16"/>
      <c r="W876" s="16"/>
      <c r="X876" s="16"/>
      <c r="Y876" s="16"/>
      <c r="Z876" s="16"/>
      <c r="AA876" s="16"/>
    </row>
    <row r="877">
      <c r="A877" s="115">
        <v>903.0</v>
      </c>
      <c r="B877" s="116" t="s">
        <v>369</v>
      </c>
      <c r="C877" s="116" t="s">
        <v>25</v>
      </c>
      <c r="D877" s="118">
        <v>41455.0</v>
      </c>
      <c r="E877" s="117">
        <v>2.842781E9</v>
      </c>
      <c r="F877" s="117">
        <v>1.237452E9</v>
      </c>
      <c r="G877" s="117">
        <v>3.87812E8</v>
      </c>
      <c r="H877" s="117">
        <v>4.87832E8</v>
      </c>
      <c r="I877" s="121" t="s">
        <v>59</v>
      </c>
      <c r="J877" s="116" t="s">
        <v>15</v>
      </c>
      <c r="K877" s="116" t="s">
        <v>102</v>
      </c>
      <c r="L877" s="29">
        <f t="shared" si="1"/>
        <v>1605329000</v>
      </c>
      <c r="M877" s="120">
        <f t="shared" si="2"/>
        <v>0.5647037179</v>
      </c>
      <c r="N877" s="29">
        <f t="shared" si="3"/>
        <v>875644000</v>
      </c>
      <c r="O877" s="29">
        <f t="shared" si="4"/>
        <v>729685000</v>
      </c>
      <c r="P877" s="120">
        <f t="shared" si="5"/>
        <v>0.2566799905</v>
      </c>
      <c r="Q877" s="16"/>
      <c r="R877" s="16"/>
      <c r="S877" s="16"/>
      <c r="T877" s="16"/>
      <c r="U877" s="16"/>
      <c r="V877" s="16"/>
      <c r="W877" s="16"/>
      <c r="X877" s="16"/>
      <c r="Y877" s="16"/>
      <c r="Z877" s="16"/>
      <c r="AA877" s="16"/>
    </row>
    <row r="878">
      <c r="A878" s="115">
        <v>904.0</v>
      </c>
      <c r="B878" s="116" t="s">
        <v>369</v>
      </c>
      <c r="C878" s="116" t="s">
        <v>26</v>
      </c>
      <c r="D878" s="118">
        <v>41820.0</v>
      </c>
      <c r="E878" s="117">
        <v>2.929408E9</v>
      </c>
      <c r="F878" s="117">
        <v>1.232962E9</v>
      </c>
      <c r="G878" s="117">
        <v>3.84907E8</v>
      </c>
      <c r="H878" s="117">
        <v>5.39469E8</v>
      </c>
      <c r="I878" s="121" t="s">
        <v>59</v>
      </c>
      <c r="J878" s="116" t="s">
        <v>15</v>
      </c>
      <c r="K878" s="116" t="s">
        <v>102</v>
      </c>
      <c r="L878" s="29">
        <f t="shared" si="1"/>
        <v>1696446000</v>
      </c>
      <c r="M878" s="120">
        <f t="shared" si="2"/>
        <v>0.5791088165</v>
      </c>
      <c r="N878" s="29">
        <f t="shared" si="3"/>
        <v>924376000</v>
      </c>
      <c r="O878" s="29">
        <f t="shared" si="4"/>
        <v>772070000</v>
      </c>
      <c r="P878" s="120">
        <f t="shared" si="5"/>
        <v>0.2635583708</v>
      </c>
      <c r="Q878" s="16"/>
      <c r="R878" s="16"/>
      <c r="S878" s="16"/>
      <c r="T878" s="16"/>
      <c r="U878" s="16"/>
      <c r="V878" s="16"/>
      <c r="W878" s="16"/>
      <c r="X878" s="16"/>
      <c r="Y878" s="16"/>
      <c r="Z878" s="16"/>
      <c r="AA878" s="16"/>
    </row>
    <row r="879">
      <c r="A879" s="115">
        <v>905.0</v>
      </c>
      <c r="B879" s="116" t="s">
        <v>369</v>
      </c>
      <c r="C879" s="116" t="s">
        <v>27</v>
      </c>
      <c r="D879" s="118">
        <v>42185.0</v>
      </c>
      <c r="E879" s="117">
        <v>2.814049E9</v>
      </c>
      <c r="F879" s="117">
        <v>1.215229E9</v>
      </c>
      <c r="G879" s="117">
        <v>4.06864E8</v>
      </c>
      <c r="H879" s="117">
        <v>5.30616E8</v>
      </c>
      <c r="I879" s="121" t="s">
        <v>59</v>
      </c>
      <c r="J879" s="116" t="s">
        <v>15</v>
      </c>
      <c r="K879" s="116" t="s">
        <v>102</v>
      </c>
      <c r="L879" s="29">
        <f t="shared" si="1"/>
        <v>1598820000</v>
      </c>
      <c r="M879" s="120">
        <f t="shared" si="2"/>
        <v>0.568156418</v>
      </c>
      <c r="N879" s="29">
        <f t="shared" si="3"/>
        <v>937480000</v>
      </c>
      <c r="O879" s="29">
        <f t="shared" si="4"/>
        <v>661340000</v>
      </c>
      <c r="P879" s="120">
        <f t="shared" si="5"/>
        <v>0.235013676</v>
      </c>
      <c r="Q879" s="16"/>
      <c r="R879" s="16"/>
      <c r="S879" s="16"/>
      <c r="T879" s="16"/>
      <c r="U879" s="16"/>
      <c r="V879" s="16"/>
      <c r="W879" s="16"/>
      <c r="X879" s="16"/>
      <c r="Y879" s="16"/>
      <c r="Z879" s="16"/>
      <c r="AA879" s="16"/>
    </row>
    <row r="880">
      <c r="A880" s="115">
        <v>906.0</v>
      </c>
      <c r="B880" s="116" t="s">
        <v>369</v>
      </c>
      <c r="C880" s="116" t="s">
        <v>28</v>
      </c>
      <c r="D880" s="118">
        <v>42551.0</v>
      </c>
      <c r="E880" s="117">
        <v>2.984493E9</v>
      </c>
      <c r="F880" s="117">
        <v>1.163391E9</v>
      </c>
      <c r="G880" s="117">
        <v>3.79399E8</v>
      </c>
      <c r="H880" s="117">
        <v>4.81258E8</v>
      </c>
      <c r="I880" s="119" t="s">
        <v>59</v>
      </c>
      <c r="J880" s="116" t="s">
        <v>15</v>
      </c>
      <c r="K880" s="116" t="s">
        <v>102</v>
      </c>
      <c r="L880" s="29">
        <f t="shared" si="1"/>
        <v>1821102000</v>
      </c>
      <c r="M880" s="120">
        <f t="shared" si="2"/>
        <v>0.6101880621</v>
      </c>
      <c r="N880" s="29">
        <f t="shared" si="3"/>
        <v>860657000</v>
      </c>
      <c r="O880" s="29">
        <f t="shared" si="4"/>
        <v>960445000</v>
      </c>
      <c r="P880" s="120">
        <f t="shared" si="5"/>
        <v>0.3218117784</v>
      </c>
      <c r="Q880" s="16"/>
      <c r="R880" s="16"/>
      <c r="S880" s="16"/>
      <c r="T880" s="16"/>
      <c r="U880" s="16"/>
      <c r="V880" s="16"/>
      <c r="W880" s="16"/>
      <c r="X880" s="16"/>
      <c r="Y880" s="16"/>
      <c r="Z880" s="16"/>
      <c r="AA880" s="16"/>
    </row>
    <row r="881">
      <c r="A881" s="115">
        <v>907.0</v>
      </c>
      <c r="B881" s="116" t="s">
        <v>370</v>
      </c>
      <c r="C881" s="116" t="s">
        <v>25</v>
      </c>
      <c r="D881" s="122">
        <v>41639.0</v>
      </c>
      <c r="E881" s="117">
        <v>1.9561E10</v>
      </c>
      <c r="F881" s="117">
        <v>1.2952E10</v>
      </c>
      <c r="G881" s="117">
        <v>3.706E9</v>
      </c>
      <c r="H881" s="119" t="s">
        <v>59</v>
      </c>
      <c r="I881" s="119" t="s">
        <v>59</v>
      </c>
      <c r="J881" s="116" t="s">
        <v>10</v>
      </c>
      <c r="K881" s="116" t="s">
        <v>174</v>
      </c>
      <c r="L881" s="29">
        <f t="shared" si="1"/>
        <v>6609000000</v>
      </c>
      <c r="M881" s="120">
        <f t="shared" si="2"/>
        <v>0.3378661623</v>
      </c>
      <c r="N881" s="29">
        <f t="shared" si="3"/>
        <v>3706000000</v>
      </c>
      <c r="O881" s="29">
        <f t="shared" si="4"/>
        <v>2903000000</v>
      </c>
      <c r="P881" s="120">
        <f t="shared" si="5"/>
        <v>0.1484075456</v>
      </c>
      <c r="Q881" s="16"/>
      <c r="R881" s="16"/>
      <c r="S881" s="16"/>
      <c r="T881" s="16"/>
      <c r="U881" s="16"/>
      <c r="V881" s="16"/>
      <c r="W881" s="16"/>
      <c r="X881" s="16"/>
      <c r="Y881" s="16"/>
      <c r="Z881" s="16"/>
      <c r="AA881" s="16"/>
    </row>
    <row r="882">
      <c r="A882" s="115">
        <v>908.0</v>
      </c>
      <c r="B882" s="116" t="s">
        <v>370</v>
      </c>
      <c r="C882" s="116" t="s">
        <v>26</v>
      </c>
      <c r="D882" s="118">
        <v>42004.0</v>
      </c>
      <c r="E882" s="117">
        <v>1.9724E10</v>
      </c>
      <c r="F882" s="117">
        <v>1.3041E10</v>
      </c>
      <c r="G882" s="117">
        <v>4.162E9</v>
      </c>
      <c r="H882" s="119" t="s">
        <v>59</v>
      </c>
      <c r="I882" s="121" t="s">
        <v>59</v>
      </c>
      <c r="J882" s="116" t="s">
        <v>10</v>
      </c>
      <c r="K882" s="116" t="s">
        <v>174</v>
      </c>
      <c r="L882" s="29">
        <f t="shared" si="1"/>
        <v>6683000000</v>
      </c>
      <c r="M882" s="120">
        <f t="shared" si="2"/>
        <v>0.338825796</v>
      </c>
      <c r="N882" s="29">
        <f t="shared" si="3"/>
        <v>4162000000</v>
      </c>
      <c r="O882" s="29">
        <f t="shared" si="4"/>
        <v>2521000000</v>
      </c>
      <c r="P882" s="120">
        <f t="shared" si="5"/>
        <v>0.1278138309</v>
      </c>
      <c r="Q882" s="16"/>
      <c r="R882" s="16"/>
      <c r="S882" s="16"/>
      <c r="T882" s="16"/>
      <c r="U882" s="16"/>
      <c r="V882" s="16"/>
      <c r="W882" s="16"/>
      <c r="X882" s="16"/>
      <c r="Y882" s="16"/>
      <c r="Z882" s="16"/>
      <c r="AA882" s="16"/>
    </row>
    <row r="883">
      <c r="A883" s="115">
        <v>909.0</v>
      </c>
      <c r="B883" s="116" t="s">
        <v>370</v>
      </c>
      <c r="C883" s="116" t="s">
        <v>27</v>
      </c>
      <c r="D883" s="118">
        <v>42369.0</v>
      </c>
      <c r="E883" s="117">
        <v>1.8591E10</v>
      </c>
      <c r="F883" s="117">
        <v>1.1967E10</v>
      </c>
      <c r="G883" s="117">
        <v>5.011E9</v>
      </c>
      <c r="H883" s="119" t="s">
        <v>59</v>
      </c>
      <c r="I883" s="119" t="s">
        <v>59</v>
      </c>
      <c r="J883" s="116" t="s">
        <v>10</v>
      </c>
      <c r="K883" s="116" t="s">
        <v>174</v>
      </c>
      <c r="L883" s="29">
        <f t="shared" si="1"/>
        <v>6624000000</v>
      </c>
      <c r="M883" s="120">
        <f t="shared" si="2"/>
        <v>0.3563014362</v>
      </c>
      <c r="N883" s="29">
        <f t="shared" si="3"/>
        <v>5011000000</v>
      </c>
      <c r="O883" s="29">
        <f t="shared" si="4"/>
        <v>1613000000</v>
      </c>
      <c r="P883" s="120">
        <f t="shared" si="5"/>
        <v>0.08676241192</v>
      </c>
      <c r="Q883" s="16"/>
      <c r="R883" s="16"/>
      <c r="S883" s="16"/>
      <c r="T883" s="16"/>
      <c r="U883" s="16"/>
      <c r="V883" s="16"/>
      <c r="W883" s="16"/>
      <c r="X883" s="16"/>
      <c r="Y883" s="16"/>
      <c r="Z883" s="16"/>
      <c r="AA883" s="16"/>
    </row>
    <row r="884">
      <c r="A884" s="115">
        <v>910.0</v>
      </c>
      <c r="B884" s="116" t="s">
        <v>370</v>
      </c>
      <c r="C884" s="116" t="s">
        <v>28</v>
      </c>
      <c r="D884" s="118">
        <v>42735.0</v>
      </c>
      <c r="E884" s="117">
        <v>1.8202E10</v>
      </c>
      <c r="F884" s="117">
        <v>1.1551E10</v>
      </c>
      <c r="G884" s="117">
        <v>3.334E9</v>
      </c>
      <c r="H884" s="119" t="s">
        <v>59</v>
      </c>
      <c r="I884" s="121" t="s">
        <v>59</v>
      </c>
      <c r="J884" s="116" t="s">
        <v>10</v>
      </c>
      <c r="K884" s="116" t="s">
        <v>174</v>
      </c>
      <c r="L884" s="29">
        <f t="shared" si="1"/>
        <v>6651000000</v>
      </c>
      <c r="M884" s="120">
        <f t="shared" si="2"/>
        <v>0.3653994067</v>
      </c>
      <c r="N884" s="29">
        <f t="shared" si="3"/>
        <v>3334000000</v>
      </c>
      <c r="O884" s="29">
        <f t="shared" si="4"/>
        <v>3317000000</v>
      </c>
      <c r="P884" s="120">
        <f t="shared" si="5"/>
        <v>0.1822327217</v>
      </c>
      <c r="Q884" s="16"/>
      <c r="R884" s="16"/>
      <c r="S884" s="16"/>
      <c r="T884" s="16"/>
      <c r="U884" s="16"/>
      <c r="V884" s="16"/>
      <c r="W884" s="16"/>
      <c r="X884" s="16"/>
      <c r="Y884" s="16"/>
      <c r="Z884" s="16"/>
      <c r="AA884" s="16"/>
    </row>
    <row r="885">
      <c r="A885" s="115">
        <v>911.0</v>
      </c>
      <c r="B885" s="116" t="s">
        <v>371</v>
      </c>
      <c r="C885" s="116" t="s">
        <v>25</v>
      </c>
      <c r="D885" s="118">
        <v>41639.0</v>
      </c>
      <c r="E885" s="117">
        <v>1.407E10</v>
      </c>
      <c r="F885" s="117">
        <v>7.365E9</v>
      </c>
      <c r="G885" s="117">
        <v>1.007E9</v>
      </c>
      <c r="H885" s="121" t="s">
        <v>59</v>
      </c>
      <c r="I885" s="117">
        <v>1.806E9</v>
      </c>
      <c r="J885" s="116" t="s">
        <v>11</v>
      </c>
      <c r="K885" s="116" t="s">
        <v>372</v>
      </c>
      <c r="L885" s="29">
        <f t="shared" si="1"/>
        <v>6705000000</v>
      </c>
      <c r="M885" s="120">
        <f t="shared" si="2"/>
        <v>0.4765458422</v>
      </c>
      <c r="N885" s="29">
        <f t="shared" si="3"/>
        <v>2813000000</v>
      </c>
      <c r="O885" s="29">
        <f t="shared" si="4"/>
        <v>3892000000</v>
      </c>
      <c r="P885" s="120">
        <f t="shared" si="5"/>
        <v>0.2766169154</v>
      </c>
      <c r="Q885" s="16"/>
      <c r="R885" s="16"/>
      <c r="S885" s="16"/>
      <c r="T885" s="16"/>
      <c r="U885" s="16"/>
      <c r="V885" s="16"/>
      <c r="W885" s="16"/>
      <c r="X885" s="16"/>
      <c r="Y885" s="16"/>
      <c r="Z885" s="16"/>
      <c r="AA885" s="16"/>
    </row>
    <row r="886">
      <c r="A886" s="115">
        <v>912.0</v>
      </c>
      <c r="B886" s="116" t="s">
        <v>371</v>
      </c>
      <c r="C886" s="116" t="s">
        <v>26</v>
      </c>
      <c r="D886" s="118">
        <v>42004.0</v>
      </c>
      <c r="E886" s="117">
        <v>1.6226E10</v>
      </c>
      <c r="F886" s="117">
        <v>8.435E9</v>
      </c>
      <c r="G886" s="117">
        <v>1.029E9</v>
      </c>
      <c r="H886" s="121" t="s">
        <v>59</v>
      </c>
      <c r="I886" s="117">
        <v>2.04E9</v>
      </c>
      <c r="J886" s="116" t="s">
        <v>11</v>
      </c>
      <c r="K886" s="116" t="s">
        <v>372</v>
      </c>
      <c r="L886" s="29">
        <f t="shared" si="1"/>
        <v>7791000000</v>
      </c>
      <c r="M886" s="120">
        <f t="shared" si="2"/>
        <v>0.4801553063</v>
      </c>
      <c r="N886" s="29">
        <f t="shared" si="3"/>
        <v>3069000000</v>
      </c>
      <c r="O886" s="29">
        <f t="shared" si="4"/>
        <v>4722000000</v>
      </c>
      <c r="P886" s="120">
        <f t="shared" si="5"/>
        <v>0.2910144213</v>
      </c>
      <c r="Q886" s="16"/>
      <c r="R886" s="16"/>
      <c r="S886" s="16"/>
      <c r="T886" s="16"/>
      <c r="U886" s="16"/>
      <c r="V886" s="16"/>
      <c r="W886" s="16"/>
      <c r="X886" s="16"/>
      <c r="Y886" s="16"/>
      <c r="Z886" s="16"/>
      <c r="AA886" s="16"/>
    </row>
    <row r="887">
      <c r="A887" s="115">
        <v>913.0</v>
      </c>
      <c r="B887" s="116" t="s">
        <v>371</v>
      </c>
      <c r="C887" s="116" t="s">
        <v>27</v>
      </c>
      <c r="D887" s="118">
        <v>42369.0</v>
      </c>
      <c r="E887" s="117">
        <v>1.4403E10</v>
      </c>
      <c r="F887" s="117">
        <v>6.452E9</v>
      </c>
      <c r="G887" s="117">
        <v>1.126E9</v>
      </c>
      <c r="H887" s="119" t="s">
        <v>59</v>
      </c>
      <c r="I887" s="117">
        <v>2.309E9</v>
      </c>
      <c r="J887" s="116" t="s">
        <v>11</v>
      </c>
      <c r="K887" s="116" t="s">
        <v>372</v>
      </c>
      <c r="L887" s="29">
        <f t="shared" si="1"/>
        <v>7951000000</v>
      </c>
      <c r="M887" s="120">
        <f t="shared" si="2"/>
        <v>0.5520377699</v>
      </c>
      <c r="N887" s="29">
        <f t="shared" si="3"/>
        <v>3435000000</v>
      </c>
      <c r="O887" s="29">
        <f t="shared" si="4"/>
        <v>4516000000</v>
      </c>
      <c r="P887" s="120">
        <f t="shared" si="5"/>
        <v>0.3135457891</v>
      </c>
      <c r="Q887" s="16"/>
      <c r="R887" s="16"/>
      <c r="S887" s="16"/>
      <c r="T887" s="16"/>
      <c r="U887" s="16"/>
      <c r="V887" s="16"/>
      <c r="W887" s="16"/>
      <c r="X887" s="16"/>
      <c r="Y887" s="16"/>
      <c r="Z887" s="16"/>
      <c r="AA887" s="16"/>
    </row>
    <row r="888">
      <c r="A888" s="115">
        <v>914.0</v>
      </c>
      <c r="B888" s="116" t="s">
        <v>371</v>
      </c>
      <c r="C888" s="116" t="s">
        <v>28</v>
      </c>
      <c r="D888" s="118">
        <v>42735.0</v>
      </c>
      <c r="E888" s="117">
        <v>1.3058E10</v>
      </c>
      <c r="F888" s="117">
        <v>5.801E9</v>
      </c>
      <c r="G888" s="117">
        <v>1.089E9</v>
      </c>
      <c r="H888" s="121" t="s">
        <v>59</v>
      </c>
      <c r="I888" s="117">
        <v>2.209E9</v>
      </c>
      <c r="J888" s="116" t="s">
        <v>11</v>
      </c>
      <c r="K888" s="116" t="s">
        <v>372</v>
      </c>
      <c r="L888" s="29">
        <f t="shared" si="1"/>
        <v>7257000000</v>
      </c>
      <c r="M888" s="120">
        <f t="shared" si="2"/>
        <v>0.5557512636</v>
      </c>
      <c r="N888" s="29">
        <f t="shared" si="3"/>
        <v>3298000000</v>
      </c>
      <c r="O888" s="29">
        <f t="shared" si="4"/>
        <v>3959000000</v>
      </c>
      <c r="P888" s="120">
        <f t="shared" si="5"/>
        <v>0.3031857865</v>
      </c>
      <c r="Q888" s="16"/>
      <c r="R888" s="16"/>
      <c r="S888" s="16"/>
      <c r="T888" s="16"/>
      <c r="U888" s="16"/>
      <c r="V888" s="16"/>
      <c r="W888" s="16"/>
      <c r="X888" s="16"/>
      <c r="Y888" s="16"/>
      <c r="Z888" s="16"/>
      <c r="AA888" s="16"/>
    </row>
    <row r="889">
      <c r="A889" s="115">
        <v>915.0</v>
      </c>
      <c r="B889" s="116" t="s">
        <v>373</v>
      </c>
      <c r="C889" s="116" t="s">
        <v>25</v>
      </c>
      <c r="D889" s="118">
        <v>41333.0</v>
      </c>
      <c r="E889" s="117">
        <v>1.0962818E10</v>
      </c>
      <c r="F889" s="117">
        <v>9.498456E9</v>
      </c>
      <c r="G889" s="117">
        <v>7.31767E8</v>
      </c>
      <c r="H889" s="121" t="s">
        <v>59</v>
      </c>
      <c r="I889" s="119" t="s">
        <v>59</v>
      </c>
      <c r="J889" s="116" t="s">
        <v>9</v>
      </c>
      <c r="K889" s="116" t="s">
        <v>112</v>
      </c>
      <c r="L889" s="29">
        <f t="shared" si="1"/>
        <v>1464362000</v>
      </c>
      <c r="M889" s="120">
        <f t="shared" si="2"/>
        <v>0.1335753271</v>
      </c>
      <c r="N889" s="29">
        <f t="shared" si="3"/>
        <v>731767000</v>
      </c>
      <c r="O889" s="29">
        <f t="shared" si="4"/>
        <v>732595000</v>
      </c>
      <c r="P889" s="120">
        <f t="shared" si="5"/>
        <v>0.06682542755</v>
      </c>
      <c r="Q889" s="16"/>
      <c r="R889" s="16"/>
      <c r="S889" s="16"/>
      <c r="T889" s="16"/>
      <c r="U889" s="16"/>
      <c r="V889" s="16"/>
      <c r="W889" s="16"/>
      <c r="X889" s="16"/>
      <c r="Y889" s="16"/>
      <c r="Z889" s="16"/>
      <c r="AA889" s="16"/>
    </row>
    <row r="890">
      <c r="A890" s="115">
        <v>916.0</v>
      </c>
      <c r="B890" s="116" t="s">
        <v>373</v>
      </c>
      <c r="C890" s="116" t="s">
        <v>26</v>
      </c>
      <c r="D890" s="118">
        <v>41698.0</v>
      </c>
      <c r="E890" s="117">
        <v>1.2574299E10</v>
      </c>
      <c r="F890" s="117">
        <v>1.0925598E10</v>
      </c>
      <c r="G890" s="117">
        <v>8.19048E8</v>
      </c>
      <c r="H890" s="121" t="s">
        <v>59</v>
      </c>
      <c r="I890" s="121" t="s">
        <v>59</v>
      </c>
      <c r="J890" s="116" t="s">
        <v>9</v>
      </c>
      <c r="K890" s="116" t="s">
        <v>112</v>
      </c>
      <c r="L890" s="29">
        <f t="shared" si="1"/>
        <v>1648701000</v>
      </c>
      <c r="M890" s="120">
        <f t="shared" si="2"/>
        <v>0.1311167326</v>
      </c>
      <c r="N890" s="29">
        <f t="shared" si="3"/>
        <v>819048000</v>
      </c>
      <c r="O890" s="29">
        <f t="shared" si="4"/>
        <v>829653000</v>
      </c>
      <c r="P890" s="120">
        <f t="shared" si="5"/>
        <v>0.0659800598</v>
      </c>
      <c r="Q890" s="16"/>
      <c r="R890" s="16"/>
      <c r="S890" s="16"/>
      <c r="T890" s="16"/>
      <c r="U890" s="16"/>
      <c r="V890" s="16"/>
      <c r="W890" s="16"/>
      <c r="X890" s="16"/>
      <c r="Y890" s="16"/>
      <c r="Z890" s="16"/>
      <c r="AA890" s="16"/>
    </row>
    <row r="891">
      <c r="A891" s="115">
        <v>917.0</v>
      </c>
      <c r="B891" s="116" t="s">
        <v>373</v>
      </c>
      <c r="C891" s="116" t="s">
        <v>27</v>
      </c>
      <c r="D891" s="118">
        <v>42063.0</v>
      </c>
      <c r="E891" s="117">
        <v>1.4268716E10</v>
      </c>
      <c r="F891" s="117">
        <v>1.2381189E10</v>
      </c>
      <c r="G891" s="117">
        <v>8.90431E8</v>
      </c>
      <c r="H891" s="121" t="s">
        <v>59</v>
      </c>
      <c r="I891" s="119" t="s">
        <v>59</v>
      </c>
      <c r="J891" s="116" t="s">
        <v>9</v>
      </c>
      <c r="K891" s="116" t="s">
        <v>112</v>
      </c>
      <c r="L891" s="29">
        <f t="shared" si="1"/>
        <v>1887527000</v>
      </c>
      <c r="M891" s="120">
        <f t="shared" si="2"/>
        <v>0.1322842924</v>
      </c>
      <c r="N891" s="29">
        <f t="shared" si="3"/>
        <v>890431000</v>
      </c>
      <c r="O891" s="29">
        <f t="shared" si="4"/>
        <v>997096000</v>
      </c>
      <c r="P891" s="120">
        <f t="shared" si="5"/>
        <v>0.06987986866</v>
      </c>
      <c r="Q891" s="16"/>
      <c r="R891" s="16"/>
      <c r="S891" s="16"/>
      <c r="T891" s="16"/>
      <c r="U891" s="16"/>
      <c r="V891" s="16"/>
      <c r="W891" s="16"/>
      <c r="X891" s="16"/>
      <c r="Y891" s="16"/>
      <c r="Z891" s="16"/>
      <c r="AA891" s="16"/>
    </row>
    <row r="892">
      <c r="A892" s="115">
        <v>918.0</v>
      </c>
      <c r="B892" s="116" t="s">
        <v>373</v>
      </c>
      <c r="C892" s="116" t="s">
        <v>28</v>
      </c>
      <c r="D892" s="118">
        <v>42429.0</v>
      </c>
      <c r="E892" s="117">
        <v>1.5149675E10</v>
      </c>
      <c r="F892" s="117">
        <v>1.3130915E10</v>
      </c>
      <c r="G892" s="117">
        <v>9.59899E8</v>
      </c>
      <c r="H892" s="121" t="s">
        <v>59</v>
      </c>
      <c r="I892" s="119" t="s">
        <v>59</v>
      </c>
      <c r="J892" s="116" t="s">
        <v>9</v>
      </c>
      <c r="K892" s="116" t="s">
        <v>112</v>
      </c>
      <c r="L892" s="29">
        <f t="shared" si="1"/>
        <v>2018760000</v>
      </c>
      <c r="M892" s="120">
        <f t="shared" si="2"/>
        <v>0.1332543437</v>
      </c>
      <c r="N892" s="29">
        <f t="shared" si="3"/>
        <v>959899000</v>
      </c>
      <c r="O892" s="29">
        <f t="shared" si="4"/>
        <v>1058861000</v>
      </c>
      <c r="P892" s="120">
        <f t="shared" si="5"/>
        <v>0.06989331454</v>
      </c>
      <c r="Q892" s="16"/>
      <c r="R892" s="16"/>
      <c r="S892" s="16"/>
      <c r="T892" s="16"/>
      <c r="U892" s="16"/>
      <c r="V892" s="16"/>
      <c r="W892" s="16"/>
      <c r="X892" s="16"/>
      <c r="Y892" s="16"/>
      <c r="Z892" s="16"/>
      <c r="AA892" s="16"/>
    </row>
    <row r="893">
      <c r="A893" s="115">
        <v>919.0</v>
      </c>
      <c r="B893" s="116" t="s">
        <v>374</v>
      </c>
      <c r="C893" s="116" t="s">
        <v>25</v>
      </c>
      <c r="D893" s="118">
        <v>41274.0</v>
      </c>
      <c r="E893" s="117">
        <v>4.8017E10</v>
      </c>
      <c r="F893" s="117">
        <v>1.9053E10</v>
      </c>
      <c r="G893" s="117">
        <v>1.8185E10</v>
      </c>
      <c r="H893" s="119" t="s">
        <v>59</v>
      </c>
      <c r="I893" s="121" t="s">
        <v>59</v>
      </c>
      <c r="J893" s="116" t="s">
        <v>10</v>
      </c>
      <c r="K893" s="116" t="s">
        <v>245</v>
      </c>
      <c r="L893" s="29">
        <f t="shared" si="1"/>
        <v>28964000000</v>
      </c>
      <c r="M893" s="120">
        <f t="shared" si="2"/>
        <v>0.6032030323</v>
      </c>
      <c r="N893" s="29">
        <f t="shared" si="3"/>
        <v>18185000000</v>
      </c>
      <c r="O893" s="29">
        <f t="shared" si="4"/>
        <v>10779000000</v>
      </c>
      <c r="P893" s="120">
        <f t="shared" si="5"/>
        <v>0.2244829956</v>
      </c>
      <c r="Q893" s="16"/>
      <c r="R893" s="16"/>
      <c r="S893" s="16"/>
      <c r="T893" s="16"/>
      <c r="U893" s="16"/>
      <c r="V893" s="16"/>
      <c r="W893" s="16"/>
      <c r="X893" s="16"/>
      <c r="Y893" s="16"/>
      <c r="Z893" s="16"/>
      <c r="AA893" s="16"/>
    </row>
    <row r="894">
      <c r="A894" s="115">
        <v>920.0</v>
      </c>
      <c r="B894" s="116" t="s">
        <v>374</v>
      </c>
      <c r="C894" s="116" t="s">
        <v>26</v>
      </c>
      <c r="D894" s="118">
        <v>41639.0</v>
      </c>
      <c r="E894" s="117">
        <v>4.6854E10</v>
      </c>
      <c r="F894" s="117">
        <v>1.8421E10</v>
      </c>
      <c r="G894" s="117">
        <v>1.8205E10</v>
      </c>
      <c r="H894" s="121" t="s">
        <v>59</v>
      </c>
      <c r="I894" s="119" t="s">
        <v>59</v>
      </c>
      <c r="J894" s="116" t="s">
        <v>10</v>
      </c>
      <c r="K894" s="116" t="s">
        <v>245</v>
      </c>
      <c r="L894" s="29">
        <f t="shared" si="1"/>
        <v>28433000000</v>
      </c>
      <c r="M894" s="120">
        <f t="shared" si="2"/>
        <v>0.6068425321</v>
      </c>
      <c r="N894" s="29">
        <f t="shared" si="3"/>
        <v>18205000000</v>
      </c>
      <c r="O894" s="29">
        <f t="shared" si="4"/>
        <v>10228000000</v>
      </c>
      <c r="P894" s="120">
        <f t="shared" si="5"/>
        <v>0.2182951296</v>
      </c>
      <c r="Q894" s="16"/>
      <c r="R894" s="16"/>
      <c r="S894" s="16"/>
      <c r="T894" s="16"/>
      <c r="U894" s="16"/>
      <c r="V894" s="16"/>
      <c r="W894" s="16"/>
      <c r="X894" s="16"/>
      <c r="Y894" s="16"/>
      <c r="Z894" s="16"/>
      <c r="AA894" s="16"/>
    </row>
    <row r="895">
      <c r="A895" s="115">
        <v>921.0</v>
      </c>
      <c r="B895" s="116" t="s">
        <v>374</v>
      </c>
      <c r="C895" s="116" t="s">
        <v>27</v>
      </c>
      <c r="D895" s="118">
        <v>42004.0</v>
      </c>
      <c r="E895" s="117">
        <v>4.5998E10</v>
      </c>
      <c r="F895" s="117">
        <v>1.7889E10</v>
      </c>
      <c r="G895" s="117">
        <v>1.8401E10</v>
      </c>
      <c r="H895" s="121" t="s">
        <v>59</v>
      </c>
      <c r="I895" s="121" t="s">
        <v>59</v>
      </c>
      <c r="J895" s="116" t="s">
        <v>10</v>
      </c>
      <c r="K895" s="116" t="s">
        <v>245</v>
      </c>
      <c r="L895" s="29">
        <f t="shared" si="1"/>
        <v>28109000000</v>
      </c>
      <c r="M895" s="120">
        <f t="shared" si="2"/>
        <v>0.6110917866</v>
      </c>
      <c r="N895" s="29">
        <f t="shared" si="3"/>
        <v>18401000000</v>
      </c>
      <c r="O895" s="29">
        <f t="shared" si="4"/>
        <v>9708000000</v>
      </c>
      <c r="P895" s="120">
        <f t="shared" si="5"/>
        <v>0.2110526545</v>
      </c>
      <c r="Q895" s="16"/>
      <c r="R895" s="16"/>
      <c r="S895" s="16"/>
      <c r="T895" s="16"/>
      <c r="U895" s="16"/>
      <c r="V895" s="16"/>
      <c r="W895" s="16"/>
      <c r="X895" s="16"/>
      <c r="Y895" s="16"/>
      <c r="Z895" s="16"/>
      <c r="AA895" s="16"/>
    </row>
    <row r="896">
      <c r="A896" s="115">
        <v>922.0</v>
      </c>
      <c r="B896" s="116" t="s">
        <v>374</v>
      </c>
      <c r="C896" s="116" t="s">
        <v>28</v>
      </c>
      <c r="D896" s="118">
        <v>42369.0</v>
      </c>
      <c r="E896" s="117">
        <v>4.4294E10</v>
      </c>
      <c r="F896" s="117">
        <v>1.7482E10</v>
      </c>
      <c r="G896" s="117">
        <v>1.8084E10</v>
      </c>
      <c r="H896" s="119" t="s">
        <v>59</v>
      </c>
      <c r="I896" s="121" t="s">
        <v>59</v>
      </c>
      <c r="J896" s="116" t="s">
        <v>10</v>
      </c>
      <c r="K896" s="116" t="s">
        <v>245</v>
      </c>
      <c r="L896" s="29">
        <f t="shared" si="1"/>
        <v>26812000000</v>
      </c>
      <c r="M896" s="120">
        <f t="shared" si="2"/>
        <v>0.6053190048</v>
      </c>
      <c r="N896" s="29">
        <f t="shared" si="3"/>
        <v>18084000000</v>
      </c>
      <c r="O896" s="29">
        <f t="shared" si="4"/>
        <v>8728000000</v>
      </c>
      <c r="P896" s="120">
        <f t="shared" si="5"/>
        <v>0.1970470041</v>
      </c>
      <c r="Q896" s="16"/>
      <c r="R896" s="16"/>
      <c r="S896" s="16"/>
      <c r="T896" s="16"/>
      <c r="U896" s="16"/>
      <c r="V896" s="16"/>
      <c r="W896" s="16"/>
      <c r="X896" s="16"/>
      <c r="Y896" s="16"/>
      <c r="Z896" s="16"/>
      <c r="AA896" s="16"/>
    </row>
    <row r="897">
      <c r="A897" s="115">
        <v>923.0</v>
      </c>
      <c r="B897" s="116" t="s">
        <v>375</v>
      </c>
      <c r="C897" s="116" t="s">
        <v>25</v>
      </c>
      <c r="D897" s="118">
        <v>41363.0</v>
      </c>
      <c r="E897" s="117">
        <v>2.181732E9</v>
      </c>
      <c r="F897" s="117">
        <v>8.75166E8</v>
      </c>
      <c r="G897" s="117">
        <v>6.21536E8</v>
      </c>
      <c r="H897" s="121" t="s">
        <v>59</v>
      </c>
      <c r="I897" s="117">
        <v>5.4291E7</v>
      </c>
      <c r="J897" s="116" t="s">
        <v>9</v>
      </c>
      <c r="K897" s="116" t="s">
        <v>320</v>
      </c>
      <c r="L897" s="29">
        <f t="shared" si="1"/>
        <v>1306566000</v>
      </c>
      <c r="M897" s="120">
        <f t="shared" si="2"/>
        <v>0.5988664052</v>
      </c>
      <c r="N897" s="29">
        <f t="shared" si="3"/>
        <v>675827000</v>
      </c>
      <c r="O897" s="29">
        <f t="shared" si="4"/>
        <v>630739000</v>
      </c>
      <c r="P897" s="120">
        <f t="shared" si="5"/>
        <v>0.2891001278</v>
      </c>
      <c r="Q897" s="16"/>
      <c r="R897" s="16"/>
      <c r="S897" s="16"/>
      <c r="T897" s="16"/>
      <c r="U897" s="16"/>
      <c r="V897" s="16"/>
      <c r="W897" s="16"/>
      <c r="X897" s="16"/>
      <c r="Y897" s="16"/>
      <c r="Z897" s="16"/>
      <c r="AA897" s="16"/>
    </row>
    <row r="898">
      <c r="A898" s="115">
        <v>924.0</v>
      </c>
      <c r="B898" s="116" t="s">
        <v>375</v>
      </c>
      <c r="C898" s="116" t="s">
        <v>26</v>
      </c>
      <c r="D898" s="118">
        <v>41727.0</v>
      </c>
      <c r="E898" s="117">
        <v>3.3108E9</v>
      </c>
      <c r="F898" s="117">
        <v>1.2947E9</v>
      </c>
      <c r="G898" s="117">
        <v>9.269E8</v>
      </c>
      <c r="H898" s="121" t="s">
        <v>59</v>
      </c>
      <c r="I898" s="117">
        <v>7.97E7</v>
      </c>
      <c r="J898" s="116" t="s">
        <v>9</v>
      </c>
      <c r="K898" s="116" t="s">
        <v>320</v>
      </c>
      <c r="L898" s="29">
        <f t="shared" si="1"/>
        <v>2016100000</v>
      </c>
      <c r="M898" s="120">
        <f t="shared" si="2"/>
        <v>0.6089464782</v>
      </c>
      <c r="N898" s="29">
        <f t="shared" si="3"/>
        <v>1006600000</v>
      </c>
      <c r="O898" s="29">
        <f t="shared" si="4"/>
        <v>1009500000</v>
      </c>
      <c r="P898" s="120">
        <f t="shared" si="5"/>
        <v>0.3049111997</v>
      </c>
      <c r="Q898" s="16"/>
      <c r="R898" s="16"/>
      <c r="S898" s="16"/>
      <c r="T898" s="16"/>
      <c r="U898" s="16"/>
      <c r="V898" s="16"/>
      <c r="W898" s="16"/>
      <c r="X898" s="16"/>
      <c r="Y898" s="16"/>
      <c r="Z898" s="16"/>
      <c r="AA898" s="16"/>
    </row>
    <row r="899">
      <c r="A899" s="115">
        <v>925.0</v>
      </c>
      <c r="B899" s="116" t="s">
        <v>375</v>
      </c>
      <c r="C899" s="116" t="s">
        <v>27</v>
      </c>
      <c r="D899" s="118">
        <v>42091.0</v>
      </c>
      <c r="E899" s="117">
        <v>4.3715E9</v>
      </c>
      <c r="F899" s="117">
        <v>1.7238E9</v>
      </c>
      <c r="G899" s="117">
        <v>1.2515E9</v>
      </c>
      <c r="H899" s="121" t="s">
        <v>59</v>
      </c>
      <c r="I899" s="117">
        <v>1.384E8</v>
      </c>
      <c r="J899" s="116" t="s">
        <v>9</v>
      </c>
      <c r="K899" s="116" t="s">
        <v>320</v>
      </c>
      <c r="L899" s="29">
        <f t="shared" si="1"/>
        <v>2647700000</v>
      </c>
      <c r="M899" s="120">
        <f t="shared" si="2"/>
        <v>0.6056731099</v>
      </c>
      <c r="N899" s="29">
        <f t="shared" si="3"/>
        <v>1389900000</v>
      </c>
      <c r="O899" s="29">
        <f t="shared" si="4"/>
        <v>1257800000</v>
      </c>
      <c r="P899" s="120">
        <f t="shared" si="5"/>
        <v>0.2877273247</v>
      </c>
      <c r="Q899" s="16"/>
      <c r="R899" s="16"/>
      <c r="S899" s="16"/>
      <c r="T899" s="16"/>
      <c r="U899" s="16"/>
      <c r="V899" s="16"/>
      <c r="W899" s="16"/>
      <c r="X899" s="16"/>
      <c r="Y899" s="16"/>
      <c r="Z899" s="16"/>
      <c r="AA899" s="16"/>
    </row>
    <row r="900">
      <c r="A900" s="115">
        <v>926.0</v>
      </c>
      <c r="B900" s="116" t="s">
        <v>375</v>
      </c>
      <c r="C900" s="116" t="s">
        <v>28</v>
      </c>
      <c r="D900" s="118">
        <v>42462.0</v>
      </c>
      <c r="E900" s="117">
        <v>4.7121E9</v>
      </c>
      <c r="F900" s="117">
        <v>1.9149E9</v>
      </c>
      <c r="G900" s="117">
        <v>1.428E9</v>
      </c>
      <c r="H900" s="121" t="s">
        <v>59</v>
      </c>
      <c r="I900" s="117">
        <v>1.832E8</v>
      </c>
      <c r="J900" s="116" t="s">
        <v>9</v>
      </c>
      <c r="K900" s="116" t="s">
        <v>320</v>
      </c>
      <c r="L900" s="29">
        <f t="shared" si="1"/>
        <v>2797200000</v>
      </c>
      <c r="M900" s="120">
        <f t="shared" si="2"/>
        <v>0.5936206787</v>
      </c>
      <c r="N900" s="29">
        <f t="shared" si="3"/>
        <v>1611200000</v>
      </c>
      <c r="O900" s="29">
        <f t="shared" si="4"/>
        <v>1186000000</v>
      </c>
      <c r="P900" s="120">
        <f t="shared" si="5"/>
        <v>0.2516924513</v>
      </c>
      <c r="Q900" s="16"/>
      <c r="R900" s="16"/>
      <c r="S900" s="16"/>
      <c r="T900" s="16"/>
      <c r="U900" s="16"/>
      <c r="V900" s="16"/>
      <c r="W900" s="16"/>
      <c r="X900" s="16"/>
      <c r="Y900" s="16"/>
      <c r="Z900" s="16"/>
      <c r="AA900" s="16"/>
    </row>
    <row r="901">
      <c r="A901" s="115">
        <v>927.0</v>
      </c>
      <c r="B901" s="116" t="s">
        <v>376</v>
      </c>
      <c r="C901" s="116" t="s">
        <v>25</v>
      </c>
      <c r="D901" s="118">
        <v>41307.0</v>
      </c>
      <c r="E901" s="117">
        <v>9.6619E10</v>
      </c>
      <c r="F901" s="117">
        <v>7.6726E10</v>
      </c>
      <c r="G901" s="117">
        <v>1.5477E10</v>
      </c>
      <c r="H901" s="121" t="s">
        <v>59</v>
      </c>
      <c r="I901" s="117">
        <v>1.652E9</v>
      </c>
      <c r="J901" s="116" t="s">
        <v>10</v>
      </c>
      <c r="K901" s="116" t="s">
        <v>377</v>
      </c>
      <c r="L901" s="29">
        <f t="shared" si="1"/>
        <v>19893000000</v>
      </c>
      <c r="M901" s="120">
        <f t="shared" si="2"/>
        <v>0.2058911808</v>
      </c>
      <c r="N901" s="29">
        <f t="shared" si="3"/>
        <v>17129000000</v>
      </c>
      <c r="O901" s="29">
        <f t="shared" si="4"/>
        <v>2764000000</v>
      </c>
      <c r="P901" s="120">
        <f t="shared" si="5"/>
        <v>0.02860720976</v>
      </c>
      <c r="Q901" s="16"/>
      <c r="R901" s="16"/>
      <c r="S901" s="16"/>
      <c r="T901" s="16"/>
      <c r="U901" s="16"/>
      <c r="V901" s="16"/>
      <c r="W901" s="16"/>
      <c r="X901" s="16"/>
      <c r="Y901" s="16"/>
      <c r="Z901" s="16"/>
      <c r="AA901" s="16"/>
    </row>
    <row r="902">
      <c r="A902" s="115">
        <v>928.0</v>
      </c>
      <c r="B902" s="116" t="s">
        <v>376</v>
      </c>
      <c r="C902" s="116" t="s">
        <v>26</v>
      </c>
      <c r="D902" s="118">
        <v>41671.0</v>
      </c>
      <c r="E902" s="117">
        <v>9.8375E10</v>
      </c>
      <c r="F902" s="117">
        <v>7.8138E10</v>
      </c>
      <c r="G902" s="117">
        <v>1.5809E10</v>
      </c>
      <c r="H902" s="119" t="s">
        <v>59</v>
      </c>
      <c r="I902" s="117">
        <v>1.703E9</v>
      </c>
      <c r="J902" s="116" t="s">
        <v>10</v>
      </c>
      <c r="K902" s="116" t="s">
        <v>377</v>
      </c>
      <c r="L902" s="29">
        <f t="shared" si="1"/>
        <v>20237000000</v>
      </c>
      <c r="M902" s="120">
        <f t="shared" si="2"/>
        <v>0.2057128335</v>
      </c>
      <c r="N902" s="29">
        <f t="shared" si="3"/>
        <v>17512000000</v>
      </c>
      <c r="O902" s="29">
        <f t="shared" si="4"/>
        <v>2725000000</v>
      </c>
      <c r="P902" s="120">
        <f t="shared" si="5"/>
        <v>0.02770012706</v>
      </c>
      <c r="Q902" s="16"/>
      <c r="R902" s="16"/>
      <c r="S902" s="16"/>
      <c r="T902" s="16"/>
      <c r="U902" s="16"/>
      <c r="V902" s="16"/>
      <c r="W902" s="16"/>
      <c r="X902" s="16"/>
      <c r="Y902" s="16"/>
      <c r="Z902" s="16"/>
      <c r="AA902" s="16"/>
    </row>
    <row r="903">
      <c r="A903" s="115">
        <v>929.0</v>
      </c>
      <c r="B903" s="116" t="s">
        <v>376</v>
      </c>
      <c r="C903" s="116" t="s">
        <v>27</v>
      </c>
      <c r="D903" s="118">
        <v>42035.0</v>
      </c>
      <c r="E903" s="117">
        <v>1.08465E11</v>
      </c>
      <c r="F903" s="117">
        <v>8.5512E10</v>
      </c>
      <c r="G903" s="117">
        <v>1.7868E10</v>
      </c>
      <c r="H903" s="121" t="s">
        <v>59</v>
      </c>
      <c r="I903" s="117">
        <v>1.948E9</v>
      </c>
      <c r="J903" s="116" t="s">
        <v>10</v>
      </c>
      <c r="K903" s="116" t="s">
        <v>377</v>
      </c>
      <c r="L903" s="29">
        <f t="shared" si="1"/>
        <v>22953000000</v>
      </c>
      <c r="M903" s="120">
        <f t="shared" si="2"/>
        <v>0.2116166505</v>
      </c>
      <c r="N903" s="29">
        <f t="shared" si="3"/>
        <v>19816000000</v>
      </c>
      <c r="O903" s="29">
        <f t="shared" si="4"/>
        <v>3137000000</v>
      </c>
      <c r="P903" s="120">
        <f t="shared" si="5"/>
        <v>0.028921772</v>
      </c>
      <c r="Q903" s="16"/>
      <c r="R903" s="16"/>
      <c r="S903" s="16"/>
      <c r="T903" s="16"/>
      <c r="U903" s="16"/>
      <c r="V903" s="16"/>
      <c r="W903" s="16"/>
      <c r="X903" s="16"/>
      <c r="Y903" s="16"/>
      <c r="Z903" s="16"/>
      <c r="AA903" s="16"/>
    </row>
    <row r="904">
      <c r="A904" s="115">
        <v>930.0</v>
      </c>
      <c r="B904" s="116" t="s">
        <v>376</v>
      </c>
      <c r="C904" s="116" t="s">
        <v>28</v>
      </c>
      <c r="D904" s="118">
        <v>42399.0</v>
      </c>
      <c r="E904" s="117">
        <v>1.0983E11</v>
      </c>
      <c r="F904" s="117">
        <v>8.5496E10</v>
      </c>
      <c r="G904" s="117">
        <v>1.8669E10</v>
      </c>
      <c r="H904" s="121" t="s">
        <v>59</v>
      </c>
      <c r="I904" s="117">
        <v>2.089E9</v>
      </c>
      <c r="J904" s="116" t="s">
        <v>10</v>
      </c>
      <c r="K904" s="116" t="s">
        <v>377</v>
      </c>
      <c r="L904" s="29">
        <f t="shared" si="1"/>
        <v>24334000000</v>
      </c>
      <c r="M904" s="120">
        <f t="shared" si="2"/>
        <v>0.2215605936</v>
      </c>
      <c r="N904" s="29">
        <f t="shared" si="3"/>
        <v>20758000000</v>
      </c>
      <c r="O904" s="29">
        <f t="shared" si="4"/>
        <v>3576000000</v>
      </c>
      <c r="P904" s="120">
        <f t="shared" si="5"/>
        <v>0.03255941</v>
      </c>
      <c r="Q904" s="16"/>
      <c r="R904" s="16"/>
      <c r="S904" s="16"/>
      <c r="T904" s="16"/>
      <c r="U904" s="16"/>
      <c r="V904" s="16"/>
      <c r="W904" s="16"/>
      <c r="X904" s="16"/>
      <c r="Y904" s="16"/>
      <c r="Z904" s="16"/>
      <c r="AA904" s="16"/>
    </row>
    <row r="905">
      <c r="A905" s="115">
        <v>931.0</v>
      </c>
      <c r="B905" s="116" t="s">
        <v>378</v>
      </c>
      <c r="C905" s="116" t="s">
        <v>25</v>
      </c>
      <c r="D905" s="118">
        <v>41307.0</v>
      </c>
      <c r="E905" s="117">
        <v>1.9279E10</v>
      </c>
      <c r="F905" s="117">
        <v>1.2289E10</v>
      </c>
      <c r="G905" s="117">
        <v>4.267E9</v>
      </c>
      <c r="H905" s="119" t="s">
        <v>59</v>
      </c>
      <c r="I905" s="117">
        <v>8.33E8</v>
      </c>
      <c r="J905" s="116" t="s">
        <v>9</v>
      </c>
      <c r="K905" s="116" t="s">
        <v>228</v>
      </c>
      <c r="L905" s="29">
        <f t="shared" si="1"/>
        <v>6990000000</v>
      </c>
      <c r="M905" s="120">
        <f t="shared" si="2"/>
        <v>0.3625706728</v>
      </c>
      <c r="N905" s="29">
        <f t="shared" si="3"/>
        <v>5100000000</v>
      </c>
      <c r="O905" s="29">
        <f t="shared" si="4"/>
        <v>1890000000</v>
      </c>
      <c r="P905" s="120">
        <f t="shared" si="5"/>
        <v>0.0980341304</v>
      </c>
      <c r="Q905" s="16"/>
      <c r="R905" s="16"/>
      <c r="S905" s="16"/>
      <c r="T905" s="16"/>
      <c r="U905" s="16"/>
      <c r="V905" s="16"/>
      <c r="W905" s="16"/>
      <c r="X905" s="16"/>
      <c r="Y905" s="16"/>
      <c r="Z905" s="16"/>
      <c r="AA905" s="16"/>
    </row>
    <row r="906">
      <c r="A906" s="115">
        <v>932.0</v>
      </c>
      <c r="B906" s="116" t="s">
        <v>378</v>
      </c>
      <c r="C906" s="116" t="s">
        <v>26</v>
      </c>
      <c r="D906" s="118">
        <v>41671.0</v>
      </c>
      <c r="E906" s="117">
        <v>1.9031E10</v>
      </c>
      <c r="F906" s="117">
        <v>1.2087E10</v>
      </c>
      <c r="G906" s="117">
        <v>4.313E9</v>
      </c>
      <c r="H906" s="119" t="s">
        <v>59</v>
      </c>
      <c r="I906" s="117">
        <v>8.89E8</v>
      </c>
      <c r="J906" s="116" t="s">
        <v>9</v>
      </c>
      <c r="K906" s="116" t="s">
        <v>228</v>
      </c>
      <c r="L906" s="29">
        <f t="shared" si="1"/>
        <v>6944000000</v>
      </c>
      <c r="M906" s="120">
        <f t="shared" si="2"/>
        <v>0.3648783564</v>
      </c>
      <c r="N906" s="29">
        <f t="shared" si="3"/>
        <v>5202000000</v>
      </c>
      <c r="O906" s="29">
        <f t="shared" si="4"/>
        <v>1742000000</v>
      </c>
      <c r="P906" s="120">
        <f t="shared" si="5"/>
        <v>0.09153486417</v>
      </c>
      <c r="Q906" s="16"/>
      <c r="R906" s="16"/>
      <c r="S906" s="16"/>
      <c r="T906" s="16"/>
      <c r="U906" s="16"/>
      <c r="V906" s="16"/>
      <c r="W906" s="16"/>
      <c r="X906" s="16"/>
      <c r="Y906" s="16"/>
      <c r="Z906" s="16"/>
      <c r="AA906" s="16"/>
    </row>
    <row r="907">
      <c r="A907" s="115">
        <v>933.0</v>
      </c>
      <c r="B907" s="116" t="s">
        <v>378</v>
      </c>
      <c r="C907" s="116" t="s">
        <v>27</v>
      </c>
      <c r="D907" s="118">
        <v>42035.0</v>
      </c>
      <c r="E907" s="117">
        <v>1.9023E10</v>
      </c>
      <c r="F907" s="117">
        <v>1.2098E10</v>
      </c>
      <c r="G907" s="117">
        <v>4.35E9</v>
      </c>
      <c r="H907" s="121" t="s">
        <v>59</v>
      </c>
      <c r="I907" s="117">
        <v>8.86E8</v>
      </c>
      <c r="J907" s="116" t="s">
        <v>9</v>
      </c>
      <c r="K907" s="116" t="s">
        <v>228</v>
      </c>
      <c r="L907" s="29">
        <f t="shared" si="1"/>
        <v>6925000000</v>
      </c>
      <c r="M907" s="120">
        <f t="shared" si="2"/>
        <v>0.3640330127</v>
      </c>
      <c r="N907" s="29">
        <f t="shared" si="3"/>
        <v>5236000000</v>
      </c>
      <c r="O907" s="29">
        <f t="shared" si="4"/>
        <v>1689000000</v>
      </c>
      <c r="P907" s="120">
        <f t="shared" si="5"/>
        <v>0.08878725753</v>
      </c>
      <c r="Q907" s="16"/>
      <c r="R907" s="16"/>
      <c r="S907" s="16"/>
      <c r="T907" s="16"/>
      <c r="U907" s="16"/>
      <c r="V907" s="16"/>
      <c r="W907" s="16"/>
      <c r="X907" s="16"/>
      <c r="Y907" s="16"/>
      <c r="Z907" s="16"/>
      <c r="AA907" s="16"/>
    </row>
    <row r="908">
      <c r="A908" s="115">
        <v>934.0</v>
      </c>
      <c r="B908" s="116" t="s">
        <v>378</v>
      </c>
      <c r="C908" s="116" t="s">
        <v>28</v>
      </c>
      <c r="D908" s="122">
        <v>42399.0</v>
      </c>
      <c r="E908" s="117">
        <v>1.9204E10</v>
      </c>
      <c r="F908" s="117">
        <v>1.2265E10</v>
      </c>
      <c r="G908" s="117">
        <v>4.452E9</v>
      </c>
      <c r="H908" s="119" t="s">
        <v>59</v>
      </c>
      <c r="I908" s="117">
        <v>9.34E8</v>
      </c>
      <c r="J908" s="116" t="s">
        <v>9</v>
      </c>
      <c r="K908" s="116" t="s">
        <v>228</v>
      </c>
      <c r="L908" s="29">
        <f t="shared" si="1"/>
        <v>6939000000</v>
      </c>
      <c r="M908" s="120">
        <f t="shared" si="2"/>
        <v>0.3613309727</v>
      </c>
      <c r="N908" s="29">
        <f t="shared" si="3"/>
        <v>5386000000</v>
      </c>
      <c r="O908" s="29">
        <f t="shared" si="4"/>
        <v>1553000000</v>
      </c>
      <c r="P908" s="120">
        <f t="shared" si="5"/>
        <v>0.08086856905</v>
      </c>
      <c r="Q908" s="16"/>
      <c r="R908" s="16"/>
      <c r="S908" s="16"/>
      <c r="T908" s="16"/>
      <c r="U908" s="16"/>
      <c r="V908" s="16"/>
      <c r="W908" s="16"/>
      <c r="X908" s="16"/>
      <c r="Y908" s="16"/>
      <c r="Z908" s="16"/>
      <c r="AA908" s="16"/>
    </row>
    <row r="909">
      <c r="A909" s="115">
        <v>935.0</v>
      </c>
      <c r="B909" s="116" t="s">
        <v>379</v>
      </c>
      <c r="C909" s="116" t="s">
        <v>25</v>
      </c>
      <c r="D909" s="118">
        <v>41639.0</v>
      </c>
      <c r="E909" s="117">
        <v>2.3693E9</v>
      </c>
      <c r="F909" s="117">
        <v>8.053E8</v>
      </c>
      <c r="G909" s="117">
        <v>6.021E8</v>
      </c>
      <c r="H909" s="119" t="s">
        <v>59</v>
      </c>
      <c r="I909" s="117">
        <v>2.233E8</v>
      </c>
      <c r="J909" s="116" t="s">
        <v>14</v>
      </c>
      <c r="K909" s="116" t="s">
        <v>210</v>
      </c>
      <c r="L909" s="29">
        <f t="shared" si="1"/>
        <v>1564000000</v>
      </c>
      <c r="M909" s="120">
        <f t="shared" si="2"/>
        <v>0.6601105812</v>
      </c>
      <c r="N909" s="29">
        <f t="shared" si="3"/>
        <v>825400000</v>
      </c>
      <c r="O909" s="29">
        <f t="shared" si="4"/>
        <v>738600000</v>
      </c>
      <c r="P909" s="120">
        <f t="shared" si="5"/>
        <v>0.311737644</v>
      </c>
      <c r="Q909" s="16"/>
      <c r="R909" s="16"/>
      <c r="S909" s="16"/>
      <c r="T909" s="16"/>
      <c r="U909" s="16"/>
      <c r="V909" s="16"/>
      <c r="W909" s="16"/>
      <c r="X909" s="16"/>
      <c r="Y909" s="16"/>
      <c r="Z909" s="16"/>
      <c r="AA909" s="16"/>
    </row>
    <row r="910">
      <c r="A910" s="115">
        <v>936.0</v>
      </c>
      <c r="B910" s="116" t="s">
        <v>379</v>
      </c>
      <c r="C910" s="116" t="s">
        <v>26</v>
      </c>
      <c r="D910" s="118">
        <v>42004.0</v>
      </c>
      <c r="E910" s="117">
        <v>2.5771E9</v>
      </c>
      <c r="F910" s="117">
        <v>8.779E8</v>
      </c>
      <c r="G910" s="117">
        <v>6.32E8</v>
      </c>
      <c r="H910" s="121" t="s">
        <v>59</v>
      </c>
      <c r="I910" s="117">
        <v>2.581E8</v>
      </c>
      <c r="J910" s="116" t="s">
        <v>14</v>
      </c>
      <c r="K910" s="116" t="s">
        <v>210</v>
      </c>
      <c r="L910" s="29">
        <f t="shared" si="1"/>
        <v>1699200000</v>
      </c>
      <c r="M910" s="120">
        <f t="shared" si="2"/>
        <v>0.6593457763</v>
      </c>
      <c r="N910" s="29">
        <f t="shared" si="3"/>
        <v>890100000</v>
      </c>
      <c r="O910" s="29">
        <f t="shared" si="4"/>
        <v>809100000</v>
      </c>
      <c r="P910" s="120">
        <f t="shared" si="5"/>
        <v>0.3139575492</v>
      </c>
      <c r="Q910" s="16"/>
      <c r="R910" s="16"/>
      <c r="S910" s="16"/>
      <c r="T910" s="16"/>
      <c r="U910" s="16"/>
      <c r="V910" s="16"/>
      <c r="W910" s="16"/>
      <c r="X910" s="16"/>
      <c r="Y910" s="16"/>
      <c r="Z910" s="16"/>
      <c r="AA910" s="16"/>
    </row>
    <row r="911">
      <c r="A911" s="115">
        <v>937.0</v>
      </c>
      <c r="B911" s="116" t="s">
        <v>379</v>
      </c>
      <c r="C911" s="116" t="s">
        <v>27</v>
      </c>
      <c r="D911" s="118">
        <v>42369.0</v>
      </c>
      <c r="E911" s="117">
        <v>2.4188E9</v>
      </c>
      <c r="F911" s="117">
        <v>7.592E8</v>
      </c>
      <c r="G911" s="117">
        <v>5.712E8</v>
      </c>
      <c r="H911" s="119" t="s">
        <v>59</v>
      </c>
      <c r="I911" s="117">
        <v>2.846E8</v>
      </c>
      <c r="J911" s="116" t="s">
        <v>14</v>
      </c>
      <c r="K911" s="116" t="s">
        <v>210</v>
      </c>
      <c r="L911" s="29">
        <f t="shared" si="1"/>
        <v>1659600000</v>
      </c>
      <c r="M911" s="120">
        <f t="shared" si="2"/>
        <v>0.6861253514</v>
      </c>
      <c r="N911" s="29">
        <f t="shared" si="3"/>
        <v>855800000</v>
      </c>
      <c r="O911" s="29">
        <f t="shared" si="4"/>
        <v>803800000</v>
      </c>
      <c r="P911" s="120">
        <f t="shared" si="5"/>
        <v>0.3323135439</v>
      </c>
      <c r="Q911" s="16"/>
      <c r="R911" s="16"/>
      <c r="S911" s="16"/>
      <c r="T911" s="16"/>
      <c r="U911" s="16"/>
      <c r="V911" s="16"/>
      <c r="W911" s="16"/>
      <c r="X911" s="16"/>
      <c r="Y911" s="16"/>
      <c r="Z911" s="16"/>
      <c r="AA911" s="16"/>
    </row>
    <row r="912">
      <c r="A912" s="115">
        <v>938.0</v>
      </c>
      <c r="B912" s="116" t="s">
        <v>379</v>
      </c>
      <c r="C912" s="116" t="s">
        <v>28</v>
      </c>
      <c r="D912" s="118">
        <v>42735.0</v>
      </c>
      <c r="E912" s="117">
        <v>2.3342E9</v>
      </c>
      <c r="F912" s="117">
        <v>6.911E8</v>
      </c>
      <c r="G912" s="117">
        <v>5.196E8</v>
      </c>
      <c r="H912" s="119" t="s">
        <v>59</v>
      </c>
      <c r="I912" s="117">
        <v>3.05E8</v>
      </c>
      <c r="J912" s="116" t="s">
        <v>14</v>
      </c>
      <c r="K912" s="116" t="s">
        <v>210</v>
      </c>
      <c r="L912" s="29">
        <f t="shared" si="1"/>
        <v>1643100000</v>
      </c>
      <c r="M912" s="120">
        <f t="shared" si="2"/>
        <v>0.7039242567</v>
      </c>
      <c r="N912" s="29">
        <f t="shared" si="3"/>
        <v>824600000</v>
      </c>
      <c r="O912" s="29">
        <f t="shared" si="4"/>
        <v>818500000</v>
      </c>
      <c r="P912" s="120">
        <f t="shared" si="5"/>
        <v>0.3506554708</v>
      </c>
      <c r="Q912" s="16"/>
      <c r="R912" s="16"/>
      <c r="S912" s="16"/>
      <c r="T912" s="16"/>
      <c r="U912" s="16"/>
      <c r="V912" s="16"/>
      <c r="W912" s="16"/>
      <c r="X912" s="16"/>
      <c r="Y912" s="16"/>
      <c r="Z912" s="16"/>
      <c r="AA912" s="16"/>
    </row>
    <row r="913">
      <c r="A913" s="115">
        <v>939.0</v>
      </c>
      <c r="B913" s="116" t="s">
        <v>380</v>
      </c>
      <c r="C913" s="116" t="s">
        <v>25</v>
      </c>
      <c r="D913" s="118">
        <v>41307.0</v>
      </c>
      <c r="E913" s="117">
        <v>1.0459E10</v>
      </c>
      <c r="F913" s="117">
        <v>6.073E9</v>
      </c>
      <c r="G913" s="117">
        <v>2.72E9</v>
      </c>
      <c r="H913" s="119" t="s">
        <v>59</v>
      </c>
      <c r="I913" s="119" t="s">
        <v>59</v>
      </c>
      <c r="J913" s="116" t="s">
        <v>9</v>
      </c>
      <c r="K913" s="116" t="s">
        <v>288</v>
      </c>
      <c r="L913" s="29">
        <f t="shared" si="1"/>
        <v>4386000000</v>
      </c>
      <c r="M913" s="120">
        <f t="shared" si="2"/>
        <v>0.4193517545</v>
      </c>
      <c r="N913" s="29">
        <f t="shared" si="3"/>
        <v>2720000000</v>
      </c>
      <c r="O913" s="29">
        <f t="shared" si="4"/>
        <v>1666000000</v>
      </c>
      <c r="P913" s="120">
        <f t="shared" si="5"/>
        <v>0.1592886509</v>
      </c>
      <c r="Q913" s="16"/>
      <c r="R913" s="16"/>
      <c r="S913" s="16"/>
      <c r="T913" s="16"/>
      <c r="U913" s="16"/>
      <c r="V913" s="16"/>
      <c r="W913" s="16"/>
      <c r="X913" s="16"/>
      <c r="Y913" s="16"/>
      <c r="Z913" s="16"/>
      <c r="AA913" s="16"/>
    </row>
    <row r="914">
      <c r="A914" s="115">
        <v>940.0</v>
      </c>
      <c r="B914" s="116" t="s">
        <v>380</v>
      </c>
      <c r="C914" s="116" t="s">
        <v>26</v>
      </c>
      <c r="D914" s="118">
        <v>41671.0</v>
      </c>
      <c r="E914" s="117">
        <v>1.0773E10</v>
      </c>
      <c r="F914" s="117">
        <v>6.344E9</v>
      </c>
      <c r="G914" s="117">
        <v>2.686E9</v>
      </c>
      <c r="H914" s="121" t="s">
        <v>59</v>
      </c>
      <c r="I914" s="121" t="s">
        <v>59</v>
      </c>
      <c r="J914" s="116" t="s">
        <v>9</v>
      </c>
      <c r="K914" s="116" t="s">
        <v>288</v>
      </c>
      <c r="L914" s="29">
        <f t="shared" si="1"/>
        <v>4429000000</v>
      </c>
      <c r="M914" s="120">
        <f t="shared" si="2"/>
        <v>0.4111203936</v>
      </c>
      <c r="N914" s="29">
        <f t="shared" si="3"/>
        <v>2686000000</v>
      </c>
      <c r="O914" s="29">
        <f t="shared" si="4"/>
        <v>1743000000</v>
      </c>
      <c r="P914" s="120">
        <f t="shared" si="5"/>
        <v>0.1617933723</v>
      </c>
      <c r="Q914" s="16"/>
      <c r="R914" s="16"/>
      <c r="S914" s="16"/>
      <c r="T914" s="16"/>
      <c r="U914" s="16"/>
      <c r="V914" s="16"/>
      <c r="W914" s="16"/>
      <c r="X914" s="16"/>
      <c r="Y914" s="16"/>
      <c r="Z914" s="16"/>
      <c r="AA914" s="16"/>
    </row>
    <row r="915">
      <c r="A915" s="115">
        <v>941.0</v>
      </c>
      <c r="B915" s="116" t="s">
        <v>380</v>
      </c>
      <c r="C915" s="116" t="s">
        <v>27</v>
      </c>
      <c r="D915" s="118">
        <v>42035.0</v>
      </c>
      <c r="E915" s="117">
        <v>1.1454E10</v>
      </c>
      <c r="F915" s="117">
        <v>6.646E9</v>
      </c>
      <c r="G915" s="117">
        <v>2.855E9</v>
      </c>
      <c r="H915" s="119" t="s">
        <v>59</v>
      </c>
      <c r="I915" s="119" t="s">
        <v>59</v>
      </c>
      <c r="J915" s="116" t="s">
        <v>9</v>
      </c>
      <c r="K915" s="116" t="s">
        <v>288</v>
      </c>
      <c r="L915" s="29">
        <f t="shared" si="1"/>
        <v>4808000000</v>
      </c>
      <c r="M915" s="120">
        <f t="shared" si="2"/>
        <v>0.4197660206</v>
      </c>
      <c r="N915" s="29">
        <f t="shared" si="3"/>
        <v>2855000000</v>
      </c>
      <c r="O915" s="29">
        <f t="shared" si="4"/>
        <v>1953000000</v>
      </c>
      <c r="P915" s="120">
        <f t="shared" si="5"/>
        <v>0.1705081194</v>
      </c>
      <c r="Q915" s="16"/>
      <c r="R915" s="16"/>
      <c r="S915" s="16"/>
      <c r="T915" s="16"/>
      <c r="U915" s="16"/>
      <c r="V915" s="16"/>
      <c r="W915" s="16"/>
      <c r="X915" s="16"/>
      <c r="Y915" s="16"/>
      <c r="Z915" s="16"/>
      <c r="AA915" s="16"/>
    </row>
    <row r="916">
      <c r="A916" s="115">
        <v>942.0</v>
      </c>
      <c r="B916" s="116" t="s">
        <v>380</v>
      </c>
      <c r="C916" s="116" t="s">
        <v>28</v>
      </c>
      <c r="D916" s="118">
        <v>42399.0</v>
      </c>
      <c r="E916" s="117">
        <v>1.2154E10</v>
      </c>
      <c r="F916" s="117">
        <v>6.95E9</v>
      </c>
      <c r="G916" s="117">
        <v>3.012E9</v>
      </c>
      <c r="H916" s="121" t="s">
        <v>59</v>
      </c>
      <c r="I916" s="119" t="s">
        <v>59</v>
      </c>
      <c r="J916" s="116" t="s">
        <v>9</v>
      </c>
      <c r="K916" s="116" t="s">
        <v>288</v>
      </c>
      <c r="L916" s="29">
        <f t="shared" si="1"/>
        <v>5204000000</v>
      </c>
      <c r="M916" s="120">
        <f t="shared" si="2"/>
        <v>0.4281717953</v>
      </c>
      <c r="N916" s="29">
        <f t="shared" si="3"/>
        <v>3012000000</v>
      </c>
      <c r="O916" s="29">
        <f t="shared" si="4"/>
        <v>2192000000</v>
      </c>
      <c r="P916" s="120">
        <f t="shared" si="5"/>
        <v>0.1803521474</v>
      </c>
      <c r="Q916" s="16"/>
      <c r="R916" s="16"/>
      <c r="S916" s="16"/>
      <c r="T916" s="16"/>
      <c r="U916" s="16"/>
      <c r="V916" s="16"/>
      <c r="W916" s="16"/>
      <c r="X916" s="16"/>
      <c r="Y916" s="16"/>
      <c r="Z916" s="16"/>
      <c r="AA916" s="16"/>
    </row>
    <row r="917">
      <c r="A917" s="115">
        <v>943.0</v>
      </c>
      <c r="B917" s="116" t="s">
        <v>381</v>
      </c>
      <c r="C917" s="116" t="s">
        <v>25</v>
      </c>
      <c r="D917" s="118">
        <v>41274.0</v>
      </c>
      <c r="E917" s="117">
        <v>3.4145E9</v>
      </c>
      <c r="F917" s="117">
        <v>2.7189E9</v>
      </c>
      <c r="G917" s="117">
        <v>3.461E8</v>
      </c>
      <c r="H917" s="121" t="s">
        <v>59</v>
      </c>
      <c r="I917" s="117">
        <v>2.51E7</v>
      </c>
      <c r="J917" s="116" t="s">
        <v>14</v>
      </c>
      <c r="K917" s="116" t="s">
        <v>196</v>
      </c>
      <c r="L917" s="29">
        <f t="shared" si="1"/>
        <v>695600000</v>
      </c>
      <c r="M917" s="120">
        <f t="shared" si="2"/>
        <v>0.2037194318</v>
      </c>
      <c r="N917" s="29">
        <f t="shared" si="3"/>
        <v>371200000</v>
      </c>
      <c r="O917" s="29">
        <f t="shared" si="4"/>
        <v>324400000</v>
      </c>
      <c r="P917" s="120">
        <f t="shared" si="5"/>
        <v>0.09500658954</v>
      </c>
      <c r="Q917" s="16"/>
      <c r="R917" s="16"/>
      <c r="S917" s="16"/>
      <c r="T917" s="16"/>
      <c r="U917" s="16"/>
      <c r="V917" s="16"/>
      <c r="W917" s="16"/>
      <c r="X917" s="16"/>
      <c r="Y917" s="16"/>
      <c r="Z917" s="16"/>
      <c r="AA917" s="16"/>
    </row>
    <row r="918">
      <c r="A918" s="115">
        <v>944.0</v>
      </c>
      <c r="B918" s="116" t="s">
        <v>381</v>
      </c>
      <c r="C918" s="116" t="s">
        <v>26</v>
      </c>
      <c r="D918" s="118">
        <v>41639.0</v>
      </c>
      <c r="E918" s="117">
        <v>3.4772E9</v>
      </c>
      <c r="F918" s="117">
        <v>2.7673E9</v>
      </c>
      <c r="G918" s="117">
        <v>3.469E8</v>
      </c>
      <c r="H918" s="121" t="s">
        <v>59</v>
      </c>
      <c r="I918" s="117">
        <v>2.54E7</v>
      </c>
      <c r="J918" s="116" t="s">
        <v>14</v>
      </c>
      <c r="K918" s="116" t="s">
        <v>196</v>
      </c>
      <c r="L918" s="29">
        <f t="shared" si="1"/>
        <v>709900000</v>
      </c>
      <c r="M918" s="120">
        <f t="shared" si="2"/>
        <v>0.2041585183</v>
      </c>
      <c r="N918" s="29">
        <f t="shared" si="3"/>
        <v>372300000</v>
      </c>
      <c r="O918" s="29">
        <f t="shared" si="4"/>
        <v>337600000</v>
      </c>
      <c r="P918" s="120">
        <f t="shared" si="5"/>
        <v>0.09708961233</v>
      </c>
      <c r="Q918" s="16"/>
      <c r="R918" s="16"/>
      <c r="S918" s="16"/>
      <c r="T918" s="16"/>
      <c r="U918" s="16"/>
      <c r="V918" s="16"/>
      <c r="W918" s="16"/>
      <c r="X918" s="16"/>
      <c r="Y918" s="16"/>
      <c r="Z918" s="16"/>
      <c r="AA918" s="16"/>
    </row>
    <row r="919">
      <c r="A919" s="115">
        <v>945.0</v>
      </c>
      <c r="B919" s="116" t="s">
        <v>381</v>
      </c>
      <c r="C919" s="116" t="s">
        <v>27</v>
      </c>
      <c r="D919" s="118">
        <v>42004.0</v>
      </c>
      <c r="E919" s="117">
        <v>3.7823E9</v>
      </c>
      <c r="F919" s="117">
        <v>2.9919E9</v>
      </c>
      <c r="G919" s="117">
        <v>4.392E8</v>
      </c>
      <c r="H919" s="121" t="s">
        <v>59</v>
      </c>
      <c r="I919" s="117">
        <v>1.97E7</v>
      </c>
      <c r="J919" s="116" t="s">
        <v>14</v>
      </c>
      <c r="K919" s="116" t="s">
        <v>196</v>
      </c>
      <c r="L919" s="29">
        <f t="shared" si="1"/>
        <v>790400000</v>
      </c>
      <c r="M919" s="120">
        <f t="shared" si="2"/>
        <v>0.208973376</v>
      </c>
      <c r="N919" s="29">
        <f t="shared" si="3"/>
        <v>458900000</v>
      </c>
      <c r="O919" s="29">
        <f t="shared" si="4"/>
        <v>331500000</v>
      </c>
      <c r="P919" s="120">
        <f t="shared" si="5"/>
        <v>0.08764508368</v>
      </c>
      <c r="Q919" s="16"/>
      <c r="R919" s="16"/>
      <c r="S919" s="16"/>
      <c r="T919" s="16"/>
      <c r="U919" s="16"/>
      <c r="V919" s="16"/>
      <c r="W919" s="16"/>
      <c r="X919" s="16"/>
      <c r="Y919" s="16"/>
      <c r="Z919" s="16"/>
      <c r="AA919" s="16"/>
    </row>
    <row r="920">
      <c r="A920" s="115">
        <v>946.0</v>
      </c>
      <c r="B920" s="116" t="s">
        <v>381</v>
      </c>
      <c r="C920" s="116" t="s">
        <v>28</v>
      </c>
      <c r="D920" s="118">
        <v>42369.0</v>
      </c>
      <c r="E920" s="117">
        <v>3.9172E9</v>
      </c>
      <c r="F920" s="117">
        <v>2.994E9</v>
      </c>
      <c r="G920" s="117">
        <v>4.118E8</v>
      </c>
      <c r="H920" s="121" t="s">
        <v>59</v>
      </c>
      <c r="I920" s="117">
        <v>2.08E7</v>
      </c>
      <c r="J920" s="116" t="s">
        <v>14</v>
      </c>
      <c r="K920" s="116" t="s">
        <v>196</v>
      </c>
      <c r="L920" s="29">
        <f t="shared" si="1"/>
        <v>923200000</v>
      </c>
      <c r="M920" s="120">
        <f t="shared" si="2"/>
        <v>0.2356785459</v>
      </c>
      <c r="N920" s="29">
        <f t="shared" si="3"/>
        <v>432600000</v>
      </c>
      <c r="O920" s="29">
        <f t="shared" si="4"/>
        <v>490600000</v>
      </c>
      <c r="P920" s="120">
        <f t="shared" si="5"/>
        <v>0.1252425202</v>
      </c>
      <c r="Q920" s="16"/>
      <c r="R920" s="16"/>
      <c r="S920" s="16"/>
      <c r="T920" s="16"/>
      <c r="U920" s="16"/>
      <c r="V920" s="16"/>
      <c r="W920" s="16"/>
      <c r="X920" s="16"/>
      <c r="Y920" s="16"/>
      <c r="Z920" s="16"/>
      <c r="AA920" s="16"/>
    </row>
    <row r="921">
      <c r="A921" s="115">
        <v>947.0</v>
      </c>
      <c r="B921" s="116" t="s">
        <v>382</v>
      </c>
      <c r="C921" s="116" t="s">
        <v>25</v>
      </c>
      <c r="D921" s="118">
        <v>41608.0</v>
      </c>
      <c r="E921" s="117">
        <v>5.935095E9</v>
      </c>
      <c r="F921" s="117">
        <v>4.920664E9</v>
      </c>
      <c r="G921" s="117">
        <v>3.28595E8</v>
      </c>
      <c r="H921" s="121" t="s">
        <v>59</v>
      </c>
      <c r="I921" s="119" t="s">
        <v>59</v>
      </c>
      <c r="J921" s="116" t="s">
        <v>9</v>
      </c>
      <c r="K921" s="116" t="s">
        <v>232</v>
      </c>
      <c r="L921" s="29">
        <f t="shared" si="1"/>
        <v>1014431000</v>
      </c>
      <c r="M921" s="120">
        <f t="shared" si="2"/>
        <v>0.1709207687</v>
      </c>
      <c r="N921" s="29">
        <f t="shared" si="3"/>
        <v>328595000</v>
      </c>
      <c r="O921" s="29">
        <f t="shared" si="4"/>
        <v>685836000</v>
      </c>
      <c r="P921" s="120">
        <f t="shared" si="5"/>
        <v>0.1155560273</v>
      </c>
      <c r="Q921" s="16"/>
      <c r="R921" s="16"/>
      <c r="S921" s="16"/>
      <c r="T921" s="16"/>
      <c r="U921" s="16"/>
      <c r="V921" s="16"/>
      <c r="W921" s="16"/>
      <c r="X921" s="16"/>
      <c r="Y921" s="16"/>
      <c r="Z921" s="16"/>
      <c r="AA921" s="16"/>
    </row>
    <row r="922">
      <c r="A922" s="115">
        <v>948.0</v>
      </c>
      <c r="B922" s="116" t="s">
        <v>382</v>
      </c>
      <c r="C922" s="116" t="s">
        <v>26</v>
      </c>
      <c r="D922" s="118">
        <v>41973.0</v>
      </c>
      <c r="E922" s="117">
        <v>7.779812E9</v>
      </c>
      <c r="F922" s="117">
        <v>6.336272E9</v>
      </c>
      <c r="G922" s="117">
        <v>5.21502E8</v>
      </c>
      <c r="H922" s="121" t="s">
        <v>59</v>
      </c>
      <c r="I922" s="119" t="s">
        <v>59</v>
      </c>
      <c r="J922" s="116" t="s">
        <v>9</v>
      </c>
      <c r="K922" s="116" t="s">
        <v>232</v>
      </c>
      <c r="L922" s="29">
        <f t="shared" si="1"/>
        <v>1443540000</v>
      </c>
      <c r="M922" s="120">
        <f t="shared" si="2"/>
        <v>0.1855494709</v>
      </c>
      <c r="N922" s="29">
        <f t="shared" si="3"/>
        <v>521502000</v>
      </c>
      <c r="O922" s="29">
        <f t="shared" si="4"/>
        <v>922038000</v>
      </c>
      <c r="P922" s="120">
        <f t="shared" si="5"/>
        <v>0.1185167456</v>
      </c>
      <c r="Q922" s="16"/>
      <c r="R922" s="16"/>
      <c r="S922" s="16"/>
      <c r="T922" s="16"/>
      <c r="U922" s="16"/>
      <c r="V922" s="16"/>
      <c r="W922" s="16"/>
      <c r="X922" s="16"/>
      <c r="Y922" s="16"/>
      <c r="Z922" s="16"/>
      <c r="AA922" s="16"/>
    </row>
    <row r="923">
      <c r="A923" s="115">
        <v>949.0</v>
      </c>
      <c r="B923" s="116" t="s">
        <v>382</v>
      </c>
      <c r="C923" s="116" t="s">
        <v>27</v>
      </c>
      <c r="D923" s="122">
        <v>42338.0</v>
      </c>
      <c r="E923" s="117">
        <v>9.474008E9</v>
      </c>
      <c r="F923" s="117">
        <v>7.757571E9</v>
      </c>
      <c r="G923" s="117">
        <v>6.30421E8</v>
      </c>
      <c r="H923" s="121" t="s">
        <v>59</v>
      </c>
      <c r="I923" s="121" t="s">
        <v>59</v>
      </c>
      <c r="J923" s="116" t="s">
        <v>9</v>
      </c>
      <c r="K923" s="116" t="s">
        <v>232</v>
      </c>
      <c r="L923" s="29">
        <f t="shared" si="1"/>
        <v>1716437000</v>
      </c>
      <c r="M923" s="120">
        <f t="shared" si="2"/>
        <v>0.181173269</v>
      </c>
      <c r="N923" s="29">
        <f t="shared" si="3"/>
        <v>630421000</v>
      </c>
      <c r="O923" s="29">
        <f t="shared" si="4"/>
        <v>1086016000</v>
      </c>
      <c r="P923" s="120">
        <f t="shared" si="5"/>
        <v>0.1146311044</v>
      </c>
      <c r="Q923" s="16"/>
      <c r="R923" s="16"/>
      <c r="S923" s="16"/>
      <c r="T923" s="16"/>
      <c r="U923" s="16"/>
      <c r="V923" s="16"/>
      <c r="W923" s="16"/>
      <c r="X923" s="16"/>
      <c r="Y923" s="16"/>
      <c r="Z923" s="16"/>
      <c r="AA923" s="16"/>
    </row>
    <row r="924">
      <c r="A924" s="115">
        <v>950.0</v>
      </c>
      <c r="B924" s="116" t="s">
        <v>382</v>
      </c>
      <c r="C924" s="116" t="s">
        <v>28</v>
      </c>
      <c r="D924" s="118">
        <v>42704.0</v>
      </c>
      <c r="E924" s="117">
        <v>1.0949999E10</v>
      </c>
      <c r="F924" s="117">
        <v>8.923519E9</v>
      </c>
      <c r="G924" s="117">
        <v>7.64117E8</v>
      </c>
      <c r="H924" s="121" t="s">
        <v>59</v>
      </c>
      <c r="I924" s="119" t="s">
        <v>59</v>
      </c>
      <c r="J924" s="116" t="s">
        <v>9</v>
      </c>
      <c r="K924" s="116" t="s">
        <v>232</v>
      </c>
      <c r="L924" s="29">
        <f t="shared" si="1"/>
        <v>2026480000</v>
      </c>
      <c r="M924" s="120">
        <f t="shared" si="2"/>
        <v>0.1850666836</v>
      </c>
      <c r="N924" s="29">
        <f t="shared" si="3"/>
        <v>764117000</v>
      </c>
      <c r="O924" s="29">
        <f t="shared" si="4"/>
        <v>1262363000</v>
      </c>
      <c r="P924" s="120">
        <f t="shared" si="5"/>
        <v>0.1152843028</v>
      </c>
      <c r="Q924" s="16"/>
      <c r="R924" s="16"/>
      <c r="S924" s="16"/>
      <c r="T924" s="16"/>
      <c r="U924" s="16"/>
      <c r="V924" s="16"/>
      <c r="W924" s="16"/>
      <c r="X924" s="16"/>
      <c r="Y924" s="16"/>
      <c r="Z924" s="16"/>
      <c r="AA924" s="16"/>
    </row>
    <row r="925">
      <c r="A925" s="115">
        <v>951.0</v>
      </c>
      <c r="B925" s="116" t="s">
        <v>383</v>
      </c>
      <c r="C925" s="116" t="s">
        <v>25</v>
      </c>
      <c r="D925" s="118">
        <v>41274.0</v>
      </c>
      <c r="E925" s="117">
        <v>5.6714E9</v>
      </c>
      <c r="F925" s="117">
        <v>3.4217E9</v>
      </c>
      <c r="G925" s="117">
        <v>1.1146E9</v>
      </c>
      <c r="H925" s="121" t="s">
        <v>59</v>
      </c>
      <c r="I925" s="117">
        <v>8.63E7</v>
      </c>
      <c r="J925" s="116" t="s">
        <v>13</v>
      </c>
      <c r="K925" s="116" t="s">
        <v>230</v>
      </c>
      <c r="L925" s="29">
        <f t="shared" si="1"/>
        <v>2249700000</v>
      </c>
      <c r="M925" s="120">
        <f t="shared" si="2"/>
        <v>0.3966745424</v>
      </c>
      <c r="N925" s="29">
        <f t="shared" si="3"/>
        <v>1200900000</v>
      </c>
      <c r="O925" s="29">
        <f t="shared" si="4"/>
        <v>1048800000</v>
      </c>
      <c r="P925" s="120">
        <f t="shared" si="5"/>
        <v>0.1849278838</v>
      </c>
      <c r="Q925" s="16"/>
      <c r="R925" s="16"/>
      <c r="S925" s="16"/>
      <c r="T925" s="16"/>
      <c r="U925" s="16"/>
      <c r="V925" s="16"/>
      <c r="W925" s="16"/>
      <c r="X925" s="16"/>
      <c r="Y925" s="16"/>
      <c r="Z925" s="16"/>
      <c r="AA925" s="16"/>
    </row>
    <row r="926">
      <c r="A926" s="115">
        <v>952.0</v>
      </c>
      <c r="B926" s="116" t="s">
        <v>383</v>
      </c>
      <c r="C926" s="116" t="s">
        <v>26</v>
      </c>
      <c r="D926" s="118">
        <v>41639.0</v>
      </c>
      <c r="E926" s="117">
        <v>5.8083E9</v>
      </c>
      <c r="F926" s="117">
        <v>3.5851E9</v>
      </c>
      <c r="G926" s="117">
        <v>1.1288E9</v>
      </c>
      <c r="H926" s="121" t="s">
        <v>59</v>
      </c>
      <c r="I926" s="117">
        <v>8.17E7</v>
      </c>
      <c r="J926" s="116" t="s">
        <v>13</v>
      </c>
      <c r="K926" s="116" t="s">
        <v>230</v>
      </c>
      <c r="L926" s="29">
        <f t="shared" si="1"/>
        <v>2223200000</v>
      </c>
      <c r="M926" s="120">
        <f t="shared" si="2"/>
        <v>0.3827625984</v>
      </c>
      <c r="N926" s="29">
        <f t="shared" si="3"/>
        <v>1210500000</v>
      </c>
      <c r="O926" s="29">
        <f t="shared" si="4"/>
        <v>1012700000</v>
      </c>
      <c r="P926" s="120">
        <f t="shared" si="5"/>
        <v>0.1743539418</v>
      </c>
      <c r="Q926" s="16"/>
      <c r="R926" s="16"/>
      <c r="S926" s="16"/>
      <c r="T926" s="16"/>
      <c r="U926" s="16"/>
      <c r="V926" s="16"/>
      <c r="W926" s="16"/>
      <c r="X926" s="16"/>
      <c r="Y926" s="16"/>
      <c r="Z926" s="16"/>
      <c r="AA926" s="16"/>
    </row>
    <row r="927">
      <c r="A927" s="115">
        <v>953.0</v>
      </c>
      <c r="B927" s="116" t="s">
        <v>383</v>
      </c>
      <c r="C927" s="116" t="s">
        <v>27</v>
      </c>
      <c r="D927" s="118">
        <v>42004.0</v>
      </c>
      <c r="E927" s="117">
        <v>6.0116E9</v>
      </c>
      <c r="F927" s="117">
        <v>3.8085E9</v>
      </c>
      <c r="G927" s="117">
        <v>1.1982E9</v>
      </c>
      <c r="H927" s="121" t="s">
        <v>59</v>
      </c>
      <c r="I927" s="117">
        <v>7.67E7</v>
      </c>
      <c r="J927" s="116" t="s">
        <v>13</v>
      </c>
      <c r="K927" s="116" t="s">
        <v>230</v>
      </c>
      <c r="L927" s="29">
        <f t="shared" si="1"/>
        <v>2203100000</v>
      </c>
      <c r="M927" s="120">
        <f t="shared" si="2"/>
        <v>0.3664748154</v>
      </c>
      <c r="N927" s="29">
        <f t="shared" si="3"/>
        <v>1274900000</v>
      </c>
      <c r="O927" s="29">
        <f t="shared" si="4"/>
        <v>928200000</v>
      </c>
      <c r="P927" s="120">
        <f t="shared" si="5"/>
        <v>0.1544014905</v>
      </c>
      <c r="Q927" s="16"/>
      <c r="R927" s="16"/>
      <c r="S927" s="16"/>
      <c r="T927" s="16"/>
      <c r="U927" s="16"/>
      <c r="V927" s="16"/>
      <c r="W927" s="16"/>
      <c r="X927" s="16"/>
      <c r="Y927" s="16"/>
      <c r="Z927" s="16"/>
      <c r="AA927" s="16"/>
    </row>
    <row r="928">
      <c r="A928" s="115">
        <v>954.0</v>
      </c>
      <c r="B928" s="116" t="s">
        <v>383</v>
      </c>
      <c r="C928" s="116" t="s">
        <v>28</v>
      </c>
      <c r="D928" s="118">
        <v>42369.0</v>
      </c>
      <c r="E928" s="117">
        <v>8.6801E9</v>
      </c>
      <c r="F928" s="117">
        <v>5.7768E9</v>
      </c>
      <c r="G928" s="117">
        <v>1.622E9</v>
      </c>
      <c r="H928" s="121" t="s">
        <v>59</v>
      </c>
      <c r="I928" s="117">
        <v>1.645E8</v>
      </c>
      <c r="J928" s="116" t="s">
        <v>13</v>
      </c>
      <c r="K928" s="116" t="s">
        <v>230</v>
      </c>
      <c r="L928" s="29">
        <f t="shared" si="1"/>
        <v>2903300000</v>
      </c>
      <c r="M928" s="120">
        <f t="shared" si="2"/>
        <v>0.3344777134</v>
      </c>
      <c r="N928" s="29">
        <f t="shared" si="3"/>
        <v>1786500000</v>
      </c>
      <c r="O928" s="29">
        <f t="shared" si="4"/>
        <v>1116800000</v>
      </c>
      <c r="P928" s="120">
        <f t="shared" si="5"/>
        <v>0.1286621122</v>
      </c>
      <c r="Q928" s="16"/>
      <c r="R928" s="16"/>
      <c r="S928" s="16"/>
      <c r="T928" s="16"/>
      <c r="U928" s="16"/>
      <c r="V928" s="16"/>
      <c r="W928" s="16"/>
      <c r="X928" s="16"/>
      <c r="Y928" s="16"/>
      <c r="Z928" s="16"/>
      <c r="AA928" s="16"/>
    </row>
    <row r="929">
      <c r="A929" s="115">
        <v>955.0</v>
      </c>
      <c r="B929" s="116" t="s">
        <v>384</v>
      </c>
      <c r="C929" s="116" t="s">
        <v>25</v>
      </c>
      <c r="D929" s="118">
        <v>41274.0</v>
      </c>
      <c r="E929" s="117">
        <v>4.12293E9</v>
      </c>
      <c r="F929" s="117">
        <v>2.39879E9</v>
      </c>
      <c r="G929" s="117">
        <v>1.219343E9</v>
      </c>
      <c r="H929" s="121" t="s">
        <v>59</v>
      </c>
      <c r="I929" s="117">
        <v>6.4093E7</v>
      </c>
      <c r="J929" s="116" t="s">
        <v>9</v>
      </c>
      <c r="K929" s="116" t="s">
        <v>385</v>
      </c>
      <c r="L929" s="29">
        <f t="shared" si="1"/>
        <v>1724140000</v>
      </c>
      <c r="M929" s="120">
        <f t="shared" si="2"/>
        <v>0.4181831853</v>
      </c>
      <c r="N929" s="29">
        <f t="shared" si="3"/>
        <v>1283436000</v>
      </c>
      <c r="O929" s="29">
        <f t="shared" si="4"/>
        <v>440704000</v>
      </c>
      <c r="P929" s="120">
        <f t="shared" si="5"/>
        <v>0.1068909732</v>
      </c>
      <c r="Q929" s="16"/>
      <c r="R929" s="16"/>
      <c r="S929" s="16"/>
      <c r="T929" s="16"/>
      <c r="U929" s="16"/>
      <c r="V929" s="16"/>
      <c r="W929" s="16"/>
      <c r="X929" s="16"/>
      <c r="Y929" s="16"/>
      <c r="Z929" s="16"/>
      <c r="AA929" s="16"/>
    </row>
    <row r="930">
      <c r="A930" s="115">
        <v>956.0</v>
      </c>
      <c r="B930" s="116" t="s">
        <v>384</v>
      </c>
      <c r="C930" s="116" t="s">
        <v>26</v>
      </c>
      <c r="D930" s="118">
        <v>41639.0</v>
      </c>
      <c r="E930" s="117">
        <v>5.062528E9</v>
      </c>
      <c r="F930" s="117">
        <v>2.987126E9</v>
      </c>
      <c r="G930" s="117">
        <v>1.45408E9</v>
      </c>
      <c r="H930" s="119" t="s">
        <v>59</v>
      </c>
      <c r="I930" s="117">
        <v>8.0969E7</v>
      </c>
      <c r="J930" s="116" t="s">
        <v>9</v>
      </c>
      <c r="K930" s="116" t="s">
        <v>385</v>
      </c>
      <c r="L930" s="29">
        <f t="shared" si="1"/>
        <v>2075402000</v>
      </c>
      <c r="M930" s="120">
        <f t="shared" si="2"/>
        <v>0.4099536832</v>
      </c>
      <c r="N930" s="29">
        <f t="shared" si="3"/>
        <v>1535049000</v>
      </c>
      <c r="O930" s="29">
        <f t="shared" si="4"/>
        <v>540353000</v>
      </c>
      <c r="P930" s="120">
        <f t="shared" si="5"/>
        <v>0.1067358047</v>
      </c>
      <c r="Q930" s="16"/>
      <c r="R930" s="16"/>
      <c r="S930" s="16"/>
      <c r="T930" s="16"/>
      <c r="U930" s="16"/>
      <c r="V930" s="16"/>
      <c r="W930" s="16"/>
      <c r="X930" s="16"/>
      <c r="Y930" s="16"/>
      <c r="Z930" s="16"/>
      <c r="AA930" s="16"/>
    </row>
    <row r="931">
      <c r="A931" s="115">
        <v>957.0</v>
      </c>
      <c r="B931" s="116" t="s">
        <v>384</v>
      </c>
      <c r="C931" s="116" t="s">
        <v>27</v>
      </c>
      <c r="D931" s="118">
        <v>42004.0</v>
      </c>
      <c r="E931" s="117">
        <v>6.740064E9</v>
      </c>
      <c r="F931" s="117">
        <v>4.088151E9</v>
      </c>
      <c r="G931" s="117">
        <v>1.86652E9</v>
      </c>
      <c r="H931" s="119" t="s">
        <v>59</v>
      </c>
      <c r="I931" s="117">
        <v>1.20719E8</v>
      </c>
      <c r="J931" s="116" t="s">
        <v>9</v>
      </c>
      <c r="K931" s="116" t="s">
        <v>385</v>
      </c>
      <c r="L931" s="29">
        <f t="shared" si="1"/>
        <v>2651913000</v>
      </c>
      <c r="M931" s="120">
        <f t="shared" si="2"/>
        <v>0.393455166</v>
      </c>
      <c r="N931" s="29">
        <f t="shared" si="3"/>
        <v>1987239000</v>
      </c>
      <c r="O931" s="29">
        <f t="shared" si="4"/>
        <v>664674000</v>
      </c>
      <c r="P931" s="120">
        <f t="shared" si="5"/>
        <v>0.09861538407</v>
      </c>
      <c r="Q931" s="16"/>
      <c r="R931" s="16"/>
      <c r="S931" s="16"/>
      <c r="T931" s="16"/>
      <c r="U931" s="16"/>
      <c r="V931" s="16"/>
      <c r="W931" s="16"/>
      <c r="X931" s="16"/>
      <c r="Y931" s="16"/>
      <c r="Z931" s="16"/>
      <c r="AA931" s="16"/>
    </row>
    <row r="932">
      <c r="A932" s="115">
        <v>958.0</v>
      </c>
      <c r="B932" s="116" t="s">
        <v>384</v>
      </c>
      <c r="C932" s="116" t="s">
        <v>28</v>
      </c>
      <c r="D932" s="118">
        <v>42369.0</v>
      </c>
      <c r="E932" s="117">
        <v>7.192633E9</v>
      </c>
      <c r="F932" s="117">
        <v>4.359104E9</v>
      </c>
      <c r="G932" s="117">
        <v>1.987271E9</v>
      </c>
      <c r="H932" s="119" t="s">
        <v>59</v>
      </c>
      <c r="I932" s="117">
        <v>1.2212E8</v>
      </c>
      <c r="J932" s="116" t="s">
        <v>9</v>
      </c>
      <c r="K932" s="116" t="s">
        <v>385</v>
      </c>
      <c r="L932" s="29">
        <f t="shared" si="1"/>
        <v>2833529000</v>
      </c>
      <c r="M932" s="120">
        <f t="shared" si="2"/>
        <v>0.3939487806</v>
      </c>
      <c r="N932" s="29">
        <f t="shared" si="3"/>
        <v>2109391000</v>
      </c>
      <c r="O932" s="29">
        <f t="shared" si="4"/>
        <v>724138000</v>
      </c>
      <c r="P932" s="120">
        <f t="shared" si="5"/>
        <v>0.1006777351</v>
      </c>
      <c r="Q932" s="16"/>
      <c r="R932" s="16"/>
      <c r="S932" s="16"/>
      <c r="T932" s="16"/>
      <c r="U932" s="16"/>
      <c r="V932" s="16"/>
      <c r="W932" s="16"/>
      <c r="X932" s="16"/>
      <c r="Y932" s="16"/>
      <c r="Z932" s="16"/>
      <c r="AA932" s="16"/>
    </row>
    <row r="933">
      <c r="A933" s="115">
        <v>959.0</v>
      </c>
      <c r="B933" s="116" t="s">
        <v>386</v>
      </c>
      <c r="C933" s="116" t="s">
        <v>25</v>
      </c>
      <c r="D933" s="118">
        <v>41274.0</v>
      </c>
      <c r="E933" s="117">
        <v>1.3107E10</v>
      </c>
      <c r="F933" s="117">
        <v>1.1799E10</v>
      </c>
      <c r="G933" s="119" t="s">
        <v>59</v>
      </c>
      <c r="H933" s="121" t="s">
        <v>59</v>
      </c>
      <c r="I933" s="121" t="s">
        <v>59</v>
      </c>
      <c r="J933" s="116" t="s">
        <v>14</v>
      </c>
      <c r="K933" s="116" t="s">
        <v>196</v>
      </c>
      <c r="L933" s="29">
        <f t="shared" si="1"/>
        <v>1308000000</v>
      </c>
      <c r="M933" s="120">
        <f t="shared" si="2"/>
        <v>0.0997940032</v>
      </c>
      <c r="N933" s="29">
        <f t="shared" si="3"/>
        <v>0</v>
      </c>
      <c r="O933" s="29">
        <f t="shared" si="4"/>
        <v>1308000000</v>
      </c>
      <c r="P933" s="120">
        <f t="shared" si="5"/>
        <v>0.0997940032</v>
      </c>
      <c r="Q933" s="16"/>
      <c r="R933" s="16"/>
      <c r="S933" s="16"/>
      <c r="T933" s="16"/>
      <c r="U933" s="16"/>
      <c r="V933" s="16"/>
      <c r="W933" s="16"/>
      <c r="X933" s="16"/>
      <c r="Y933" s="16"/>
      <c r="Z933" s="16"/>
      <c r="AA933" s="16"/>
    </row>
    <row r="934">
      <c r="A934" s="115">
        <v>960.0</v>
      </c>
      <c r="B934" s="116" t="s">
        <v>386</v>
      </c>
      <c r="C934" s="116" t="s">
        <v>26</v>
      </c>
      <c r="D934" s="118">
        <v>41639.0</v>
      </c>
      <c r="E934" s="117">
        <v>1.142E10</v>
      </c>
      <c r="F934" s="117">
        <v>1.0303E10</v>
      </c>
      <c r="G934" s="121" t="s">
        <v>59</v>
      </c>
      <c r="H934" s="121" t="s">
        <v>59</v>
      </c>
      <c r="I934" s="121" t="s">
        <v>59</v>
      </c>
      <c r="J934" s="116" t="s">
        <v>14</v>
      </c>
      <c r="K934" s="116" t="s">
        <v>196</v>
      </c>
      <c r="L934" s="29">
        <f t="shared" si="1"/>
        <v>1117000000</v>
      </c>
      <c r="M934" s="120">
        <f t="shared" si="2"/>
        <v>0.09781085814</v>
      </c>
      <c r="N934" s="16">
        <f t="shared" si="3"/>
        <v>0</v>
      </c>
      <c r="O934" s="29">
        <f t="shared" si="4"/>
        <v>1117000000</v>
      </c>
      <c r="P934" s="120">
        <f t="shared" si="5"/>
        <v>0.09781085814</v>
      </c>
      <c r="Q934" s="16"/>
      <c r="R934" s="16"/>
      <c r="S934" s="16"/>
      <c r="T934" s="16"/>
      <c r="U934" s="16"/>
      <c r="V934" s="16"/>
      <c r="W934" s="16"/>
      <c r="X934" s="16"/>
      <c r="Y934" s="16"/>
      <c r="Z934" s="16"/>
      <c r="AA934" s="16"/>
    </row>
    <row r="935">
      <c r="A935" s="115">
        <v>961.0</v>
      </c>
      <c r="B935" s="116" t="s">
        <v>386</v>
      </c>
      <c r="C935" s="116" t="s">
        <v>27</v>
      </c>
      <c r="D935" s="118">
        <v>42004.0</v>
      </c>
      <c r="E935" s="117">
        <v>1.0986E10</v>
      </c>
      <c r="F935" s="117">
        <v>9.974E9</v>
      </c>
      <c r="G935" s="121" t="s">
        <v>59</v>
      </c>
      <c r="H935" s="121" t="s">
        <v>59</v>
      </c>
      <c r="I935" s="119" t="s">
        <v>59</v>
      </c>
      <c r="J935" s="116" t="s">
        <v>14</v>
      </c>
      <c r="K935" s="116" t="s">
        <v>196</v>
      </c>
      <c r="L935" s="29">
        <f t="shared" si="1"/>
        <v>1012000000</v>
      </c>
      <c r="M935" s="120">
        <f t="shared" si="2"/>
        <v>0.09211724012</v>
      </c>
      <c r="N935" s="16">
        <f t="shared" si="3"/>
        <v>0</v>
      </c>
      <c r="O935" s="29">
        <f t="shared" si="4"/>
        <v>1012000000</v>
      </c>
      <c r="P935" s="120">
        <f t="shared" si="5"/>
        <v>0.09211724012</v>
      </c>
      <c r="Q935" s="16"/>
      <c r="R935" s="16"/>
      <c r="S935" s="16"/>
      <c r="T935" s="16"/>
      <c r="U935" s="16"/>
      <c r="V935" s="16"/>
      <c r="W935" s="16"/>
      <c r="X935" s="16"/>
      <c r="Y935" s="16"/>
      <c r="Z935" s="16"/>
      <c r="AA935" s="16"/>
    </row>
    <row r="936">
      <c r="A936" s="115">
        <v>962.0</v>
      </c>
      <c r="B936" s="116" t="s">
        <v>386</v>
      </c>
      <c r="C936" s="116" t="s">
        <v>28</v>
      </c>
      <c r="D936" s="122">
        <v>42369.0</v>
      </c>
      <c r="E936" s="117">
        <v>1.0466E10</v>
      </c>
      <c r="F936" s="117">
        <v>9.576E9</v>
      </c>
      <c r="G936" s="119" t="s">
        <v>59</v>
      </c>
      <c r="H936" s="121" t="s">
        <v>59</v>
      </c>
      <c r="I936" s="121" t="s">
        <v>59</v>
      </c>
      <c r="J936" s="116" t="s">
        <v>14</v>
      </c>
      <c r="K936" s="116" t="s">
        <v>196</v>
      </c>
      <c r="L936" s="29">
        <f t="shared" si="1"/>
        <v>890000000</v>
      </c>
      <c r="M936" s="120">
        <f t="shared" si="2"/>
        <v>0.08503726352</v>
      </c>
      <c r="N936" s="29">
        <f t="shared" si="3"/>
        <v>0</v>
      </c>
      <c r="O936" s="29">
        <f t="shared" si="4"/>
        <v>890000000</v>
      </c>
      <c r="P936" s="120">
        <f t="shared" si="5"/>
        <v>0.08503726352</v>
      </c>
      <c r="Q936" s="16"/>
      <c r="R936" s="16"/>
      <c r="S936" s="16"/>
      <c r="T936" s="16"/>
      <c r="U936" s="16"/>
      <c r="V936" s="16"/>
      <c r="W936" s="16"/>
      <c r="X936" s="16"/>
      <c r="Y936" s="16"/>
      <c r="Z936" s="16"/>
      <c r="AA936" s="16"/>
    </row>
    <row r="937">
      <c r="A937" s="115">
        <v>963.0</v>
      </c>
      <c r="B937" s="116" t="s">
        <v>387</v>
      </c>
      <c r="C937" s="116" t="s">
        <v>25</v>
      </c>
      <c r="D937" s="118">
        <v>41455.0</v>
      </c>
      <c r="E937" s="117">
        <v>1.282236E9</v>
      </c>
      <c r="F937" s="117">
        <v>3.22516E8</v>
      </c>
      <c r="G937" s="117">
        <v>1.51382E8</v>
      </c>
      <c r="H937" s="117">
        <v>2.35184E8</v>
      </c>
      <c r="I937" s="119" t="s">
        <v>59</v>
      </c>
      <c r="J937" s="116" t="s">
        <v>15</v>
      </c>
      <c r="K937" s="116" t="s">
        <v>74</v>
      </c>
      <c r="L937" s="29">
        <f t="shared" si="1"/>
        <v>959720000</v>
      </c>
      <c r="M937" s="120">
        <f t="shared" si="2"/>
        <v>0.7484737599</v>
      </c>
      <c r="N937" s="29">
        <f t="shared" si="3"/>
        <v>386566000</v>
      </c>
      <c r="O937" s="29">
        <f t="shared" si="4"/>
        <v>573154000</v>
      </c>
      <c r="P937" s="120">
        <f t="shared" si="5"/>
        <v>0.4469957169</v>
      </c>
      <c r="Q937" s="16"/>
      <c r="R937" s="16"/>
      <c r="S937" s="16"/>
      <c r="T937" s="16"/>
      <c r="U937" s="16"/>
      <c r="V937" s="16"/>
      <c r="W937" s="16"/>
      <c r="X937" s="16"/>
      <c r="Y937" s="16"/>
      <c r="Z937" s="16"/>
      <c r="AA937" s="16"/>
    </row>
    <row r="938">
      <c r="A938" s="115">
        <v>964.0</v>
      </c>
      <c r="B938" s="116" t="s">
        <v>387</v>
      </c>
      <c r="C938" s="116" t="s">
        <v>26</v>
      </c>
      <c r="D938" s="118">
        <v>41819.0</v>
      </c>
      <c r="E938" s="117">
        <v>1.388386E9</v>
      </c>
      <c r="F938" s="117">
        <v>3.3858E8</v>
      </c>
      <c r="G938" s="117">
        <v>1.59642E8</v>
      </c>
      <c r="H938" s="117">
        <v>2.50434E8</v>
      </c>
      <c r="I938" s="121" t="s">
        <v>59</v>
      </c>
      <c r="J938" s="116" t="s">
        <v>15</v>
      </c>
      <c r="K938" s="116" t="s">
        <v>74</v>
      </c>
      <c r="L938" s="29">
        <f t="shared" si="1"/>
        <v>1049806000</v>
      </c>
      <c r="M938" s="120">
        <f t="shared" si="2"/>
        <v>0.756134101</v>
      </c>
      <c r="N938" s="29">
        <f t="shared" si="3"/>
        <v>410076000</v>
      </c>
      <c r="O938" s="29">
        <f t="shared" si="4"/>
        <v>639730000</v>
      </c>
      <c r="P938" s="120">
        <f t="shared" si="5"/>
        <v>0.4607724365</v>
      </c>
      <c r="Q938" s="16"/>
      <c r="R938" s="16"/>
      <c r="S938" s="16"/>
      <c r="T938" s="16"/>
      <c r="U938" s="16"/>
      <c r="V938" s="16"/>
      <c r="W938" s="16"/>
      <c r="X938" s="16"/>
      <c r="Y938" s="16"/>
      <c r="Z938" s="16"/>
      <c r="AA938" s="16"/>
    </row>
    <row r="939">
      <c r="A939" s="115">
        <v>965.0</v>
      </c>
      <c r="B939" s="116" t="s">
        <v>387</v>
      </c>
      <c r="C939" s="116" t="s">
        <v>27</v>
      </c>
      <c r="D939" s="122">
        <v>42183.0</v>
      </c>
      <c r="E939" s="117">
        <v>1.475139E9</v>
      </c>
      <c r="F939" s="117">
        <v>3.55727E8</v>
      </c>
      <c r="G939" s="117">
        <v>1.69952E8</v>
      </c>
      <c r="H939" s="117">
        <v>2.66761E8</v>
      </c>
      <c r="I939" s="119" t="s">
        <v>59</v>
      </c>
      <c r="J939" s="116" t="s">
        <v>15</v>
      </c>
      <c r="K939" s="116" t="s">
        <v>74</v>
      </c>
      <c r="L939" s="29">
        <f t="shared" si="1"/>
        <v>1119412000</v>
      </c>
      <c r="M939" s="120">
        <f t="shared" si="2"/>
        <v>0.7588518777</v>
      </c>
      <c r="N939" s="29">
        <f t="shared" si="3"/>
        <v>436713000</v>
      </c>
      <c r="O939" s="29">
        <f t="shared" si="4"/>
        <v>682699000</v>
      </c>
      <c r="P939" s="120">
        <f t="shared" si="5"/>
        <v>0.4628031663</v>
      </c>
      <c r="Q939" s="16"/>
      <c r="R939" s="16"/>
      <c r="S939" s="16"/>
      <c r="T939" s="16"/>
      <c r="U939" s="16"/>
      <c r="V939" s="16"/>
      <c r="W939" s="16"/>
      <c r="X939" s="16"/>
      <c r="Y939" s="16"/>
      <c r="Z939" s="16"/>
      <c r="AA939" s="16"/>
    </row>
    <row r="940">
      <c r="A940" s="115">
        <v>966.0</v>
      </c>
      <c r="B940" s="116" t="s">
        <v>387</v>
      </c>
      <c r="C940" s="116" t="s">
        <v>28</v>
      </c>
      <c r="D940" s="118">
        <v>42554.0</v>
      </c>
      <c r="E940" s="117">
        <v>1.423936E9</v>
      </c>
      <c r="F940" s="117">
        <v>3.43801E8</v>
      </c>
      <c r="G940" s="117">
        <v>1.7012E8</v>
      </c>
      <c r="H940" s="117">
        <v>2.76462E8</v>
      </c>
      <c r="I940" s="119" t="s">
        <v>59</v>
      </c>
      <c r="J940" s="116" t="s">
        <v>15</v>
      </c>
      <c r="K940" s="116" t="s">
        <v>74</v>
      </c>
      <c r="L940" s="29">
        <f t="shared" si="1"/>
        <v>1080135000</v>
      </c>
      <c r="M940" s="120">
        <f t="shared" si="2"/>
        <v>0.7585558621</v>
      </c>
      <c r="N940" s="29">
        <f t="shared" si="3"/>
        <v>446582000</v>
      </c>
      <c r="O940" s="29">
        <f t="shared" si="4"/>
        <v>633553000</v>
      </c>
      <c r="P940" s="120">
        <f t="shared" si="5"/>
        <v>0.4449308115</v>
      </c>
      <c r="Q940" s="16"/>
      <c r="R940" s="16"/>
      <c r="S940" s="16"/>
      <c r="T940" s="16"/>
      <c r="U940" s="16"/>
      <c r="V940" s="16"/>
      <c r="W940" s="16"/>
      <c r="X940" s="16"/>
      <c r="Y940" s="16"/>
      <c r="Z940" s="16"/>
      <c r="AA940" s="16"/>
    </row>
    <row r="941">
      <c r="A941" s="115">
        <v>967.0</v>
      </c>
      <c r="B941" s="116" t="s">
        <v>388</v>
      </c>
      <c r="C941" s="116" t="s">
        <v>25</v>
      </c>
      <c r="D941" s="118">
        <v>41274.0</v>
      </c>
      <c r="E941" s="117">
        <v>2.26034E10</v>
      </c>
      <c r="F941" s="117">
        <v>4.7965E9</v>
      </c>
      <c r="G941" s="117">
        <v>6.8395E9</v>
      </c>
      <c r="H941" s="117">
        <v>5.2781E9</v>
      </c>
      <c r="I941" s="121" t="s">
        <v>59</v>
      </c>
      <c r="J941" s="116" t="s">
        <v>13</v>
      </c>
      <c r="K941" s="116" t="s">
        <v>66</v>
      </c>
      <c r="L941" s="29">
        <f t="shared" si="1"/>
        <v>17806900000</v>
      </c>
      <c r="M941" s="120">
        <f t="shared" si="2"/>
        <v>0.787797411</v>
      </c>
      <c r="N941" s="29">
        <f t="shared" si="3"/>
        <v>12117600000</v>
      </c>
      <c r="O941" s="29">
        <f t="shared" si="4"/>
        <v>5689300000</v>
      </c>
      <c r="P941" s="120">
        <f t="shared" si="5"/>
        <v>0.2517010715</v>
      </c>
      <c r="Q941" s="16"/>
      <c r="R941" s="16"/>
      <c r="S941" s="16"/>
      <c r="T941" s="16"/>
      <c r="U941" s="16"/>
      <c r="V941" s="16"/>
      <c r="W941" s="16"/>
      <c r="X941" s="16"/>
      <c r="Y941" s="16"/>
      <c r="Z941" s="16"/>
      <c r="AA941" s="16"/>
    </row>
    <row r="942">
      <c r="A942" s="115">
        <v>968.0</v>
      </c>
      <c r="B942" s="116" t="s">
        <v>388</v>
      </c>
      <c r="C942" s="116" t="s">
        <v>26</v>
      </c>
      <c r="D942" s="118">
        <v>41639.0</v>
      </c>
      <c r="E942" s="117">
        <v>2.31131E10</v>
      </c>
      <c r="F942" s="117">
        <v>4.9081E9</v>
      </c>
      <c r="G942" s="117">
        <v>6.6067E9</v>
      </c>
      <c r="H942" s="117">
        <v>5.5313E9</v>
      </c>
      <c r="I942" s="119" t="s">
        <v>59</v>
      </c>
      <c r="J942" s="116" t="s">
        <v>13</v>
      </c>
      <c r="K942" s="116" t="s">
        <v>66</v>
      </c>
      <c r="L942" s="29">
        <f t="shared" si="1"/>
        <v>18205000000</v>
      </c>
      <c r="M942" s="120">
        <f t="shared" si="2"/>
        <v>0.7876485629</v>
      </c>
      <c r="N942" s="29">
        <f t="shared" si="3"/>
        <v>12138000000</v>
      </c>
      <c r="O942" s="29">
        <f t="shared" si="4"/>
        <v>6067000000</v>
      </c>
      <c r="P942" s="120">
        <f t="shared" si="5"/>
        <v>0.2624918336</v>
      </c>
      <c r="Q942" s="16"/>
      <c r="R942" s="16"/>
      <c r="S942" s="16"/>
      <c r="T942" s="16"/>
      <c r="U942" s="16"/>
      <c r="V942" s="16"/>
      <c r="W942" s="16"/>
      <c r="X942" s="16"/>
      <c r="Y942" s="16"/>
      <c r="Z942" s="16"/>
      <c r="AA942" s="16"/>
    </row>
    <row r="943">
      <c r="A943" s="115">
        <v>969.0</v>
      </c>
      <c r="B943" s="116" t="s">
        <v>388</v>
      </c>
      <c r="C943" s="116" t="s">
        <v>27</v>
      </c>
      <c r="D943" s="118">
        <v>42004.0</v>
      </c>
      <c r="E943" s="117">
        <v>1.96156E10</v>
      </c>
      <c r="F943" s="117">
        <v>4.9325E9</v>
      </c>
      <c r="G943" s="117">
        <v>6.2803E9</v>
      </c>
      <c r="H943" s="117">
        <v>4.7336E9</v>
      </c>
      <c r="I943" s="121" t="s">
        <v>59</v>
      </c>
      <c r="J943" s="116" t="s">
        <v>13</v>
      </c>
      <c r="K943" s="116" t="s">
        <v>66</v>
      </c>
      <c r="L943" s="29">
        <f t="shared" si="1"/>
        <v>14683100000</v>
      </c>
      <c r="M943" s="120">
        <f t="shared" si="2"/>
        <v>0.7485419768</v>
      </c>
      <c r="N943" s="29">
        <f t="shared" si="3"/>
        <v>11013900000</v>
      </c>
      <c r="O943" s="29">
        <f t="shared" si="4"/>
        <v>3669200000</v>
      </c>
      <c r="P943" s="120">
        <f t="shared" si="5"/>
        <v>0.187055201</v>
      </c>
      <c r="Q943" s="16"/>
      <c r="R943" s="16"/>
      <c r="S943" s="16"/>
      <c r="T943" s="16"/>
      <c r="U943" s="16"/>
      <c r="V943" s="16"/>
      <c r="W943" s="16"/>
      <c r="X943" s="16"/>
      <c r="Y943" s="16"/>
      <c r="Z943" s="16"/>
      <c r="AA943" s="16"/>
    </row>
    <row r="944">
      <c r="A944" s="115">
        <v>970.0</v>
      </c>
      <c r="B944" s="116" t="s">
        <v>388</v>
      </c>
      <c r="C944" s="116" t="s">
        <v>28</v>
      </c>
      <c r="D944" s="118">
        <v>42369.0</v>
      </c>
      <c r="E944" s="117">
        <v>1.99587E10</v>
      </c>
      <c r="F944" s="117">
        <v>5.0372E9</v>
      </c>
      <c r="G944" s="117">
        <v>6.4324E9</v>
      </c>
      <c r="H944" s="117">
        <v>4.7964E9</v>
      </c>
      <c r="I944" s="121" t="s">
        <v>59</v>
      </c>
      <c r="J944" s="116" t="s">
        <v>13</v>
      </c>
      <c r="K944" s="116" t="s">
        <v>66</v>
      </c>
      <c r="L944" s="29">
        <f t="shared" si="1"/>
        <v>14921500000</v>
      </c>
      <c r="M944" s="120">
        <f t="shared" si="2"/>
        <v>0.7476188329</v>
      </c>
      <c r="N944" s="29">
        <f t="shared" si="3"/>
        <v>11228800000</v>
      </c>
      <c r="O944" s="29">
        <f t="shared" si="4"/>
        <v>3692700000</v>
      </c>
      <c r="P944" s="120">
        <f t="shared" si="5"/>
        <v>0.1850170602</v>
      </c>
      <c r="Q944" s="16"/>
      <c r="R944" s="16"/>
      <c r="S944" s="16"/>
      <c r="T944" s="16"/>
      <c r="U944" s="16"/>
      <c r="V944" s="16"/>
      <c r="W944" s="16"/>
      <c r="X944" s="16"/>
      <c r="Y944" s="16"/>
      <c r="Z944" s="16"/>
      <c r="AA944" s="16"/>
    </row>
    <row r="945">
      <c r="A945" s="115">
        <v>971.0</v>
      </c>
      <c r="B945" s="116" t="s">
        <v>389</v>
      </c>
      <c r="C945" s="116" t="s">
        <v>25</v>
      </c>
      <c r="D945" s="118">
        <v>41639.0</v>
      </c>
      <c r="E945" s="117">
        <v>4.5358E10</v>
      </c>
      <c r="F945" s="117">
        <v>4.1171E10</v>
      </c>
      <c r="G945" s="117">
        <v>-3.18E8</v>
      </c>
      <c r="H945" s="121" t="s">
        <v>59</v>
      </c>
      <c r="I945" s="119" t="s">
        <v>59</v>
      </c>
      <c r="J945" s="116" t="s">
        <v>14</v>
      </c>
      <c r="K945" s="116" t="s">
        <v>123</v>
      </c>
      <c r="L945" s="29">
        <f t="shared" si="1"/>
        <v>4187000000</v>
      </c>
      <c r="M945" s="120">
        <f t="shared" si="2"/>
        <v>0.09231006658</v>
      </c>
      <c r="N945" s="29">
        <f t="shared" si="3"/>
        <v>-318000000</v>
      </c>
      <c r="O945" s="29">
        <f t="shared" si="4"/>
        <v>4505000000</v>
      </c>
      <c r="P945" s="120">
        <f t="shared" si="5"/>
        <v>0.09932095771</v>
      </c>
      <c r="Q945" s="16"/>
      <c r="R945" s="16"/>
      <c r="S945" s="16"/>
      <c r="T945" s="16"/>
      <c r="U945" s="16"/>
      <c r="V945" s="16"/>
      <c r="W945" s="16"/>
      <c r="X945" s="16"/>
      <c r="Y945" s="16"/>
      <c r="Z945" s="16"/>
      <c r="AA945" s="16"/>
    </row>
    <row r="946">
      <c r="A946" s="115">
        <v>972.0</v>
      </c>
      <c r="B946" s="116" t="s">
        <v>389</v>
      </c>
      <c r="C946" s="116" t="s">
        <v>26</v>
      </c>
      <c r="D946" s="118">
        <v>42004.0</v>
      </c>
      <c r="E946" s="117">
        <v>3.9946E10</v>
      </c>
      <c r="F946" s="117">
        <v>3.5263E10</v>
      </c>
      <c r="G946" s="117">
        <v>-3.29E8</v>
      </c>
      <c r="H946" s="121" t="s">
        <v>59</v>
      </c>
      <c r="I946" s="119" t="s">
        <v>59</v>
      </c>
      <c r="J946" s="116" t="s">
        <v>14</v>
      </c>
      <c r="K946" s="116" t="s">
        <v>123</v>
      </c>
      <c r="L946" s="29">
        <f t="shared" si="1"/>
        <v>4683000000</v>
      </c>
      <c r="M946" s="120">
        <f t="shared" si="2"/>
        <v>0.1172332649</v>
      </c>
      <c r="N946" s="29">
        <f t="shared" si="3"/>
        <v>-329000000</v>
      </c>
      <c r="O946" s="29">
        <f t="shared" si="4"/>
        <v>5012000000</v>
      </c>
      <c r="P946" s="120">
        <f t="shared" si="5"/>
        <v>0.1254693837</v>
      </c>
      <c r="Q946" s="16"/>
      <c r="R946" s="16"/>
      <c r="S946" s="16"/>
      <c r="T946" s="16"/>
      <c r="U946" s="16"/>
      <c r="V946" s="16"/>
      <c r="W946" s="16"/>
      <c r="X946" s="16"/>
      <c r="Y946" s="16"/>
      <c r="Z946" s="16"/>
      <c r="AA946" s="16"/>
    </row>
    <row r="947">
      <c r="A947" s="115">
        <v>973.0</v>
      </c>
      <c r="B947" s="116" t="s">
        <v>389</v>
      </c>
      <c r="C947" s="116" t="s">
        <v>27</v>
      </c>
      <c r="D947" s="118">
        <v>42369.0</v>
      </c>
      <c r="E947" s="117">
        <v>4.0536E10</v>
      </c>
      <c r="F947" s="117">
        <v>3.6044E10</v>
      </c>
      <c r="G947" s="117">
        <v>-2.2E8</v>
      </c>
      <c r="H947" s="121" t="s">
        <v>59</v>
      </c>
      <c r="I947" s="121" t="s">
        <v>59</v>
      </c>
      <c r="J947" s="116" t="s">
        <v>14</v>
      </c>
      <c r="K947" s="116" t="s">
        <v>123</v>
      </c>
      <c r="L947" s="29">
        <f t="shared" si="1"/>
        <v>4492000000</v>
      </c>
      <c r="M947" s="120">
        <f t="shared" si="2"/>
        <v>0.110815078</v>
      </c>
      <c r="N947" s="29">
        <f t="shared" si="3"/>
        <v>-220000000</v>
      </c>
      <c r="O947" s="29">
        <f t="shared" si="4"/>
        <v>4712000000</v>
      </c>
      <c r="P947" s="120">
        <f t="shared" si="5"/>
        <v>0.1162423525</v>
      </c>
      <c r="Q947" s="16"/>
      <c r="R947" s="16"/>
      <c r="S947" s="16"/>
      <c r="T947" s="16"/>
      <c r="U947" s="16"/>
      <c r="V947" s="16"/>
      <c r="W947" s="16"/>
      <c r="X947" s="16"/>
      <c r="Y947" s="16"/>
      <c r="Z947" s="16"/>
      <c r="AA947" s="16"/>
    </row>
    <row r="948">
      <c r="A948" s="115">
        <v>974.0</v>
      </c>
      <c r="B948" s="116" t="s">
        <v>389</v>
      </c>
      <c r="C948" s="116" t="s">
        <v>28</v>
      </c>
      <c r="D948" s="118">
        <v>42735.0</v>
      </c>
      <c r="E948" s="117">
        <v>4.7248E10</v>
      </c>
      <c r="F948" s="117">
        <v>4.2186E10</v>
      </c>
      <c r="G948" s="117">
        <v>-4.87E8</v>
      </c>
      <c r="H948" s="119" t="s">
        <v>59</v>
      </c>
      <c r="I948" s="121" t="s">
        <v>59</v>
      </c>
      <c r="J948" s="116" t="s">
        <v>14</v>
      </c>
      <c r="K948" s="116" t="s">
        <v>123</v>
      </c>
      <c r="L948" s="29">
        <f t="shared" si="1"/>
        <v>5062000000</v>
      </c>
      <c r="M948" s="120">
        <f t="shared" si="2"/>
        <v>0.10713681</v>
      </c>
      <c r="N948" s="29">
        <f t="shared" si="3"/>
        <v>-487000000</v>
      </c>
      <c r="O948" s="29">
        <f t="shared" si="4"/>
        <v>5549000000</v>
      </c>
      <c r="P948" s="120">
        <f t="shared" si="5"/>
        <v>0.1174441246</v>
      </c>
      <c r="Q948" s="16"/>
      <c r="R948" s="16"/>
      <c r="S948" s="16"/>
      <c r="T948" s="16"/>
      <c r="U948" s="16"/>
      <c r="V948" s="16"/>
      <c r="W948" s="16"/>
      <c r="X948" s="16"/>
      <c r="Y948" s="16"/>
      <c r="Z948" s="16"/>
      <c r="AA948" s="16"/>
    </row>
    <row r="949">
      <c r="A949" s="115">
        <v>975.0</v>
      </c>
      <c r="B949" s="116" t="s">
        <v>390</v>
      </c>
      <c r="C949" s="116" t="s">
        <v>25</v>
      </c>
      <c r="D949" s="118">
        <v>41274.0</v>
      </c>
      <c r="E949" s="117">
        <v>3.0945E9</v>
      </c>
      <c r="F949" s="117">
        <v>2.1442E9</v>
      </c>
      <c r="G949" s="117">
        <v>9.82E7</v>
      </c>
      <c r="H949" s="119" t="s">
        <v>59</v>
      </c>
      <c r="I949" s="117">
        <v>3.324E8</v>
      </c>
      <c r="J949" s="116" t="s">
        <v>19</v>
      </c>
      <c r="K949" s="116" t="s">
        <v>82</v>
      </c>
      <c r="L949" s="29">
        <f t="shared" si="1"/>
        <v>950300000</v>
      </c>
      <c r="M949" s="120">
        <f t="shared" si="2"/>
        <v>0.3070932299</v>
      </c>
      <c r="N949" s="29">
        <f t="shared" si="3"/>
        <v>430600000</v>
      </c>
      <c r="O949" s="29">
        <f t="shared" si="4"/>
        <v>519700000</v>
      </c>
      <c r="P949" s="120">
        <f t="shared" si="5"/>
        <v>0.1679431249</v>
      </c>
      <c r="Q949" s="16"/>
      <c r="R949" s="16"/>
      <c r="S949" s="16"/>
      <c r="T949" s="16"/>
      <c r="U949" s="16"/>
      <c r="V949" s="16"/>
      <c r="W949" s="16"/>
      <c r="X949" s="16"/>
      <c r="Y949" s="16"/>
      <c r="Z949" s="16"/>
      <c r="AA949" s="16"/>
    </row>
    <row r="950">
      <c r="A950" s="115">
        <v>976.0</v>
      </c>
      <c r="B950" s="116" t="s">
        <v>390</v>
      </c>
      <c r="C950" s="116" t="s">
        <v>26</v>
      </c>
      <c r="D950" s="118">
        <v>41639.0</v>
      </c>
      <c r="E950" s="117">
        <v>3.2768E9</v>
      </c>
      <c r="F950" s="117">
        <v>2.2724E9</v>
      </c>
      <c r="G950" s="117">
        <v>9.96E7</v>
      </c>
      <c r="H950" s="121" t="s">
        <v>59</v>
      </c>
      <c r="I950" s="117">
        <v>3.709E8</v>
      </c>
      <c r="J950" s="116" t="s">
        <v>19</v>
      </c>
      <c r="K950" s="116" t="s">
        <v>82</v>
      </c>
      <c r="L950" s="29">
        <f t="shared" si="1"/>
        <v>1004400000</v>
      </c>
      <c r="M950" s="120">
        <f t="shared" si="2"/>
        <v>0.3065185547</v>
      </c>
      <c r="N950" s="29">
        <f t="shared" si="3"/>
        <v>470500000</v>
      </c>
      <c r="O950" s="29">
        <f t="shared" si="4"/>
        <v>533900000</v>
      </c>
      <c r="P950" s="120">
        <f t="shared" si="5"/>
        <v>0.1629333496</v>
      </c>
      <c r="Q950" s="16"/>
      <c r="R950" s="16"/>
      <c r="S950" s="16"/>
      <c r="T950" s="16"/>
      <c r="U950" s="16"/>
      <c r="V950" s="16"/>
      <c r="W950" s="16"/>
      <c r="X950" s="16"/>
      <c r="Y950" s="16"/>
      <c r="Z950" s="16"/>
      <c r="AA950" s="16"/>
    </row>
    <row r="951">
      <c r="A951" s="115">
        <v>977.0</v>
      </c>
      <c r="B951" s="116" t="s">
        <v>390</v>
      </c>
      <c r="C951" s="116" t="s">
        <v>27</v>
      </c>
      <c r="D951" s="118">
        <v>42004.0</v>
      </c>
      <c r="E951" s="117">
        <v>3.3503E9</v>
      </c>
      <c r="F951" s="117">
        <v>2.3175E9</v>
      </c>
      <c r="G951" s="117">
        <v>1.011E8</v>
      </c>
      <c r="H951" s="121" t="s">
        <v>59</v>
      </c>
      <c r="I951" s="117">
        <v>3.881E8</v>
      </c>
      <c r="J951" s="116" t="s">
        <v>19</v>
      </c>
      <c r="K951" s="116" t="s">
        <v>82</v>
      </c>
      <c r="L951" s="29">
        <f t="shared" si="1"/>
        <v>1032800000</v>
      </c>
      <c r="M951" s="120">
        <f t="shared" si="2"/>
        <v>0.3082709011</v>
      </c>
      <c r="N951" s="29">
        <f t="shared" si="3"/>
        <v>489200000</v>
      </c>
      <c r="O951" s="29">
        <f t="shared" si="4"/>
        <v>543600000</v>
      </c>
      <c r="P951" s="120">
        <f t="shared" si="5"/>
        <v>0.1622541265</v>
      </c>
      <c r="Q951" s="16"/>
      <c r="R951" s="16"/>
      <c r="S951" s="16"/>
      <c r="T951" s="16"/>
      <c r="U951" s="16"/>
      <c r="V951" s="16"/>
      <c r="W951" s="16"/>
      <c r="X951" s="16"/>
      <c r="Y951" s="16"/>
      <c r="Z951" s="16"/>
      <c r="AA951" s="16"/>
    </row>
    <row r="952">
      <c r="A952" s="115">
        <v>978.0</v>
      </c>
      <c r="B952" s="116" t="s">
        <v>390</v>
      </c>
      <c r="C952" s="116" t="s">
        <v>28</v>
      </c>
      <c r="D952" s="118">
        <v>42369.0</v>
      </c>
      <c r="E952" s="117">
        <v>3.2536E9</v>
      </c>
      <c r="F952" s="117">
        <v>2.1716E9</v>
      </c>
      <c r="G952" s="117">
        <v>1.037E8</v>
      </c>
      <c r="H952" s="121" t="s">
        <v>59</v>
      </c>
      <c r="I952" s="117">
        <v>4.013E8</v>
      </c>
      <c r="J952" s="116" t="s">
        <v>19</v>
      </c>
      <c r="K952" s="116" t="s">
        <v>82</v>
      </c>
      <c r="L952" s="29">
        <f t="shared" si="1"/>
        <v>1082000000</v>
      </c>
      <c r="M952" s="120">
        <f t="shared" si="2"/>
        <v>0.3325547086</v>
      </c>
      <c r="N952" s="29">
        <f t="shared" si="3"/>
        <v>505000000</v>
      </c>
      <c r="O952" s="29">
        <f t="shared" si="4"/>
        <v>577000000</v>
      </c>
      <c r="P952" s="120">
        <f t="shared" si="5"/>
        <v>0.1773420211</v>
      </c>
      <c r="Q952" s="16"/>
      <c r="R952" s="16"/>
      <c r="S952" s="16"/>
      <c r="T952" s="16"/>
      <c r="U952" s="16"/>
      <c r="V952" s="16"/>
      <c r="W952" s="16"/>
      <c r="X952" s="16"/>
      <c r="Y952" s="16"/>
      <c r="Z952" s="16"/>
      <c r="AA952" s="16"/>
    </row>
    <row r="953">
      <c r="A953" s="115">
        <v>979.0</v>
      </c>
      <c r="B953" s="116" t="s">
        <v>391</v>
      </c>
      <c r="C953" s="116" t="s">
        <v>25</v>
      </c>
      <c r="D953" s="118">
        <v>41306.0</v>
      </c>
      <c r="E953" s="117">
        <v>5.0521E10</v>
      </c>
      <c r="F953" s="117">
        <v>3.3194E10</v>
      </c>
      <c r="G953" s="117">
        <v>1.2244E10</v>
      </c>
      <c r="H953" s="121" t="s">
        <v>59</v>
      </c>
      <c r="I953" s="117">
        <v>1.523E9</v>
      </c>
      <c r="J953" s="116" t="s">
        <v>9</v>
      </c>
      <c r="K953" s="116" t="s">
        <v>325</v>
      </c>
      <c r="L953" s="29">
        <f t="shared" si="1"/>
        <v>17327000000</v>
      </c>
      <c r="M953" s="120">
        <f t="shared" si="2"/>
        <v>0.3429662912</v>
      </c>
      <c r="N953" s="29">
        <f t="shared" si="3"/>
        <v>13767000000</v>
      </c>
      <c r="O953" s="29">
        <f t="shared" si="4"/>
        <v>3560000000</v>
      </c>
      <c r="P953" s="120">
        <f t="shared" si="5"/>
        <v>0.07046574692</v>
      </c>
      <c r="Q953" s="16"/>
      <c r="R953" s="16"/>
      <c r="S953" s="16"/>
      <c r="T953" s="16"/>
      <c r="U953" s="16"/>
      <c r="V953" s="16"/>
      <c r="W953" s="16"/>
      <c r="X953" s="16"/>
      <c r="Y953" s="16"/>
      <c r="Z953" s="16"/>
      <c r="AA953" s="16"/>
    </row>
    <row r="954">
      <c r="A954" s="115">
        <v>980.0</v>
      </c>
      <c r="B954" s="116" t="s">
        <v>391</v>
      </c>
      <c r="C954" s="116" t="s">
        <v>26</v>
      </c>
      <c r="D954" s="118">
        <v>41670.0</v>
      </c>
      <c r="E954" s="117">
        <v>5.3417E10</v>
      </c>
      <c r="F954" s="117">
        <v>3.4941E10</v>
      </c>
      <c r="G954" s="117">
        <v>1.2865E10</v>
      </c>
      <c r="H954" s="119" t="s">
        <v>59</v>
      </c>
      <c r="I954" s="117">
        <v>1.462E9</v>
      </c>
      <c r="J954" s="116" t="s">
        <v>9</v>
      </c>
      <c r="K954" s="116" t="s">
        <v>325</v>
      </c>
      <c r="L954" s="29">
        <f t="shared" si="1"/>
        <v>18476000000</v>
      </c>
      <c r="M954" s="120">
        <f t="shared" si="2"/>
        <v>0.345882397</v>
      </c>
      <c r="N954" s="29">
        <f t="shared" si="3"/>
        <v>14327000000</v>
      </c>
      <c r="O954" s="29">
        <f t="shared" si="4"/>
        <v>4149000000</v>
      </c>
      <c r="P954" s="120">
        <f t="shared" si="5"/>
        <v>0.0776719022</v>
      </c>
      <c r="Q954" s="16"/>
      <c r="R954" s="16"/>
      <c r="S954" s="16"/>
      <c r="T954" s="16"/>
      <c r="U954" s="16"/>
      <c r="V954" s="16"/>
      <c r="W954" s="16"/>
      <c r="X954" s="16"/>
      <c r="Y954" s="16"/>
      <c r="Z954" s="16"/>
      <c r="AA954" s="16"/>
    </row>
    <row r="955">
      <c r="A955" s="115">
        <v>981.0</v>
      </c>
      <c r="B955" s="116" t="s">
        <v>391</v>
      </c>
      <c r="C955" s="116" t="s">
        <v>27</v>
      </c>
      <c r="D955" s="118">
        <v>42034.0</v>
      </c>
      <c r="E955" s="117">
        <v>5.6223E10</v>
      </c>
      <c r="F955" s="117">
        <v>3.6665E10</v>
      </c>
      <c r="G955" s="117">
        <v>1.3281E10</v>
      </c>
      <c r="H955" s="119" t="s">
        <v>59</v>
      </c>
      <c r="I955" s="117">
        <v>1.485E9</v>
      </c>
      <c r="J955" s="116" t="s">
        <v>9</v>
      </c>
      <c r="K955" s="116" t="s">
        <v>325</v>
      </c>
      <c r="L955" s="29">
        <f t="shared" si="1"/>
        <v>19558000000</v>
      </c>
      <c r="M955" s="120">
        <f t="shared" si="2"/>
        <v>0.3478647529</v>
      </c>
      <c r="N955" s="29">
        <f t="shared" si="3"/>
        <v>14766000000</v>
      </c>
      <c r="O955" s="29">
        <f t="shared" si="4"/>
        <v>4792000000</v>
      </c>
      <c r="P955" s="120">
        <f t="shared" si="5"/>
        <v>0.08523202248</v>
      </c>
      <c r="Q955" s="16"/>
      <c r="R955" s="16"/>
      <c r="S955" s="16"/>
      <c r="T955" s="16"/>
      <c r="U955" s="16"/>
      <c r="V955" s="16"/>
      <c r="W955" s="16"/>
      <c r="X955" s="16"/>
      <c r="Y955" s="16"/>
      <c r="Z955" s="16"/>
      <c r="AA955" s="16"/>
    </row>
    <row r="956">
      <c r="A956" s="115">
        <v>982.0</v>
      </c>
      <c r="B956" s="116" t="s">
        <v>391</v>
      </c>
      <c r="C956" s="116" t="s">
        <v>28</v>
      </c>
      <c r="D956" s="118">
        <v>42398.0</v>
      </c>
      <c r="E956" s="117">
        <v>5.9074E10</v>
      </c>
      <c r="F956" s="117">
        <v>3.8504E10</v>
      </c>
      <c r="G956" s="117">
        <v>1.4115E10</v>
      </c>
      <c r="H956" s="121" t="s">
        <v>59</v>
      </c>
      <c r="I956" s="117">
        <v>1.484E9</v>
      </c>
      <c r="J956" s="116" t="s">
        <v>9</v>
      </c>
      <c r="K956" s="116" t="s">
        <v>325</v>
      </c>
      <c r="L956" s="29">
        <f t="shared" si="1"/>
        <v>20570000000</v>
      </c>
      <c r="M956" s="120">
        <f t="shared" si="2"/>
        <v>0.3482073332</v>
      </c>
      <c r="N956" s="29">
        <f t="shared" si="3"/>
        <v>15599000000</v>
      </c>
      <c r="O956" s="29">
        <f t="shared" si="4"/>
        <v>4971000000</v>
      </c>
      <c r="P956" s="120">
        <f t="shared" si="5"/>
        <v>0.08414869486</v>
      </c>
      <c r="Q956" s="16"/>
      <c r="R956" s="16"/>
      <c r="S956" s="16"/>
      <c r="T956" s="16"/>
      <c r="U956" s="16"/>
      <c r="V956" s="16"/>
      <c r="W956" s="16"/>
      <c r="X956" s="16"/>
      <c r="Y956" s="16"/>
      <c r="Z956" s="16"/>
      <c r="AA956" s="16"/>
    </row>
    <row r="957">
      <c r="A957" s="115">
        <v>983.0</v>
      </c>
      <c r="B957" s="116" t="s">
        <v>392</v>
      </c>
      <c r="C957" s="116" t="s">
        <v>25</v>
      </c>
      <c r="D957" s="118">
        <v>41455.0</v>
      </c>
      <c r="E957" s="117">
        <v>3.598916E9</v>
      </c>
      <c r="F957" s="117">
        <v>2.195857E9</v>
      </c>
      <c r="G957" s="117">
        <v>6.013E8</v>
      </c>
      <c r="H957" s="117">
        <v>6.83688E8</v>
      </c>
      <c r="I957" s="119" t="s">
        <v>59</v>
      </c>
      <c r="J957" s="116" t="s">
        <v>15</v>
      </c>
      <c r="K957" s="116" t="s">
        <v>102</v>
      </c>
      <c r="L957" s="29">
        <f t="shared" si="1"/>
        <v>1403059000</v>
      </c>
      <c r="M957" s="120">
        <f t="shared" si="2"/>
        <v>0.3898560011</v>
      </c>
      <c r="N957" s="29">
        <f t="shared" si="3"/>
        <v>1284988000</v>
      </c>
      <c r="O957" s="29">
        <f t="shared" si="4"/>
        <v>118071000</v>
      </c>
      <c r="P957" s="120">
        <f t="shared" si="5"/>
        <v>0.03280737867</v>
      </c>
      <c r="Q957" s="16"/>
      <c r="R957" s="16"/>
      <c r="S957" s="16"/>
      <c r="T957" s="16"/>
      <c r="U957" s="16"/>
      <c r="V957" s="16"/>
      <c r="W957" s="16"/>
      <c r="X957" s="16"/>
      <c r="Y957" s="16"/>
      <c r="Z957" s="16"/>
      <c r="AA957" s="16"/>
    </row>
    <row r="958">
      <c r="A958" s="115">
        <v>984.0</v>
      </c>
      <c r="B958" s="116" t="s">
        <v>392</v>
      </c>
      <c r="C958" s="116" t="s">
        <v>26</v>
      </c>
      <c r="D958" s="118">
        <v>41819.0</v>
      </c>
      <c r="E958" s="117">
        <v>4.607309E9</v>
      </c>
      <c r="F958" s="117">
        <v>2.599828E9</v>
      </c>
      <c r="G958" s="117">
        <v>6.13341E8</v>
      </c>
      <c r="H958" s="117">
        <v>7.16471E8</v>
      </c>
      <c r="I958" s="121" t="s">
        <v>59</v>
      </c>
      <c r="J958" s="116" t="s">
        <v>15</v>
      </c>
      <c r="K958" s="116" t="s">
        <v>102</v>
      </c>
      <c r="L958" s="29">
        <f t="shared" si="1"/>
        <v>2007481000</v>
      </c>
      <c r="M958" s="120">
        <f t="shared" si="2"/>
        <v>0.4357165973</v>
      </c>
      <c r="N958" s="29">
        <f t="shared" si="3"/>
        <v>1329812000</v>
      </c>
      <c r="O958" s="29">
        <f t="shared" si="4"/>
        <v>677669000</v>
      </c>
      <c r="P958" s="120">
        <f t="shared" si="5"/>
        <v>0.1470856415</v>
      </c>
      <c r="Q958" s="16"/>
      <c r="R958" s="16"/>
      <c r="S958" s="16"/>
      <c r="T958" s="16"/>
      <c r="U958" s="16"/>
      <c r="V958" s="16"/>
      <c r="W958" s="16"/>
      <c r="X958" s="16"/>
      <c r="Y958" s="16"/>
      <c r="Z958" s="16"/>
      <c r="AA958" s="16"/>
    </row>
    <row r="959">
      <c r="A959" s="115">
        <v>985.0</v>
      </c>
      <c r="B959" s="116" t="s">
        <v>392</v>
      </c>
      <c r="C959" s="116" t="s">
        <v>27</v>
      </c>
      <c r="D959" s="118">
        <v>42183.0</v>
      </c>
      <c r="E959" s="117">
        <v>5.259312E9</v>
      </c>
      <c r="F959" s="117">
        <v>2.974976E9</v>
      </c>
      <c r="G959" s="117">
        <v>5.91611E8</v>
      </c>
      <c r="H959" s="117">
        <v>8.25242E8</v>
      </c>
      <c r="I959" s="121" t="s">
        <v>59</v>
      </c>
      <c r="J959" s="116" t="s">
        <v>15</v>
      </c>
      <c r="K959" s="116" t="s">
        <v>102</v>
      </c>
      <c r="L959" s="29">
        <f t="shared" si="1"/>
        <v>2284336000</v>
      </c>
      <c r="M959" s="120">
        <f t="shared" si="2"/>
        <v>0.4343412218</v>
      </c>
      <c r="N959" s="29">
        <f t="shared" si="3"/>
        <v>1416853000</v>
      </c>
      <c r="O959" s="29">
        <f t="shared" si="4"/>
        <v>867483000</v>
      </c>
      <c r="P959" s="120">
        <f t="shared" si="5"/>
        <v>0.1649422966</v>
      </c>
      <c r="Q959" s="16"/>
      <c r="R959" s="16"/>
      <c r="S959" s="16"/>
      <c r="T959" s="16"/>
      <c r="U959" s="16"/>
      <c r="V959" s="16"/>
      <c r="W959" s="16"/>
      <c r="X959" s="16"/>
      <c r="Y959" s="16"/>
      <c r="Z959" s="16"/>
      <c r="AA959" s="16"/>
    </row>
    <row r="960">
      <c r="A960" s="115">
        <v>986.0</v>
      </c>
      <c r="B960" s="116" t="s">
        <v>392</v>
      </c>
      <c r="C960" s="116" t="s">
        <v>28</v>
      </c>
      <c r="D960" s="118">
        <v>42547.0</v>
      </c>
      <c r="E960" s="117">
        <v>5.885893E9</v>
      </c>
      <c r="F960" s="117">
        <v>3.266971E9</v>
      </c>
      <c r="G960" s="117">
        <v>6.30954E8</v>
      </c>
      <c r="H960" s="117">
        <v>9.13712E8</v>
      </c>
      <c r="I960" s="121" t="s">
        <v>59</v>
      </c>
      <c r="J960" s="116" t="s">
        <v>15</v>
      </c>
      <c r="K960" s="116" t="s">
        <v>102</v>
      </c>
      <c r="L960" s="29">
        <f t="shared" si="1"/>
        <v>2618922000</v>
      </c>
      <c r="M960" s="120">
        <f t="shared" si="2"/>
        <v>0.4449489653</v>
      </c>
      <c r="N960" s="29">
        <f t="shared" si="3"/>
        <v>1544666000</v>
      </c>
      <c r="O960" s="29">
        <f t="shared" si="4"/>
        <v>1074256000</v>
      </c>
      <c r="P960" s="120">
        <f t="shared" si="5"/>
        <v>0.1825136814</v>
      </c>
      <c r="Q960" s="16"/>
      <c r="R960" s="16"/>
      <c r="S960" s="16"/>
      <c r="T960" s="16"/>
      <c r="U960" s="16"/>
      <c r="V960" s="16"/>
      <c r="W960" s="16"/>
      <c r="X960" s="16"/>
      <c r="Y960" s="16"/>
      <c r="Z960" s="16"/>
      <c r="AA960" s="16"/>
    </row>
    <row r="961">
      <c r="A961" s="115">
        <v>987.0</v>
      </c>
      <c r="B961" s="116" t="s">
        <v>393</v>
      </c>
      <c r="C961" s="116" t="s">
        <v>25</v>
      </c>
      <c r="D961" s="118">
        <v>41274.0</v>
      </c>
      <c r="E961" s="117">
        <v>7.81061E9</v>
      </c>
      <c r="F961" s="117">
        <v>7.479746E9</v>
      </c>
      <c r="G961" s="117">
        <v>3.60586E8</v>
      </c>
      <c r="H961" s="121" t="s">
        <v>59</v>
      </c>
      <c r="I961" s="117">
        <v>1.16388E8</v>
      </c>
      <c r="J961" s="116" t="s">
        <v>12</v>
      </c>
      <c r="K961" s="116" t="s">
        <v>394</v>
      </c>
      <c r="L961" s="29">
        <f t="shared" si="1"/>
        <v>330864000</v>
      </c>
      <c r="M961" s="120">
        <f t="shared" si="2"/>
        <v>0.04236083993</v>
      </c>
      <c r="N961" s="29">
        <f t="shared" si="3"/>
        <v>476974000</v>
      </c>
      <c r="O961" s="29">
        <f t="shared" si="4"/>
        <v>-146110000</v>
      </c>
      <c r="P961" s="120">
        <f t="shared" si="5"/>
        <v>-0.0187066055</v>
      </c>
      <c r="Q961" s="16"/>
      <c r="R961" s="16"/>
      <c r="S961" s="16"/>
      <c r="T961" s="16"/>
      <c r="U961" s="16"/>
      <c r="V961" s="16"/>
      <c r="W961" s="16"/>
      <c r="X961" s="16"/>
      <c r="Y961" s="16"/>
      <c r="Z961" s="16"/>
      <c r="AA961" s="16"/>
    </row>
    <row r="962">
      <c r="A962" s="115">
        <v>988.0</v>
      </c>
      <c r="B962" s="116" t="s">
        <v>393</v>
      </c>
      <c r="C962" s="116" t="s">
        <v>26</v>
      </c>
      <c r="D962" s="118">
        <v>41639.0</v>
      </c>
      <c r="E962" s="117">
        <v>9.531778E9</v>
      </c>
      <c r="F962" s="117">
        <v>7.567707E9</v>
      </c>
      <c r="G962" s="117">
        <v>2.177616E9</v>
      </c>
      <c r="H962" s="119" t="s">
        <v>59</v>
      </c>
      <c r="I962" s="117">
        <v>1.67425E8</v>
      </c>
      <c r="J962" s="116" t="s">
        <v>12</v>
      </c>
      <c r="K962" s="116" t="s">
        <v>394</v>
      </c>
      <c r="L962" s="29">
        <f t="shared" si="1"/>
        <v>1964071000</v>
      </c>
      <c r="M962" s="120">
        <f t="shared" si="2"/>
        <v>0.2060550508</v>
      </c>
      <c r="N962" s="29">
        <f t="shared" si="3"/>
        <v>2345041000</v>
      </c>
      <c r="O962" s="29">
        <f t="shared" si="4"/>
        <v>-380970000</v>
      </c>
      <c r="P962" s="120">
        <f t="shared" si="5"/>
        <v>-0.03996840883</v>
      </c>
      <c r="Q962" s="16"/>
      <c r="R962" s="16"/>
      <c r="S962" s="16"/>
      <c r="T962" s="16"/>
      <c r="U962" s="16"/>
      <c r="V962" s="16"/>
      <c r="W962" s="16"/>
      <c r="X962" s="16"/>
      <c r="Y962" s="16"/>
      <c r="Z962" s="16"/>
      <c r="AA962" s="16"/>
    </row>
    <row r="963">
      <c r="A963" s="115">
        <v>989.0</v>
      </c>
      <c r="B963" s="116" t="s">
        <v>393</v>
      </c>
      <c r="C963" s="116" t="s">
        <v>27</v>
      </c>
      <c r="D963" s="118">
        <v>42004.0</v>
      </c>
      <c r="E963" s="117">
        <v>1.0681897E10</v>
      </c>
      <c r="F963" s="117">
        <v>8.024286E9</v>
      </c>
      <c r="G963" s="117">
        <v>2.856642E9</v>
      </c>
      <c r="H963" s="121" t="s">
        <v>59</v>
      </c>
      <c r="I963" s="117">
        <v>1.85993E8</v>
      </c>
      <c r="J963" s="116" t="s">
        <v>12</v>
      </c>
      <c r="K963" s="116" t="s">
        <v>394</v>
      </c>
      <c r="L963" s="29">
        <f t="shared" si="1"/>
        <v>2657611000</v>
      </c>
      <c r="M963" s="120">
        <f t="shared" si="2"/>
        <v>0.2487957897</v>
      </c>
      <c r="N963" s="29">
        <f t="shared" si="3"/>
        <v>3042635000</v>
      </c>
      <c r="O963" s="29">
        <f t="shared" si="4"/>
        <v>-385024000</v>
      </c>
      <c r="P963" s="120">
        <f t="shared" si="5"/>
        <v>-0.03604453404</v>
      </c>
      <c r="Q963" s="16"/>
      <c r="R963" s="16"/>
      <c r="S963" s="16"/>
      <c r="T963" s="16"/>
      <c r="U963" s="16"/>
      <c r="V963" s="16"/>
      <c r="W963" s="16"/>
      <c r="X963" s="16"/>
      <c r="Y963" s="16"/>
      <c r="Z963" s="16"/>
      <c r="AA963" s="16"/>
    </row>
    <row r="964">
      <c r="A964" s="115">
        <v>990.0</v>
      </c>
      <c r="B964" s="116" t="s">
        <v>393</v>
      </c>
      <c r="C964" s="116" t="s">
        <v>28</v>
      </c>
      <c r="D964" s="118">
        <v>42369.0</v>
      </c>
      <c r="E964" s="117">
        <v>1.0116502E10</v>
      </c>
      <c r="F964" s="117">
        <v>7.677233E9</v>
      </c>
      <c r="G964" s="117">
        <v>2.620072E9</v>
      </c>
      <c r="H964" s="121" t="s">
        <v>59</v>
      </c>
      <c r="I964" s="117">
        <v>2.24133E8</v>
      </c>
      <c r="J964" s="116" t="s">
        <v>12</v>
      </c>
      <c r="K964" s="116" t="s">
        <v>394</v>
      </c>
      <c r="L964" s="29">
        <f t="shared" si="1"/>
        <v>2439269000</v>
      </c>
      <c r="M964" s="120">
        <f t="shared" si="2"/>
        <v>0.2411178291</v>
      </c>
      <c r="N964" s="29">
        <f t="shared" si="3"/>
        <v>2844205000</v>
      </c>
      <c r="O964" s="29">
        <f t="shared" si="4"/>
        <v>-404936000</v>
      </c>
      <c r="P964" s="120">
        <f t="shared" si="5"/>
        <v>-0.04002727425</v>
      </c>
      <c r="Q964" s="16"/>
      <c r="R964" s="16"/>
      <c r="S964" s="16"/>
      <c r="T964" s="16"/>
      <c r="U964" s="16"/>
      <c r="V964" s="16"/>
      <c r="W964" s="16"/>
      <c r="X964" s="16"/>
      <c r="Y964" s="16"/>
      <c r="Z964" s="16"/>
      <c r="AA964" s="16"/>
    </row>
    <row r="965">
      <c r="A965" s="115">
        <v>991.0</v>
      </c>
      <c r="B965" s="116" t="s">
        <v>395</v>
      </c>
      <c r="C965" s="116" t="s">
        <v>25</v>
      </c>
      <c r="D965" s="118">
        <v>41639.0</v>
      </c>
      <c r="E965" s="117">
        <v>1.7699E10</v>
      </c>
      <c r="F965" s="117">
        <v>8.307E9</v>
      </c>
      <c r="G965" s="117">
        <v>7.161E9</v>
      </c>
      <c r="H965" s="119" t="s">
        <v>59</v>
      </c>
      <c r="I965" s="117">
        <v>8.67E8</v>
      </c>
      <c r="J965" s="116" t="s">
        <v>14</v>
      </c>
      <c r="K965" s="116" t="s">
        <v>60</v>
      </c>
      <c r="L965" s="29">
        <f t="shared" si="1"/>
        <v>9392000000</v>
      </c>
      <c r="M965" s="120">
        <f t="shared" si="2"/>
        <v>0.5306514492</v>
      </c>
      <c r="N965" s="29">
        <f t="shared" si="3"/>
        <v>8028000000</v>
      </c>
      <c r="O965" s="29">
        <f t="shared" si="4"/>
        <v>1364000000</v>
      </c>
      <c r="P965" s="120">
        <f t="shared" si="5"/>
        <v>0.07706650093</v>
      </c>
      <c r="Q965" s="16"/>
      <c r="R965" s="16"/>
      <c r="S965" s="16"/>
      <c r="T965" s="16"/>
      <c r="U965" s="16"/>
      <c r="V965" s="16"/>
      <c r="W965" s="16"/>
      <c r="X965" s="16"/>
      <c r="Y965" s="16"/>
      <c r="Z965" s="16"/>
      <c r="AA965" s="16"/>
    </row>
    <row r="966">
      <c r="A966" s="115">
        <v>992.0</v>
      </c>
      <c r="B966" s="116" t="s">
        <v>395</v>
      </c>
      <c r="C966" s="116" t="s">
        <v>26</v>
      </c>
      <c r="D966" s="118">
        <v>42004.0</v>
      </c>
      <c r="E966" s="117">
        <v>1.8605E10</v>
      </c>
      <c r="F966" s="117">
        <v>7.677E9</v>
      </c>
      <c r="G966" s="117">
        <v>7.639E9</v>
      </c>
      <c r="H966" s="121" t="s">
        <v>59</v>
      </c>
      <c r="I966" s="117">
        <v>9.38E8</v>
      </c>
      <c r="J966" s="116" t="s">
        <v>14</v>
      </c>
      <c r="K966" s="116" t="s">
        <v>60</v>
      </c>
      <c r="L966" s="29">
        <f t="shared" si="1"/>
        <v>10928000000</v>
      </c>
      <c r="M966" s="120">
        <f t="shared" si="2"/>
        <v>0.5873689868</v>
      </c>
      <c r="N966" s="29">
        <f t="shared" si="3"/>
        <v>8577000000</v>
      </c>
      <c r="O966" s="29">
        <f t="shared" si="4"/>
        <v>2351000000</v>
      </c>
      <c r="P966" s="120">
        <f t="shared" si="5"/>
        <v>0.1263638807</v>
      </c>
      <c r="Q966" s="16"/>
      <c r="R966" s="16"/>
      <c r="S966" s="16"/>
      <c r="T966" s="16"/>
      <c r="U966" s="16"/>
      <c r="V966" s="16"/>
      <c r="W966" s="16"/>
      <c r="X966" s="16"/>
      <c r="Y966" s="16"/>
      <c r="Z966" s="16"/>
      <c r="AA966" s="16"/>
    </row>
    <row r="967">
      <c r="A967" s="115">
        <v>993.0</v>
      </c>
      <c r="B967" s="116" t="s">
        <v>395</v>
      </c>
      <c r="C967" s="116" t="s">
        <v>27</v>
      </c>
      <c r="D967" s="118">
        <v>42369.0</v>
      </c>
      <c r="E967" s="117">
        <v>1.982E10</v>
      </c>
      <c r="F967" s="117">
        <v>6.025E9</v>
      </c>
      <c r="G967" s="117">
        <v>8.625E9</v>
      </c>
      <c r="H967" s="121" t="s">
        <v>59</v>
      </c>
      <c r="I967" s="117">
        <v>1.015E9</v>
      </c>
      <c r="J967" s="116" t="s">
        <v>14</v>
      </c>
      <c r="K967" s="116" t="s">
        <v>60</v>
      </c>
      <c r="L967" s="29">
        <f t="shared" si="1"/>
        <v>13795000000</v>
      </c>
      <c r="M967" s="120">
        <f t="shared" si="2"/>
        <v>0.6960141271</v>
      </c>
      <c r="N967" s="29">
        <f t="shared" si="3"/>
        <v>9640000000</v>
      </c>
      <c r="O967" s="29">
        <f t="shared" si="4"/>
        <v>4155000000</v>
      </c>
      <c r="P967" s="120">
        <f t="shared" si="5"/>
        <v>0.2096367306</v>
      </c>
      <c r="Q967" s="16"/>
      <c r="R967" s="16"/>
      <c r="S967" s="16"/>
      <c r="T967" s="16"/>
      <c r="U967" s="16"/>
      <c r="V967" s="16"/>
      <c r="W967" s="16"/>
      <c r="X967" s="16"/>
      <c r="Y967" s="16"/>
      <c r="Z967" s="16"/>
      <c r="AA967" s="16"/>
    </row>
    <row r="968">
      <c r="A968" s="115">
        <v>994.0</v>
      </c>
      <c r="B968" s="116" t="s">
        <v>395</v>
      </c>
      <c r="C968" s="116" t="s">
        <v>28</v>
      </c>
      <c r="D968" s="118">
        <v>42735.0</v>
      </c>
      <c r="E968" s="117">
        <v>2.0425E10</v>
      </c>
      <c r="F968" s="117">
        <v>6.132E9</v>
      </c>
      <c r="G968" s="117">
        <v>9.312E9</v>
      </c>
      <c r="H968" s="119" t="s">
        <v>59</v>
      </c>
      <c r="I968" s="117">
        <v>1.221E9</v>
      </c>
      <c r="J968" s="116" t="s">
        <v>14</v>
      </c>
      <c r="K968" s="116" t="s">
        <v>60</v>
      </c>
      <c r="L968" s="29">
        <f t="shared" si="1"/>
        <v>14293000000</v>
      </c>
      <c r="M968" s="120">
        <f t="shared" si="2"/>
        <v>0.6997796818</v>
      </c>
      <c r="N968" s="29">
        <f t="shared" si="3"/>
        <v>10533000000</v>
      </c>
      <c r="O968" s="29">
        <f t="shared" si="4"/>
        <v>3760000000</v>
      </c>
      <c r="P968" s="120">
        <f t="shared" si="5"/>
        <v>0.1840881273</v>
      </c>
      <c r="Q968" s="16"/>
      <c r="R968" s="16"/>
      <c r="S968" s="16"/>
      <c r="T968" s="16"/>
      <c r="U968" s="16"/>
      <c r="V968" s="16"/>
      <c r="W968" s="16"/>
      <c r="X968" s="16"/>
      <c r="Y968" s="16"/>
      <c r="Z968" s="16"/>
      <c r="AA968" s="16"/>
    </row>
    <row r="969">
      <c r="A969" s="115">
        <v>995.0</v>
      </c>
      <c r="B969" s="116" t="s">
        <v>396</v>
      </c>
      <c r="C969" s="116" t="s">
        <v>25</v>
      </c>
      <c r="D969" s="122">
        <v>41274.0</v>
      </c>
      <c r="E969" s="117">
        <v>6.376E9</v>
      </c>
      <c r="F969" s="117">
        <v>3.851E9</v>
      </c>
      <c r="G969" s="117">
        <v>1.201E9</v>
      </c>
      <c r="H969" s="119" t="s">
        <v>59</v>
      </c>
      <c r="I969" s="117">
        <v>7.49E8</v>
      </c>
      <c r="J969" s="116" t="s">
        <v>18</v>
      </c>
      <c r="K969" s="116" t="s">
        <v>397</v>
      </c>
      <c r="L969" s="29">
        <f t="shared" si="1"/>
        <v>2525000000</v>
      </c>
      <c r="M969" s="120">
        <f t="shared" si="2"/>
        <v>0.3960163112</v>
      </c>
      <c r="N969" s="29">
        <f t="shared" si="3"/>
        <v>1950000000</v>
      </c>
      <c r="O969" s="29">
        <f t="shared" si="4"/>
        <v>575000000</v>
      </c>
      <c r="P969" s="120">
        <f t="shared" si="5"/>
        <v>0.09018193225</v>
      </c>
      <c r="Q969" s="16"/>
      <c r="R969" s="16"/>
      <c r="S969" s="16"/>
      <c r="T969" s="16"/>
      <c r="U969" s="16"/>
      <c r="V969" s="16"/>
      <c r="W969" s="16"/>
      <c r="X969" s="16"/>
      <c r="Y969" s="16"/>
      <c r="Z969" s="16"/>
      <c r="AA969" s="16"/>
    </row>
    <row r="970">
      <c r="A970" s="115">
        <v>996.0</v>
      </c>
      <c r="B970" s="116" t="s">
        <v>396</v>
      </c>
      <c r="C970" s="116" t="s">
        <v>26</v>
      </c>
      <c r="D970" s="118">
        <v>41639.0</v>
      </c>
      <c r="E970" s="117">
        <v>6.313E9</v>
      </c>
      <c r="F970" s="117">
        <v>3.685E9</v>
      </c>
      <c r="G970" s="117">
        <v>1.162E9</v>
      </c>
      <c r="H970" s="121" t="s">
        <v>59</v>
      </c>
      <c r="I970" s="117">
        <v>8.0E8</v>
      </c>
      <c r="J970" s="116" t="s">
        <v>18</v>
      </c>
      <c r="K970" s="116" t="s">
        <v>397</v>
      </c>
      <c r="L970" s="29">
        <f t="shared" si="1"/>
        <v>2628000000</v>
      </c>
      <c r="M970" s="120">
        <f t="shared" si="2"/>
        <v>0.4162838587</v>
      </c>
      <c r="N970" s="29">
        <f t="shared" si="3"/>
        <v>1962000000</v>
      </c>
      <c r="O970" s="29">
        <f t="shared" si="4"/>
        <v>666000000</v>
      </c>
      <c r="P970" s="120">
        <f t="shared" si="5"/>
        <v>0.1054965943</v>
      </c>
      <c r="Q970" s="16"/>
      <c r="R970" s="16"/>
      <c r="S970" s="16"/>
      <c r="T970" s="16"/>
      <c r="U970" s="16"/>
      <c r="V970" s="16"/>
      <c r="W970" s="16"/>
      <c r="X970" s="16"/>
      <c r="Y970" s="16"/>
      <c r="Z970" s="16"/>
      <c r="AA970" s="16"/>
    </row>
    <row r="971">
      <c r="A971" s="115">
        <v>997.0</v>
      </c>
      <c r="B971" s="116" t="s">
        <v>396</v>
      </c>
      <c r="C971" s="116" t="s">
        <v>27</v>
      </c>
      <c r="D971" s="118">
        <v>42004.0</v>
      </c>
      <c r="E971" s="117">
        <v>6.777E9</v>
      </c>
      <c r="F971" s="117">
        <v>3.775E9</v>
      </c>
      <c r="G971" s="117">
        <v>1.181E9</v>
      </c>
      <c r="H971" s="121" t="s">
        <v>59</v>
      </c>
      <c r="I971" s="117">
        <v>8.08E8</v>
      </c>
      <c r="J971" s="116" t="s">
        <v>18</v>
      </c>
      <c r="K971" s="116" t="s">
        <v>397</v>
      </c>
      <c r="L971" s="29">
        <f t="shared" si="1"/>
        <v>3002000000</v>
      </c>
      <c r="M971" s="120">
        <f t="shared" si="2"/>
        <v>0.4429688653</v>
      </c>
      <c r="N971" s="29">
        <f t="shared" si="3"/>
        <v>1989000000</v>
      </c>
      <c r="O971" s="29">
        <f t="shared" si="4"/>
        <v>1013000000</v>
      </c>
      <c r="P971" s="120">
        <f t="shared" si="5"/>
        <v>0.1494761694</v>
      </c>
      <c r="Q971" s="16"/>
      <c r="R971" s="16"/>
      <c r="S971" s="16"/>
      <c r="T971" s="16"/>
      <c r="U971" s="16"/>
      <c r="V971" s="16"/>
      <c r="W971" s="16"/>
      <c r="X971" s="16"/>
      <c r="Y971" s="16"/>
      <c r="Z971" s="16"/>
      <c r="AA971" s="16"/>
    </row>
    <row r="972">
      <c r="A972" s="115">
        <v>998.0</v>
      </c>
      <c r="B972" s="116" t="s">
        <v>396</v>
      </c>
      <c r="C972" s="116" t="s">
        <v>28</v>
      </c>
      <c r="D972" s="118">
        <v>42369.0</v>
      </c>
      <c r="E972" s="117">
        <v>8.229E9</v>
      </c>
      <c r="F972" s="117">
        <v>4.265E9</v>
      </c>
      <c r="G972" s="117">
        <v>1.467E9</v>
      </c>
      <c r="H972" s="121" t="s">
        <v>59</v>
      </c>
      <c r="I972" s="117">
        <v>1.166E9</v>
      </c>
      <c r="J972" s="116" t="s">
        <v>18</v>
      </c>
      <c r="K972" s="116" t="s">
        <v>397</v>
      </c>
      <c r="L972" s="29">
        <f t="shared" si="1"/>
        <v>3964000000</v>
      </c>
      <c r="M972" s="120">
        <f t="shared" si="2"/>
        <v>0.481711022</v>
      </c>
      <c r="N972" s="29">
        <f t="shared" si="3"/>
        <v>2633000000</v>
      </c>
      <c r="O972" s="29">
        <f t="shared" si="4"/>
        <v>1331000000</v>
      </c>
      <c r="P972" s="120">
        <f t="shared" si="5"/>
        <v>0.161745048</v>
      </c>
      <c r="Q972" s="16"/>
      <c r="R972" s="16"/>
      <c r="S972" s="16"/>
      <c r="T972" s="16"/>
      <c r="U972" s="16"/>
      <c r="V972" s="16"/>
      <c r="W972" s="16"/>
      <c r="X972" s="16"/>
      <c r="Y972" s="16"/>
      <c r="Z972" s="16"/>
      <c r="AA972" s="16"/>
    </row>
    <row r="973">
      <c r="A973" s="115">
        <v>999.0</v>
      </c>
      <c r="B973" s="116" t="s">
        <v>398</v>
      </c>
      <c r="C973" s="116" t="s">
        <v>25</v>
      </c>
      <c r="D973" s="118">
        <v>41274.0</v>
      </c>
      <c r="E973" s="117">
        <v>4.5352E10</v>
      </c>
      <c r="F973" s="117">
        <v>3.9595E10</v>
      </c>
      <c r="G973" s="117">
        <v>9.09E8</v>
      </c>
      <c r="H973" s="117">
        <v>1.72E8</v>
      </c>
      <c r="I973" s="119" t="s">
        <v>59</v>
      </c>
      <c r="J973" s="116" t="s">
        <v>16</v>
      </c>
      <c r="K973" s="116" t="s">
        <v>224</v>
      </c>
      <c r="L973" s="29">
        <f t="shared" si="1"/>
        <v>5757000000</v>
      </c>
      <c r="M973" s="120">
        <f t="shared" si="2"/>
        <v>0.1269403775</v>
      </c>
      <c r="N973" s="29">
        <f t="shared" si="3"/>
        <v>1081000000</v>
      </c>
      <c r="O973" s="29">
        <f t="shared" si="4"/>
        <v>4676000000</v>
      </c>
      <c r="P973" s="120">
        <f t="shared" si="5"/>
        <v>0.103104604</v>
      </c>
      <c r="Q973" s="16"/>
      <c r="R973" s="16"/>
      <c r="S973" s="16"/>
      <c r="T973" s="16"/>
      <c r="U973" s="16"/>
      <c r="V973" s="16"/>
      <c r="W973" s="16"/>
      <c r="X973" s="16"/>
      <c r="Y973" s="16"/>
      <c r="Z973" s="16"/>
      <c r="AA973" s="16"/>
    </row>
    <row r="974">
      <c r="A974" s="115">
        <v>1000.0</v>
      </c>
      <c r="B974" s="116" t="s">
        <v>398</v>
      </c>
      <c r="C974" s="116" t="s">
        <v>26</v>
      </c>
      <c r="D974" s="122">
        <v>41639.0</v>
      </c>
      <c r="E974" s="117">
        <v>4.4062E10</v>
      </c>
      <c r="F974" s="117">
        <v>3.794E10</v>
      </c>
      <c r="G974" s="117">
        <v>8.7E8</v>
      </c>
      <c r="H974" s="117">
        <v>1.5E8</v>
      </c>
      <c r="I974" s="121" t="s">
        <v>59</v>
      </c>
      <c r="J974" s="116" t="s">
        <v>16</v>
      </c>
      <c r="K974" s="116" t="s">
        <v>224</v>
      </c>
      <c r="L974" s="29">
        <f t="shared" si="1"/>
        <v>6122000000</v>
      </c>
      <c r="M974" s="120">
        <f t="shared" si="2"/>
        <v>0.1389405837</v>
      </c>
      <c r="N974" s="29">
        <f t="shared" si="3"/>
        <v>1020000000</v>
      </c>
      <c r="O974" s="29">
        <f t="shared" si="4"/>
        <v>5102000000</v>
      </c>
      <c r="P974" s="120">
        <f t="shared" si="5"/>
        <v>0.1157913849</v>
      </c>
      <c r="Q974" s="16"/>
      <c r="R974" s="16"/>
      <c r="S974" s="16"/>
      <c r="T974" s="16"/>
      <c r="U974" s="16"/>
      <c r="V974" s="16"/>
      <c r="W974" s="16"/>
      <c r="X974" s="16"/>
      <c r="Y974" s="16"/>
      <c r="Z974" s="16"/>
      <c r="AA974" s="16"/>
    </row>
    <row r="975">
      <c r="A975" s="115">
        <v>1001.0</v>
      </c>
      <c r="B975" s="116" t="s">
        <v>398</v>
      </c>
      <c r="C975" s="116" t="s">
        <v>27</v>
      </c>
      <c r="D975" s="118">
        <v>42004.0</v>
      </c>
      <c r="E975" s="117">
        <v>4.5608E10</v>
      </c>
      <c r="F975" s="117">
        <v>3.8939E10</v>
      </c>
      <c r="G975" s="117">
        <v>8.06E8</v>
      </c>
      <c r="H975" s="117">
        <v>1.27E8</v>
      </c>
      <c r="I975" s="121" t="s">
        <v>59</v>
      </c>
      <c r="J975" s="116" t="s">
        <v>16</v>
      </c>
      <c r="K975" s="116" t="s">
        <v>224</v>
      </c>
      <c r="L975" s="29">
        <f t="shared" si="1"/>
        <v>6669000000</v>
      </c>
      <c r="M975" s="120">
        <f t="shared" si="2"/>
        <v>0.1462243466</v>
      </c>
      <c r="N975" s="29">
        <f t="shared" si="3"/>
        <v>933000000</v>
      </c>
      <c r="O975" s="29">
        <f t="shared" si="4"/>
        <v>5736000000</v>
      </c>
      <c r="P975" s="120">
        <f t="shared" si="5"/>
        <v>0.1257674092</v>
      </c>
      <c r="Q975" s="16"/>
      <c r="R975" s="16"/>
      <c r="S975" s="16"/>
      <c r="T975" s="16"/>
      <c r="U975" s="16"/>
      <c r="V975" s="16"/>
      <c r="W975" s="16"/>
      <c r="X975" s="16"/>
      <c r="Y975" s="16"/>
      <c r="Z975" s="16"/>
      <c r="AA975" s="16"/>
    </row>
    <row r="976">
      <c r="A976" s="115">
        <v>1002.0</v>
      </c>
      <c r="B976" s="116" t="s">
        <v>398</v>
      </c>
      <c r="C976" s="116" t="s">
        <v>28</v>
      </c>
      <c r="D976" s="118">
        <v>42369.0</v>
      </c>
      <c r="E976" s="117">
        <v>3.2735E10</v>
      </c>
      <c r="F976" s="117">
        <v>2.5683E10</v>
      </c>
      <c r="G976" s="117">
        <v>8.28E8</v>
      </c>
      <c r="H976" s="117">
        <v>1.02E8</v>
      </c>
      <c r="I976" s="121" t="s">
        <v>59</v>
      </c>
      <c r="J976" s="116" t="s">
        <v>16</v>
      </c>
      <c r="K976" s="116" t="s">
        <v>224</v>
      </c>
      <c r="L976" s="29">
        <f t="shared" si="1"/>
        <v>7052000000</v>
      </c>
      <c r="M976" s="120">
        <f t="shared" si="2"/>
        <v>0.2154269131</v>
      </c>
      <c r="N976" s="29">
        <f t="shared" si="3"/>
        <v>930000000</v>
      </c>
      <c r="O976" s="29">
        <f t="shared" si="4"/>
        <v>6122000000</v>
      </c>
      <c r="P976" s="120">
        <f t="shared" si="5"/>
        <v>0.1870169543</v>
      </c>
      <c r="Q976" s="16"/>
      <c r="R976" s="16"/>
      <c r="S976" s="16"/>
      <c r="T976" s="16"/>
      <c r="U976" s="16"/>
      <c r="V976" s="16"/>
      <c r="W976" s="16"/>
      <c r="X976" s="16"/>
      <c r="Y976" s="16"/>
      <c r="Z976" s="16"/>
      <c r="AA976" s="16"/>
    </row>
    <row r="977">
      <c r="A977" s="115">
        <v>1003.0</v>
      </c>
      <c r="B977" s="116" t="s">
        <v>399</v>
      </c>
      <c r="C977" s="116" t="s">
        <v>25</v>
      </c>
      <c r="D977" s="118">
        <v>41307.0</v>
      </c>
      <c r="E977" s="117">
        <v>2.7686E10</v>
      </c>
      <c r="F977" s="117">
        <v>1.6538E10</v>
      </c>
      <c r="G977" s="117">
        <v>8.482E9</v>
      </c>
      <c r="H977" s="119" t="s">
        <v>59</v>
      </c>
      <c r="I977" s="121" t="s">
        <v>59</v>
      </c>
      <c r="J977" s="116" t="s">
        <v>9</v>
      </c>
      <c r="K977" s="116" t="s">
        <v>365</v>
      </c>
      <c r="L977" s="29">
        <f t="shared" si="1"/>
        <v>11148000000</v>
      </c>
      <c r="M977" s="120">
        <f t="shared" si="2"/>
        <v>0.4026583833</v>
      </c>
      <c r="N977" s="29">
        <f t="shared" si="3"/>
        <v>8482000000</v>
      </c>
      <c r="O977" s="29">
        <f t="shared" si="4"/>
        <v>2666000000</v>
      </c>
      <c r="P977" s="120">
        <f t="shared" si="5"/>
        <v>0.09629415589</v>
      </c>
      <c r="Q977" s="16"/>
      <c r="R977" s="16"/>
      <c r="S977" s="16"/>
      <c r="T977" s="16"/>
      <c r="U977" s="16"/>
      <c r="V977" s="16"/>
      <c r="W977" s="16"/>
      <c r="X977" s="16"/>
      <c r="Y977" s="16"/>
      <c r="Z977" s="16"/>
      <c r="AA977" s="16"/>
    </row>
    <row r="978">
      <c r="A978" s="115">
        <v>1004.0</v>
      </c>
      <c r="B978" s="116" t="s">
        <v>399</v>
      </c>
      <c r="C978" s="116" t="s">
        <v>26</v>
      </c>
      <c r="D978" s="118">
        <v>41671.0</v>
      </c>
      <c r="E978" s="117">
        <v>2.7931E10</v>
      </c>
      <c r="F978" s="117">
        <v>1.6725E10</v>
      </c>
      <c r="G978" s="117">
        <v>8.44E9</v>
      </c>
      <c r="H978" s="121" t="s">
        <v>59</v>
      </c>
      <c r="I978" s="121" t="s">
        <v>59</v>
      </c>
      <c r="J978" s="116" t="s">
        <v>9</v>
      </c>
      <c r="K978" s="116" t="s">
        <v>365</v>
      </c>
      <c r="L978" s="29">
        <f t="shared" si="1"/>
        <v>11206000000</v>
      </c>
      <c r="M978" s="120">
        <f t="shared" si="2"/>
        <v>0.4012029644</v>
      </c>
      <c r="N978" s="29">
        <f t="shared" si="3"/>
        <v>8440000000</v>
      </c>
      <c r="O978" s="29">
        <f t="shared" si="4"/>
        <v>2766000000</v>
      </c>
      <c r="P978" s="120">
        <f t="shared" si="5"/>
        <v>0.09902975189</v>
      </c>
      <c r="Q978" s="16"/>
      <c r="R978" s="16"/>
      <c r="S978" s="16"/>
      <c r="T978" s="16"/>
      <c r="U978" s="16"/>
      <c r="V978" s="16"/>
      <c r="W978" s="16"/>
      <c r="X978" s="16"/>
      <c r="Y978" s="16"/>
      <c r="Z978" s="16"/>
      <c r="AA978" s="16"/>
    </row>
    <row r="979">
      <c r="A979" s="115">
        <v>1005.0</v>
      </c>
      <c r="B979" s="116" t="s">
        <v>399</v>
      </c>
      <c r="C979" s="116" t="s">
        <v>27</v>
      </c>
      <c r="D979" s="118">
        <v>42035.0</v>
      </c>
      <c r="E979" s="117">
        <v>2.8105E10</v>
      </c>
      <c r="F979" s="117">
        <v>1.6863E10</v>
      </c>
      <c r="G979" s="117">
        <v>8.355E9</v>
      </c>
      <c r="H979" s="121" t="s">
        <v>59</v>
      </c>
      <c r="I979" s="121" t="s">
        <v>59</v>
      </c>
      <c r="J979" s="116" t="s">
        <v>9</v>
      </c>
      <c r="K979" s="116" t="s">
        <v>365</v>
      </c>
      <c r="L979" s="29">
        <f t="shared" si="1"/>
        <v>11242000000</v>
      </c>
      <c r="M979" s="120">
        <f t="shared" si="2"/>
        <v>0.4</v>
      </c>
      <c r="N979" s="29">
        <f t="shared" si="3"/>
        <v>8355000000</v>
      </c>
      <c r="O979" s="29">
        <f t="shared" si="4"/>
        <v>2887000000</v>
      </c>
      <c r="P979" s="120">
        <f t="shared" si="5"/>
        <v>0.1027219356</v>
      </c>
      <c r="Q979" s="16"/>
      <c r="R979" s="16"/>
      <c r="S979" s="16"/>
      <c r="T979" s="16"/>
      <c r="U979" s="16"/>
      <c r="V979" s="16"/>
      <c r="W979" s="16"/>
      <c r="X979" s="16"/>
      <c r="Y979" s="16"/>
      <c r="Z979" s="16"/>
      <c r="AA979" s="16"/>
    </row>
    <row r="980">
      <c r="A980" s="115">
        <v>1006.0</v>
      </c>
      <c r="B980" s="116" t="s">
        <v>399</v>
      </c>
      <c r="C980" s="116" t="s">
        <v>28</v>
      </c>
      <c r="D980" s="118">
        <v>42399.0</v>
      </c>
      <c r="E980" s="117">
        <v>2.7079E10</v>
      </c>
      <c r="F980" s="117">
        <v>1.6496E10</v>
      </c>
      <c r="G980" s="117">
        <v>8.256E9</v>
      </c>
      <c r="H980" s="119" t="s">
        <v>59</v>
      </c>
      <c r="I980" s="121" t="s">
        <v>59</v>
      </c>
      <c r="J980" s="116" t="s">
        <v>9</v>
      </c>
      <c r="K980" s="116" t="s">
        <v>365</v>
      </c>
      <c r="L980" s="29">
        <f t="shared" si="1"/>
        <v>10583000000</v>
      </c>
      <c r="M980" s="120">
        <f t="shared" si="2"/>
        <v>0.3908194542</v>
      </c>
      <c r="N980" s="29">
        <f t="shared" si="3"/>
        <v>8256000000</v>
      </c>
      <c r="O980" s="29">
        <f t="shared" si="4"/>
        <v>2327000000</v>
      </c>
      <c r="P980" s="120">
        <f t="shared" si="5"/>
        <v>0.0859337494</v>
      </c>
      <c r="Q980" s="16"/>
      <c r="R980" s="16"/>
      <c r="S980" s="16"/>
      <c r="T980" s="16"/>
      <c r="U980" s="16"/>
      <c r="V980" s="16"/>
      <c r="W980" s="16"/>
      <c r="X980" s="16"/>
      <c r="Y980" s="16"/>
      <c r="Z980" s="16"/>
      <c r="AA980" s="16"/>
    </row>
    <row r="981">
      <c r="A981" s="115">
        <v>1007.0</v>
      </c>
      <c r="B981" s="116" t="s">
        <v>400</v>
      </c>
      <c r="C981" s="116" t="s">
        <v>25</v>
      </c>
      <c r="D981" s="118">
        <v>41639.0</v>
      </c>
      <c r="E981" s="117">
        <v>8.312E9</v>
      </c>
      <c r="F981" s="119" t="s">
        <v>59</v>
      </c>
      <c r="G981" s="117">
        <v>3.456E9</v>
      </c>
      <c r="H981" s="121" t="s">
        <v>59</v>
      </c>
      <c r="I981" s="117">
        <v>2.58E8</v>
      </c>
      <c r="J981" s="116" t="s">
        <v>15</v>
      </c>
      <c r="K981" s="116" t="s">
        <v>92</v>
      </c>
      <c r="L981" s="29" t="str">
        <f t="shared" si="1"/>
        <v>#VALUE!</v>
      </c>
      <c r="M981" s="120" t="str">
        <f t="shared" si="2"/>
        <v>#VALUE!</v>
      </c>
      <c r="N981" s="29">
        <f t="shared" si="3"/>
        <v>3714000000</v>
      </c>
      <c r="O981" s="16" t="str">
        <f t="shared" si="4"/>
        <v>#VALUE!</v>
      </c>
      <c r="P981" s="120" t="str">
        <f t="shared" si="5"/>
        <v>#VALUE!</v>
      </c>
      <c r="Q981" s="16"/>
      <c r="R981" s="16"/>
      <c r="S981" s="16"/>
      <c r="T981" s="16"/>
      <c r="U981" s="16"/>
      <c r="V981" s="16"/>
      <c r="W981" s="16"/>
      <c r="X981" s="16"/>
      <c r="Y981" s="16"/>
      <c r="Z981" s="16"/>
      <c r="AA981" s="16"/>
    </row>
    <row r="982">
      <c r="A982" s="115">
        <v>1008.0</v>
      </c>
      <c r="B982" s="116" t="s">
        <v>400</v>
      </c>
      <c r="C982" s="116" t="s">
        <v>26</v>
      </c>
      <c r="D982" s="118">
        <v>42004.0</v>
      </c>
      <c r="E982" s="117">
        <v>9.441E9</v>
      </c>
      <c r="F982" s="119" t="s">
        <v>59</v>
      </c>
      <c r="G982" s="117">
        <v>4.014E9</v>
      </c>
      <c r="H982" s="121" t="s">
        <v>59</v>
      </c>
      <c r="I982" s="117">
        <v>3.21E8</v>
      </c>
      <c r="J982" s="116" t="s">
        <v>15</v>
      </c>
      <c r="K982" s="116" t="s">
        <v>92</v>
      </c>
      <c r="L982" s="29" t="str">
        <f t="shared" si="1"/>
        <v>#VALUE!</v>
      </c>
      <c r="M982" s="120" t="str">
        <f t="shared" si="2"/>
        <v>#VALUE!</v>
      </c>
      <c r="N982" s="29">
        <f t="shared" si="3"/>
        <v>4335000000</v>
      </c>
      <c r="O982" s="16" t="str">
        <f t="shared" si="4"/>
        <v>#VALUE!</v>
      </c>
      <c r="P982" s="120" t="str">
        <f t="shared" si="5"/>
        <v>#VALUE!</v>
      </c>
      <c r="Q982" s="16"/>
      <c r="R982" s="16"/>
      <c r="S982" s="16"/>
      <c r="T982" s="16"/>
      <c r="U982" s="16"/>
      <c r="V982" s="16"/>
      <c r="W982" s="16"/>
      <c r="X982" s="16"/>
      <c r="Y982" s="16"/>
      <c r="Z982" s="16"/>
      <c r="AA982" s="16"/>
    </row>
    <row r="983">
      <c r="A983" s="115">
        <v>1009.0</v>
      </c>
      <c r="B983" s="116" t="s">
        <v>400</v>
      </c>
      <c r="C983" s="116" t="s">
        <v>27</v>
      </c>
      <c r="D983" s="118">
        <v>42369.0</v>
      </c>
      <c r="E983" s="117">
        <v>9.667E9</v>
      </c>
      <c r="F983" s="119" t="s">
        <v>59</v>
      </c>
      <c r="G983" s="117">
        <v>4.162E9</v>
      </c>
      <c r="H983" s="121" t="s">
        <v>59</v>
      </c>
      <c r="I983" s="117">
        <v>3.66E8</v>
      </c>
      <c r="J983" s="116" t="s">
        <v>15</v>
      </c>
      <c r="K983" s="116" t="s">
        <v>92</v>
      </c>
      <c r="L983" s="29" t="str">
        <f t="shared" si="1"/>
        <v>#VALUE!</v>
      </c>
      <c r="M983" s="120" t="str">
        <f t="shared" si="2"/>
        <v>#VALUE!</v>
      </c>
      <c r="N983" s="29">
        <f t="shared" si="3"/>
        <v>4528000000</v>
      </c>
      <c r="O983" s="16" t="str">
        <f t="shared" si="4"/>
        <v>#VALUE!</v>
      </c>
      <c r="P983" s="120" t="str">
        <f t="shared" si="5"/>
        <v>#VALUE!</v>
      </c>
      <c r="Q983" s="16"/>
      <c r="R983" s="16"/>
      <c r="S983" s="16"/>
      <c r="T983" s="16"/>
      <c r="U983" s="16"/>
      <c r="V983" s="16"/>
      <c r="W983" s="16"/>
      <c r="X983" s="16"/>
      <c r="Y983" s="16"/>
      <c r="Z983" s="16"/>
      <c r="AA983" s="16"/>
    </row>
    <row r="984">
      <c r="A984" s="115">
        <v>1010.0</v>
      </c>
      <c r="B984" s="116" t="s">
        <v>400</v>
      </c>
      <c r="C984" s="116" t="s">
        <v>28</v>
      </c>
      <c r="D984" s="118">
        <v>42735.0</v>
      </c>
      <c r="E984" s="117">
        <v>1.0776E10</v>
      </c>
      <c r="F984" s="119" t="s">
        <v>59</v>
      </c>
      <c r="G984" s="117">
        <v>4.525E9</v>
      </c>
      <c r="H984" s="121" t="s">
        <v>59</v>
      </c>
      <c r="I984" s="117">
        <v>3.73E8</v>
      </c>
      <c r="J984" s="116" t="s">
        <v>15</v>
      </c>
      <c r="K984" s="116" t="s">
        <v>92</v>
      </c>
      <c r="L984" s="29" t="str">
        <f t="shared" si="1"/>
        <v>#VALUE!</v>
      </c>
      <c r="M984" s="120" t="str">
        <f t="shared" si="2"/>
        <v>#VALUE!</v>
      </c>
      <c r="N984" s="29">
        <f t="shared" si="3"/>
        <v>4898000000</v>
      </c>
      <c r="O984" s="16" t="str">
        <f t="shared" si="4"/>
        <v>#VALUE!</v>
      </c>
      <c r="P984" s="120" t="str">
        <f t="shared" si="5"/>
        <v>#VALUE!</v>
      </c>
      <c r="Q984" s="16"/>
      <c r="R984" s="16"/>
      <c r="S984" s="16"/>
      <c r="T984" s="16"/>
      <c r="U984" s="16"/>
      <c r="V984" s="16"/>
      <c r="W984" s="16"/>
      <c r="X984" s="16"/>
      <c r="Y984" s="16"/>
      <c r="Z984" s="16"/>
      <c r="AA984" s="16"/>
    </row>
    <row r="985">
      <c r="A985" s="115">
        <v>1011.0</v>
      </c>
      <c r="B985" s="116" t="s">
        <v>401</v>
      </c>
      <c r="C985" s="116" t="s">
        <v>25</v>
      </c>
      <c r="D985" s="118">
        <v>41274.0</v>
      </c>
      <c r="E985" s="117">
        <v>4.75888E8</v>
      </c>
      <c r="F985" s="117">
        <v>1.17275E8</v>
      </c>
      <c r="G985" s="117">
        <v>4.7115E7</v>
      </c>
      <c r="H985" s="121" t="s">
        <v>59</v>
      </c>
      <c r="I985" s="117">
        <v>1.21211E8</v>
      </c>
      <c r="J985" s="116" t="s">
        <v>17</v>
      </c>
      <c r="K985" s="116" t="s">
        <v>265</v>
      </c>
      <c r="L985" s="29">
        <f t="shared" si="1"/>
        <v>358613000</v>
      </c>
      <c r="M985" s="120">
        <f t="shared" si="2"/>
        <v>0.7535659651</v>
      </c>
      <c r="N985" s="29">
        <f t="shared" si="3"/>
        <v>168326000</v>
      </c>
      <c r="O985" s="29">
        <f t="shared" si="4"/>
        <v>190287000</v>
      </c>
      <c r="P985" s="120">
        <f t="shared" si="5"/>
        <v>0.399856689</v>
      </c>
      <c r="Q985" s="16"/>
      <c r="R985" s="16"/>
      <c r="S985" s="16"/>
      <c r="T985" s="16"/>
      <c r="U985" s="16"/>
      <c r="V985" s="16"/>
      <c r="W985" s="16"/>
      <c r="X985" s="16"/>
      <c r="Y985" s="16"/>
      <c r="Z985" s="16"/>
      <c r="AA985" s="16"/>
    </row>
    <row r="986">
      <c r="A986" s="115">
        <v>1012.0</v>
      </c>
      <c r="B986" s="116" t="s">
        <v>401</v>
      </c>
      <c r="C986" s="116" t="s">
        <v>26</v>
      </c>
      <c r="D986" s="118">
        <v>41639.0</v>
      </c>
      <c r="E986" s="117">
        <v>6.3549E8</v>
      </c>
      <c r="F986" s="117">
        <v>1.7205E8</v>
      </c>
      <c r="G986" s="117">
        <v>4.372E7</v>
      </c>
      <c r="H986" s="119" t="s">
        <v>59</v>
      </c>
      <c r="I986" s="117">
        <v>1.86979E8</v>
      </c>
      <c r="J986" s="116" t="s">
        <v>17</v>
      </c>
      <c r="K986" s="116" t="s">
        <v>265</v>
      </c>
      <c r="L986" s="29">
        <f t="shared" si="1"/>
        <v>463440000</v>
      </c>
      <c r="M986" s="120">
        <f t="shared" si="2"/>
        <v>0.7292640325</v>
      </c>
      <c r="N986" s="29">
        <f t="shared" si="3"/>
        <v>230699000</v>
      </c>
      <c r="O986" s="29">
        <f t="shared" si="4"/>
        <v>232741000</v>
      </c>
      <c r="P986" s="120">
        <f t="shared" si="5"/>
        <v>0.3662386505</v>
      </c>
      <c r="Q986" s="16"/>
      <c r="R986" s="16"/>
      <c r="S986" s="16"/>
      <c r="T986" s="16"/>
      <c r="U986" s="16"/>
      <c r="V986" s="16"/>
      <c r="W986" s="16"/>
      <c r="X986" s="16"/>
      <c r="Y986" s="16"/>
      <c r="Z986" s="16"/>
      <c r="AA986" s="16"/>
    </row>
    <row r="987">
      <c r="A987" s="115">
        <v>1013.0</v>
      </c>
      <c r="B987" s="116" t="s">
        <v>401</v>
      </c>
      <c r="C987" s="116" t="s">
        <v>27</v>
      </c>
      <c r="D987" s="118">
        <v>42004.0</v>
      </c>
      <c r="E987" s="117">
        <v>9.92332E8</v>
      </c>
      <c r="F987" s="117">
        <v>2.75379E8</v>
      </c>
      <c r="G987" s="117">
        <v>5.7664E7</v>
      </c>
      <c r="H987" s="121" t="s">
        <v>59</v>
      </c>
      <c r="I987" s="117">
        <v>3.01812E8</v>
      </c>
      <c r="J987" s="116" t="s">
        <v>17</v>
      </c>
      <c r="K987" s="116" t="s">
        <v>265</v>
      </c>
      <c r="L987" s="29">
        <f t="shared" si="1"/>
        <v>716953000</v>
      </c>
      <c r="M987" s="120">
        <f t="shared" si="2"/>
        <v>0.7224930769</v>
      </c>
      <c r="N987" s="29">
        <f t="shared" si="3"/>
        <v>359476000</v>
      </c>
      <c r="O987" s="29">
        <f t="shared" si="4"/>
        <v>357477000</v>
      </c>
      <c r="P987" s="120">
        <f t="shared" si="5"/>
        <v>0.3602393151</v>
      </c>
      <c r="Q987" s="16"/>
      <c r="R987" s="16"/>
      <c r="S987" s="16"/>
      <c r="T987" s="16"/>
      <c r="U987" s="16"/>
      <c r="V987" s="16"/>
      <c r="W987" s="16"/>
      <c r="X987" s="16"/>
      <c r="Y987" s="16"/>
      <c r="Z987" s="16"/>
      <c r="AA987" s="16"/>
    </row>
    <row r="988">
      <c r="A988" s="115">
        <v>1014.0</v>
      </c>
      <c r="B988" s="116" t="s">
        <v>401</v>
      </c>
      <c r="C988" s="116" t="s">
        <v>28</v>
      </c>
      <c r="D988" s="118">
        <v>42369.0</v>
      </c>
      <c r="E988" s="117">
        <v>1.042779E9</v>
      </c>
      <c r="F988" s="117">
        <v>2.80901E8</v>
      </c>
      <c r="G988" s="117">
        <v>5.3992E7</v>
      </c>
      <c r="H988" s="121" t="s">
        <v>59</v>
      </c>
      <c r="I988" s="117">
        <v>2.9452E8</v>
      </c>
      <c r="J988" s="116" t="s">
        <v>17</v>
      </c>
      <c r="K988" s="116" t="s">
        <v>265</v>
      </c>
      <c r="L988" s="29">
        <f t="shared" si="1"/>
        <v>761878000</v>
      </c>
      <c r="M988" s="120">
        <f t="shared" si="2"/>
        <v>0.7306226919</v>
      </c>
      <c r="N988" s="29">
        <f t="shared" si="3"/>
        <v>348512000</v>
      </c>
      <c r="O988" s="29">
        <f t="shared" si="4"/>
        <v>413366000</v>
      </c>
      <c r="P988" s="120">
        <f t="shared" si="5"/>
        <v>0.3964080596</v>
      </c>
      <c r="Q988" s="16"/>
      <c r="R988" s="16"/>
      <c r="S988" s="16"/>
      <c r="T988" s="16"/>
      <c r="U988" s="16"/>
      <c r="V988" s="16"/>
      <c r="W988" s="16"/>
      <c r="X988" s="16"/>
      <c r="Y988" s="16"/>
      <c r="Z988" s="16"/>
      <c r="AA988" s="16"/>
    </row>
    <row r="989">
      <c r="A989" s="115">
        <v>1015.0</v>
      </c>
      <c r="B989" s="116" t="s">
        <v>402</v>
      </c>
      <c r="C989" s="116" t="s">
        <v>25</v>
      </c>
      <c r="D989" s="118">
        <v>41274.0</v>
      </c>
      <c r="E989" s="117">
        <v>7.97517E8</v>
      </c>
      <c r="F989" s="117">
        <v>3.37533E8</v>
      </c>
      <c r="G989" s="117">
        <v>2.0412E7</v>
      </c>
      <c r="H989" s="119" t="s">
        <v>59</v>
      </c>
      <c r="I989" s="117">
        <v>2.77621E8</v>
      </c>
      <c r="J989" s="116" t="s">
        <v>17</v>
      </c>
      <c r="K989" s="116" t="s">
        <v>296</v>
      </c>
      <c r="L989" s="29">
        <f t="shared" si="1"/>
        <v>459984000</v>
      </c>
      <c r="M989" s="120">
        <f t="shared" si="2"/>
        <v>0.5767701504</v>
      </c>
      <c r="N989" s="29">
        <f t="shared" si="3"/>
        <v>298033000</v>
      </c>
      <c r="O989" s="29">
        <f t="shared" si="4"/>
        <v>161951000</v>
      </c>
      <c r="P989" s="120">
        <f t="shared" si="5"/>
        <v>0.2030690255</v>
      </c>
      <c r="Q989" s="16"/>
      <c r="R989" s="16"/>
      <c r="S989" s="16"/>
      <c r="T989" s="16"/>
      <c r="U989" s="16"/>
      <c r="V989" s="16"/>
      <c r="W989" s="16"/>
      <c r="X989" s="16"/>
      <c r="Y989" s="16"/>
      <c r="Z989" s="16"/>
      <c r="AA989" s="16"/>
    </row>
    <row r="990">
      <c r="A990" s="115">
        <v>1016.0</v>
      </c>
      <c r="B990" s="116" t="s">
        <v>402</v>
      </c>
      <c r="C990" s="116" t="s">
        <v>26</v>
      </c>
      <c r="D990" s="118">
        <v>41639.0</v>
      </c>
      <c r="E990" s="117">
        <v>1.029475E9</v>
      </c>
      <c r="F990" s="117">
        <v>4.23256E8</v>
      </c>
      <c r="G990" s="117">
        <v>2.7772E7</v>
      </c>
      <c r="H990" s="119" t="s">
        <v>59</v>
      </c>
      <c r="I990" s="117">
        <v>3.57165E8</v>
      </c>
      <c r="J990" s="116" t="s">
        <v>17</v>
      </c>
      <c r="K990" s="116" t="s">
        <v>296</v>
      </c>
      <c r="L990" s="29">
        <f t="shared" si="1"/>
        <v>606219000</v>
      </c>
      <c r="M990" s="120">
        <f t="shared" si="2"/>
        <v>0.5888622842</v>
      </c>
      <c r="N990" s="29">
        <f t="shared" si="3"/>
        <v>384937000</v>
      </c>
      <c r="O990" s="29">
        <f t="shared" si="4"/>
        <v>221282000</v>
      </c>
      <c r="P990" s="120">
        <f t="shared" si="5"/>
        <v>0.2149464533</v>
      </c>
      <c r="Q990" s="16"/>
      <c r="R990" s="16"/>
      <c r="S990" s="16"/>
      <c r="T990" s="16"/>
      <c r="U990" s="16"/>
      <c r="V990" s="16"/>
      <c r="W990" s="16"/>
      <c r="X990" s="16"/>
      <c r="Y990" s="16"/>
      <c r="Z990" s="16"/>
      <c r="AA990" s="16"/>
    </row>
    <row r="991">
      <c r="A991" s="115">
        <v>1017.0</v>
      </c>
      <c r="B991" s="116" t="s">
        <v>402</v>
      </c>
      <c r="C991" s="116" t="s">
        <v>27</v>
      </c>
      <c r="D991" s="118">
        <v>42004.0</v>
      </c>
      <c r="E991" s="117">
        <v>1.105247E9</v>
      </c>
      <c r="F991" s="117">
        <v>4.41929E8</v>
      </c>
      <c r="G991" s="117">
        <v>2.9412E7</v>
      </c>
      <c r="H991" s="121" t="s">
        <v>59</v>
      </c>
      <c r="I991" s="117">
        <v>3.78716E8</v>
      </c>
      <c r="J991" s="116" t="s">
        <v>17</v>
      </c>
      <c r="K991" s="116" t="s">
        <v>296</v>
      </c>
      <c r="L991" s="29">
        <f t="shared" si="1"/>
        <v>663318000</v>
      </c>
      <c r="M991" s="120">
        <f t="shared" si="2"/>
        <v>0.6001536308</v>
      </c>
      <c r="N991" s="29">
        <f t="shared" si="3"/>
        <v>408128000</v>
      </c>
      <c r="O991" s="29">
        <f t="shared" si="4"/>
        <v>255190000</v>
      </c>
      <c r="P991" s="120">
        <f t="shared" si="5"/>
        <v>0.2308895659</v>
      </c>
      <c r="Q991" s="16"/>
      <c r="R991" s="16"/>
      <c r="S991" s="16"/>
      <c r="T991" s="16"/>
      <c r="U991" s="16"/>
      <c r="V991" s="16"/>
      <c r="W991" s="16"/>
      <c r="X991" s="16"/>
      <c r="Y991" s="16"/>
      <c r="Z991" s="16"/>
      <c r="AA991" s="16"/>
    </row>
    <row r="992">
      <c r="A992" s="115">
        <v>1018.0</v>
      </c>
      <c r="B992" s="116" t="s">
        <v>402</v>
      </c>
      <c r="C992" s="116" t="s">
        <v>28</v>
      </c>
      <c r="D992" s="118">
        <v>42369.0</v>
      </c>
      <c r="E992" s="117">
        <v>1.288149E9</v>
      </c>
      <c r="F992" s="117">
        <v>4.97359E8</v>
      </c>
      <c r="G992" s="117">
        <v>2.987E7</v>
      </c>
      <c r="H992" s="121" t="s">
        <v>59</v>
      </c>
      <c r="I992" s="117">
        <v>4.64472E8</v>
      </c>
      <c r="J992" s="116" t="s">
        <v>17</v>
      </c>
      <c r="K992" s="116" t="s">
        <v>296</v>
      </c>
      <c r="L992" s="29">
        <f t="shared" si="1"/>
        <v>790790000</v>
      </c>
      <c r="M992" s="120">
        <f t="shared" si="2"/>
        <v>0.6138963738</v>
      </c>
      <c r="N992" s="29">
        <f t="shared" si="3"/>
        <v>494342000</v>
      </c>
      <c r="O992" s="29">
        <f t="shared" si="4"/>
        <v>296448000</v>
      </c>
      <c r="P992" s="120">
        <f t="shared" si="5"/>
        <v>0.2301348679</v>
      </c>
      <c r="Q992" s="16"/>
      <c r="R992" s="16"/>
      <c r="S992" s="16"/>
      <c r="T992" s="16"/>
      <c r="U992" s="16"/>
      <c r="V992" s="16"/>
      <c r="W992" s="16"/>
      <c r="X992" s="16"/>
      <c r="Y992" s="16"/>
      <c r="Z992" s="16"/>
      <c r="AA992" s="16"/>
    </row>
    <row r="993">
      <c r="A993" s="115">
        <v>1019.0</v>
      </c>
      <c r="B993" s="116" t="s">
        <v>403</v>
      </c>
      <c r="C993" s="116" t="s">
        <v>25</v>
      </c>
      <c r="D993" s="118">
        <v>41274.0</v>
      </c>
      <c r="E993" s="117">
        <v>1.1814E10</v>
      </c>
      <c r="F993" s="117">
        <v>1.019E10</v>
      </c>
      <c r="G993" s="117">
        <v>5.82E8</v>
      </c>
      <c r="H993" s="121" t="s">
        <v>59</v>
      </c>
      <c r="I993" s="117">
        <v>1.02E8</v>
      </c>
      <c r="J993" s="116" t="s">
        <v>9</v>
      </c>
      <c r="K993" s="116" t="s">
        <v>165</v>
      </c>
      <c r="L993" s="29">
        <f t="shared" si="1"/>
        <v>1624000000</v>
      </c>
      <c r="M993" s="120">
        <f t="shared" si="2"/>
        <v>0.1374640257</v>
      </c>
      <c r="N993" s="29">
        <f t="shared" si="3"/>
        <v>684000000</v>
      </c>
      <c r="O993" s="29">
        <f t="shared" si="4"/>
        <v>940000000</v>
      </c>
      <c r="P993" s="120">
        <f t="shared" si="5"/>
        <v>0.07956661588</v>
      </c>
      <c r="Q993" s="16"/>
      <c r="R993" s="16"/>
      <c r="S993" s="16"/>
      <c r="T993" s="16"/>
      <c r="U993" s="16"/>
      <c r="V993" s="16"/>
      <c r="W993" s="16"/>
      <c r="X993" s="16"/>
      <c r="Y993" s="16"/>
      <c r="Z993" s="16"/>
      <c r="AA993" s="16"/>
    </row>
    <row r="994">
      <c r="A994" s="115">
        <v>1020.0</v>
      </c>
      <c r="B994" s="116" t="s">
        <v>403</v>
      </c>
      <c r="C994" s="116" t="s">
        <v>26</v>
      </c>
      <c r="D994" s="118">
        <v>41639.0</v>
      </c>
      <c r="E994" s="117">
        <v>1.2784E10</v>
      </c>
      <c r="F994" s="117">
        <v>1.102E10</v>
      </c>
      <c r="G994" s="117">
        <v>6.49E8</v>
      </c>
      <c r="H994" s="121" t="s">
        <v>59</v>
      </c>
      <c r="I994" s="117">
        <v>1.27E8</v>
      </c>
      <c r="J994" s="116" t="s">
        <v>9</v>
      </c>
      <c r="K994" s="116" t="s">
        <v>165</v>
      </c>
      <c r="L994" s="29">
        <f t="shared" si="1"/>
        <v>1764000000</v>
      </c>
      <c r="M994" s="120">
        <f t="shared" si="2"/>
        <v>0.1379849812</v>
      </c>
      <c r="N994" s="29">
        <f t="shared" si="3"/>
        <v>776000000</v>
      </c>
      <c r="O994" s="29">
        <f t="shared" si="4"/>
        <v>988000000</v>
      </c>
      <c r="P994" s="120">
        <f t="shared" si="5"/>
        <v>0.07728410513</v>
      </c>
      <c r="Q994" s="16"/>
      <c r="R994" s="16"/>
      <c r="S994" s="16"/>
      <c r="T994" s="16"/>
      <c r="U994" s="16"/>
      <c r="V994" s="16"/>
      <c r="W994" s="16"/>
      <c r="X994" s="16"/>
      <c r="Y994" s="16"/>
      <c r="Z994" s="16"/>
      <c r="AA994" s="16"/>
    </row>
    <row r="995">
      <c r="A995" s="115">
        <v>1021.0</v>
      </c>
      <c r="B995" s="116" t="s">
        <v>403</v>
      </c>
      <c r="C995" s="116" t="s">
        <v>27</v>
      </c>
      <c r="D995" s="118">
        <v>42004.0</v>
      </c>
      <c r="E995" s="117">
        <v>1.3796E10</v>
      </c>
      <c r="F995" s="117">
        <v>1.183E10</v>
      </c>
      <c r="G995" s="117">
        <v>6.59E8</v>
      </c>
      <c r="H995" s="121" t="s">
        <v>59</v>
      </c>
      <c r="I995" s="117">
        <v>1.48E8</v>
      </c>
      <c r="J995" s="116" t="s">
        <v>9</v>
      </c>
      <c r="K995" s="116" t="s">
        <v>165</v>
      </c>
      <c r="L995" s="29">
        <f t="shared" si="1"/>
        <v>1966000000</v>
      </c>
      <c r="M995" s="120">
        <f t="shared" si="2"/>
        <v>0.1425050739</v>
      </c>
      <c r="N995" s="29">
        <f t="shared" si="3"/>
        <v>807000000</v>
      </c>
      <c r="O995" s="29">
        <f t="shared" si="4"/>
        <v>1159000000</v>
      </c>
      <c r="P995" s="120">
        <f t="shared" si="5"/>
        <v>0.08400985793</v>
      </c>
      <c r="Q995" s="16"/>
      <c r="R995" s="16"/>
      <c r="S995" s="16"/>
      <c r="T995" s="16"/>
      <c r="U995" s="16"/>
      <c r="V995" s="16"/>
      <c r="W995" s="16"/>
      <c r="X995" s="16"/>
      <c r="Y995" s="16"/>
      <c r="Z995" s="16"/>
      <c r="AA995" s="16"/>
    </row>
    <row r="996">
      <c r="A996" s="115">
        <v>1022.0</v>
      </c>
      <c r="B996" s="116" t="s">
        <v>403</v>
      </c>
      <c r="C996" s="116" t="s">
        <v>28</v>
      </c>
      <c r="D996" s="118">
        <v>42369.0</v>
      </c>
      <c r="E996" s="117">
        <v>1.4486E10</v>
      </c>
      <c r="F996" s="117">
        <v>1.2363E10</v>
      </c>
      <c r="G996" s="117">
        <v>6.34E8</v>
      </c>
      <c r="H996" s="121" t="s">
        <v>59</v>
      </c>
      <c r="I996" s="117">
        <v>1.39E8</v>
      </c>
      <c r="J996" s="116" t="s">
        <v>9</v>
      </c>
      <c r="K996" s="116" t="s">
        <v>165</v>
      </c>
      <c r="L996" s="29">
        <f t="shared" si="1"/>
        <v>2123000000</v>
      </c>
      <c r="M996" s="120">
        <f t="shared" si="2"/>
        <v>0.1465552948</v>
      </c>
      <c r="N996" s="29">
        <f t="shared" si="3"/>
        <v>773000000</v>
      </c>
      <c r="O996" s="29">
        <f t="shared" si="4"/>
        <v>1350000000</v>
      </c>
      <c r="P996" s="120">
        <f t="shared" si="5"/>
        <v>0.09319342814</v>
      </c>
      <c r="Q996" s="16"/>
      <c r="R996" s="16"/>
      <c r="S996" s="16"/>
      <c r="T996" s="16"/>
      <c r="U996" s="16"/>
      <c r="V996" s="16"/>
      <c r="W996" s="16"/>
      <c r="X996" s="16"/>
      <c r="Y996" s="16"/>
      <c r="Z996" s="16"/>
      <c r="AA996" s="16"/>
    </row>
    <row r="997">
      <c r="A997" s="115">
        <v>1023.0</v>
      </c>
      <c r="B997" s="116" t="s">
        <v>404</v>
      </c>
      <c r="C997" s="116" t="s">
        <v>25</v>
      </c>
      <c r="D997" s="122">
        <v>41639.0</v>
      </c>
      <c r="E997" s="117">
        <v>6.761E9</v>
      </c>
      <c r="F997" s="117">
        <v>4.802E9</v>
      </c>
      <c r="G997" s="117">
        <v>1.347E9</v>
      </c>
      <c r="H997" s="121" t="s">
        <v>59</v>
      </c>
      <c r="I997" s="121" t="s">
        <v>59</v>
      </c>
      <c r="J997" s="116" t="s">
        <v>14</v>
      </c>
      <c r="K997" s="116" t="s">
        <v>98</v>
      </c>
      <c r="L997" s="29">
        <f t="shared" si="1"/>
        <v>1959000000</v>
      </c>
      <c r="M997" s="120">
        <f t="shared" si="2"/>
        <v>0.289750037</v>
      </c>
      <c r="N997" s="29">
        <f t="shared" si="3"/>
        <v>1347000000</v>
      </c>
      <c r="O997" s="29">
        <f t="shared" si="4"/>
        <v>612000000</v>
      </c>
      <c r="P997" s="120">
        <f t="shared" si="5"/>
        <v>0.09051915397</v>
      </c>
      <c r="Q997" s="16"/>
      <c r="R997" s="16"/>
      <c r="S997" s="16"/>
      <c r="T997" s="16"/>
      <c r="U997" s="16"/>
      <c r="V997" s="16"/>
      <c r="W997" s="16"/>
      <c r="X997" s="16"/>
      <c r="Y997" s="16"/>
      <c r="Z997" s="16"/>
      <c r="AA997" s="16"/>
    </row>
    <row r="998">
      <c r="A998" s="115">
        <v>1024.0</v>
      </c>
      <c r="B998" s="116" t="s">
        <v>404</v>
      </c>
      <c r="C998" s="116" t="s">
        <v>26</v>
      </c>
      <c r="D998" s="118">
        <v>42004.0</v>
      </c>
      <c r="E998" s="117">
        <v>7.006E9</v>
      </c>
      <c r="F998" s="117">
        <v>4.946E9</v>
      </c>
      <c r="G998" s="117">
        <v>1.338E9</v>
      </c>
      <c r="H998" s="121" t="s">
        <v>59</v>
      </c>
      <c r="I998" s="119" t="s">
        <v>59</v>
      </c>
      <c r="J998" s="116" t="s">
        <v>14</v>
      </c>
      <c r="K998" s="116" t="s">
        <v>98</v>
      </c>
      <c r="L998" s="29">
        <f t="shared" si="1"/>
        <v>2060000000</v>
      </c>
      <c r="M998" s="120">
        <f t="shared" si="2"/>
        <v>0.2940336854</v>
      </c>
      <c r="N998" s="29">
        <f t="shared" si="3"/>
        <v>1338000000</v>
      </c>
      <c r="O998" s="29">
        <f t="shared" si="4"/>
        <v>722000000</v>
      </c>
      <c r="P998" s="120">
        <f t="shared" si="5"/>
        <v>0.1030545247</v>
      </c>
      <c r="Q998" s="16"/>
      <c r="R998" s="16"/>
      <c r="S998" s="16"/>
      <c r="T998" s="16"/>
      <c r="U998" s="16"/>
      <c r="V998" s="16"/>
      <c r="W998" s="16"/>
      <c r="X998" s="16"/>
      <c r="Y998" s="16"/>
      <c r="Z998" s="16"/>
      <c r="AA998" s="16"/>
    </row>
    <row r="999">
      <c r="A999" s="115">
        <v>1025.0</v>
      </c>
      <c r="B999" s="116" t="s">
        <v>404</v>
      </c>
      <c r="C999" s="116" t="s">
        <v>27</v>
      </c>
      <c r="D999" s="118">
        <v>42369.0</v>
      </c>
      <c r="E999" s="117">
        <v>7.142E9</v>
      </c>
      <c r="F999" s="117">
        <v>4.889E9</v>
      </c>
      <c r="G999" s="117">
        <v>1.339E9</v>
      </c>
      <c r="H999" s="121" t="s">
        <v>59</v>
      </c>
      <c r="I999" s="119" t="s">
        <v>59</v>
      </c>
      <c r="J999" s="116" t="s">
        <v>14</v>
      </c>
      <c r="K999" s="116" t="s">
        <v>98</v>
      </c>
      <c r="L999" s="29">
        <f t="shared" si="1"/>
        <v>2253000000</v>
      </c>
      <c r="M999" s="120">
        <f t="shared" si="2"/>
        <v>0.3154578549</v>
      </c>
      <c r="N999" s="29">
        <f t="shared" si="3"/>
        <v>1339000000</v>
      </c>
      <c r="O999" s="29">
        <f t="shared" si="4"/>
        <v>914000000</v>
      </c>
      <c r="P999" s="120">
        <f t="shared" si="5"/>
        <v>0.127975357</v>
      </c>
      <c r="Q999" s="16"/>
      <c r="R999" s="16"/>
      <c r="S999" s="16"/>
      <c r="T999" s="16"/>
      <c r="U999" s="16"/>
      <c r="V999" s="16"/>
      <c r="W999" s="16"/>
      <c r="X999" s="16"/>
      <c r="Y999" s="16"/>
      <c r="Z999" s="16"/>
      <c r="AA999" s="16"/>
    </row>
    <row r="1000">
      <c r="A1000" s="115">
        <v>1026.0</v>
      </c>
      <c r="B1000" s="116" t="s">
        <v>404</v>
      </c>
      <c r="C1000" s="116" t="s">
        <v>28</v>
      </c>
      <c r="D1000" s="118">
        <v>42735.0</v>
      </c>
      <c r="E1000" s="117">
        <v>7.357E9</v>
      </c>
      <c r="F1000" s="117">
        <v>4.901E9</v>
      </c>
      <c r="G1000" s="117">
        <v>1.403E9</v>
      </c>
      <c r="H1000" s="121" t="s">
        <v>59</v>
      </c>
      <c r="I1000" s="119" t="s">
        <v>59</v>
      </c>
      <c r="J1000" s="116" t="s">
        <v>14</v>
      </c>
      <c r="K1000" s="116" t="s">
        <v>98</v>
      </c>
      <c r="L1000" s="29">
        <f t="shared" si="1"/>
        <v>2456000000</v>
      </c>
      <c r="M1000" s="120">
        <f t="shared" si="2"/>
        <v>0.3338317249</v>
      </c>
      <c r="N1000" s="29">
        <f t="shared" si="3"/>
        <v>1403000000</v>
      </c>
      <c r="O1000" s="29">
        <f t="shared" si="4"/>
        <v>1053000000</v>
      </c>
      <c r="P1000" s="120">
        <f t="shared" si="5"/>
        <v>0.1431289928</v>
      </c>
      <c r="Q1000" s="16"/>
      <c r="R1000" s="16"/>
      <c r="S1000" s="16"/>
      <c r="T1000" s="16"/>
      <c r="U1000" s="16"/>
      <c r="V1000" s="16"/>
      <c r="W1000" s="16"/>
      <c r="X1000" s="16"/>
      <c r="Y1000" s="16"/>
      <c r="Z1000" s="16"/>
      <c r="AA1000" s="16"/>
    </row>
    <row r="1001">
      <c r="A1001" s="115">
        <v>1027.0</v>
      </c>
      <c r="B1001" s="116" t="s">
        <v>405</v>
      </c>
      <c r="C1001" s="116" t="s">
        <v>25</v>
      </c>
      <c r="D1001" s="118">
        <v>41274.0</v>
      </c>
      <c r="E1001" s="117">
        <v>6.420881E9</v>
      </c>
      <c r="F1001" s="117">
        <v>3.011684E9</v>
      </c>
      <c r="G1001" s="117">
        <v>2.388182E9</v>
      </c>
      <c r="H1001" s="121" t="s">
        <v>59</v>
      </c>
      <c r="I1001" s="119" t="s">
        <v>59</v>
      </c>
      <c r="J1001" s="116" t="s">
        <v>9</v>
      </c>
      <c r="K1001" s="116" t="s">
        <v>317</v>
      </c>
      <c r="L1001" s="29">
        <f t="shared" si="1"/>
        <v>3409197000</v>
      </c>
      <c r="M1001" s="120">
        <f t="shared" si="2"/>
        <v>0.5309547086</v>
      </c>
      <c r="N1001" s="29">
        <f t="shared" si="3"/>
        <v>2388182000</v>
      </c>
      <c r="O1001" s="29">
        <f t="shared" si="4"/>
        <v>1021015000</v>
      </c>
      <c r="P1001" s="120">
        <f t="shared" si="5"/>
        <v>0.1590147832</v>
      </c>
      <c r="Q1001" s="16"/>
      <c r="R1001" s="16"/>
      <c r="S1001" s="16"/>
      <c r="T1001" s="16"/>
      <c r="U1001" s="16"/>
      <c r="V1001" s="16"/>
      <c r="W1001" s="16"/>
      <c r="X1001" s="16"/>
      <c r="Y1001" s="16"/>
      <c r="Z1001" s="16"/>
      <c r="AA1001" s="16"/>
    </row>
    <row r="1002">
      <c r="A1002" s="115">
        <v>1028.0</v>
      </c>
      <c r="B1002" s="116" t="s">
        <v>405</v>
      </c>
      <c r="C1002" s="116" t="s">
        <v>26</v>
      </c>
      <c r="D1002" s="118">
        <v>41639.0</v>
      </c>
      <c r="E1002" s="117">
        <v>6.484892E9</v>
      </c>
      <c r="F1002" s="117">
        <v>3.006009E9</v>
      </c>
      <c r="G1002" s="117">
        <v>2.31078E9</v>
      </c>
      <c r="H1002" s="121" t="s">
        <v>59</v>
      </c>
      <c r="I1002" s="119" t="s">
        <v>59</v>
      </c>
      <c r="J1002" s="116" t="s">
        <v>9</v>
      </c>
      <c r="K1002" s="116" t="s">
        <v>317</v>
      </c>
      <c r="L1002" s="29">
        <f t="shared" si="1"/>
        <v>3478883000</v>
      </c>
      <c r="M1002" s="120">
        <f t="shared" si="2"/>
        <v>0.5364596666</v>
      </c>
      <c r="N1002" s="29">
        <f t="shared" si="3"/>
        <v>2310780000</v>
      </c>
      <c r="O1002" s="29">
        <f t="shared" si="4"/>
        <v>1168103000</v>
      </c>
      <c r="P1002" s="120">
        <f t="shared" si="5"/>
        <v>0.180126824</v>
      </c>
      <c r="Q1002" s="16"/>
      <c r="R1002" s="16"/>
      <c r="S1002" s="16"/>
      <c r="T1002" s="16"/>
      <c r="U1002" s="16"/>
      <c r="V1002" s="16"/>
      <c r="W1002" s="16"/>
      <c r="X1002" s="16"/>
      <c r="Y1002" s="16"/>
      <c r="Z1002" s="16"/>
      <c r="AA1002" s="16"/>
    </row>
    <row r="1003">
      <c r="A1003" s="115">
        <v>1029.0</v>
      </c>
      <c r="B1003" s="116" t="s">
        <v>405</v>
      </c>
      <c r="C1003" s="116" t="s">
        <v>27</v>
      </c>
      <c r="D1003" s="118">
        <v>42004.0</v>
      </c>
      <c r="E1003" s="117">
        <v>6.023819E9</v>
      </c>
      <c r="F1003" s="117">
        <v>3.022797E9</v>
      </c>
      <c r="G1003" s="117">
        <v>2.347308E9</v>
      </c>
      <c r="H1003" s="121" t="s">
        <v>59</v>
      </c>
      <c r="I1003" s="119" t="s">
        <v>59</v>
      </c>
      <c r="J1003" s="116" t="s">
        <v>9</v>
      </c>
      <c r="K1003" s="116" t="s">
        <v>317</v>
      </c>
      <c r="L1003" s="29">
        <f t="shared" si="1"/>
        <v>3001022000</v>
      </c>
      <c r="M1003" s="120">
        <f t="shared" si="2"/>
        <v>0.4981925918</v>
      </c>
      <c r="N1003" s="29">
        <f t="shared" si="3"/>
        <v>2347308000</v>
      </c>
      <c r="O1003" s="29">
        <f t="shared" si="4"/>
        <v>653714000</v>
      </c>
      <c r="P1003" s="120">
        <f t="shared" si="5"/>
        <v>0.108521521</v>
      </c>
      <c r="Q1003" s="16"/>
      <c r="R1003" s="16"/>
      <c r="S1003" s="16"/>
      <c r="T1003" s="16"/>
      <c r="U1003" s="16"/>
      <c r="V1003" s="16"/>
      <c r="W1003" s="16"/>
      <c r="X1003" s="16"/>
      <c r="Y1003" s="16"/>
      <c r="Z1003" s="16"/>
      <c r="AA1003" s="16"/>
    </row>
    <row r="1004">
      <c r="A1004" s="115">
        <v>1030.0</v>
      </c>
      <c r="B1004" s="116" t="s">
        <v>405</v>
      </c>
      <c r="C1004" s="116" t="s">
        <v>28</v>
      </c>
      <c r="D1004" s="118">
        <v>42369.0</v>
      </c>
      <c r="E1004" s="117">
        <v>5.702613E9</v>
      </c>
      <c r="F1004" s="117">
        <v>2.896255E9</v>
      </c>
      <c r="G1004" s="117">
        <v>2.265436E9</v>
      </c>
      <c r="H1004" s="121" t="s">
        <v>59</v>
      </c>
      <c r="I1004" s="119" t="s">
        <v>59</v>
      </c>
      <c r="J1004" s="116" t="s">
        <v>9</v>
      </c>
      <c r="K1004" s="116" t="s">
        <v>317</v>
      </c>
      <c r="L1004" s="29">
        <f t="shared" si="1"/>
        <v>2806358000</v>
      </c>
      <c r="M1004" s="120">
        <f t="shared" si="2"/>
        <v>0.4921179116</v>
      </c>
      <c r="N1004" s="29">
        <f t="shared" si="3"/>
        <v>2265436000</v>
      </c>
      <c r="O1004" s="29">
        <f t="shared" si="4"/>
        <v>540922000</v>
      </c>
      <c r="P1004" s="120">
        <f t="shared" si="5"/>
        <v>0.09485511291</v>
      </c>
      <c r="Q1004" s="16"/>
      <c r="R1004" s="16"/>
      <c r="S1004" s="16"/>
      <c r="T1004" s="16"/>
      <c r="U1004" s="16"/>
      <c r="V1004" s="16"/>
      <c r="W1004" s="16"/>
      <c r="X1004" s="16"/>
      <c r="Y1004" s="16"/>
      <c r="Z1004" s="16"/>
      <c r="AA1004" s="16"/>
    </row>
    <row r="1005">
      <c r="A1005" s="115">
        <v>1031.0</v>
      </c>
      <c r="B1005" s="116" t="s">
        <v>406</v>
      </c>
      <c r="C1005" s="116" t="s">
        <v>25</v>
      </c>
      <c r="D1005" s="118">
        <v>41274.0</v>
      </c>
      <c r="E1005" s="117">
        <v>2.7567E10</v>
      </c>
      <c r="F1005" s="117">
        <v>1.67507E10</v>
      </c>
      <c r="G1005" s="117">
        <v>2.2117E9</v>
      </c>
      <c r="H1005" s="121" t="s">
        <v>59</v>
      </c>
      <c r="I1005" s="119" t="s">
        <v>59</v>
      </c>
      <c r="J1005" s="116" t="s">
        <v>9</v>
      </c>
      <c r="K1005" s="116" t="s">
        <v>187</v>
      </c>
      <c r="L1005" s="29">
        <f t="shared" si="1"/>
        <v>10816300000</v>
      </c>
      <c r="M1005" s="120">
        <f t="shared" si="2"/>
        <v>0.3923640585</v>
      </c>
      <c r="N1005" s="29">
        <f t="shared" si="3"/>
        <v>2211700000</v>
      </c>
      <c r="O1005" s="29">
        <f t="shared" si="4"/>
        <v>8604600000</v>
      </c>
      <c r="P1005" s="120">
        <f t="shared" si="5"/>
        <v>0.3121340733</v>
      </c>
      <c r="Q1005" s="16"/>
      <c r="R1005" s="16"/>
      <c r="S1005" s="16"/>
      <c r="T1005" s="16"/>
      <c r="U1005" s="16"/>
      <c r="V1005" s="16"/>
      <c r="W1005" s="16"/>
      <c r="X1005" s="16"/>
      <c r="Y1005" s="16"/>
      <c r="Z1005" s="16"/>
      <c r="AA1005" s="16"/>
    </row>
    <row r="1006">
      <c r="A1006" s="115">
        <v>1032.0</v>
      </c>
      <c r="B1006" s="116" t="s">
        <v>406</v>
      </c>
      <c r="C1006" s="116" t="s">
        <v>26</v>
      </c>
      <c r="D1006" s="118">
        <v>41639.0</v>
      </c>
      <c r="E1006" s="117">
        <v>2.81057E10</v>
      </c>
      <c r="F1006" s="117">
        <v>1.7203E10</v>
      </c>
      <c r="G1006" s="117">
        <v>2.1384E9</v>
      </c>
      <c r="H1006" s="121" t="s">
        <v>59</v>
      </c>
      <c r="I1006" s="119" t="s">
        <v>59</v>
      </c>
      <c r="J1006" s="116" t="s">
        <v>9</v>
      </c>
      <c r="K1006" s="116" t="s">
        <v>187</v>
      </c>
      <c r="L1006" s="29">
        <f t="shared" si="1"/>
        <v>10902700000</v>
      </c>
      <c r="M1006" s="120">
        <f t="shared" si="2"/>
        <v>0.3879177533</v>
      </c>
      <c r="N1006" s="29">
        <f t="shared" si="3"/>
        <v>2138400000</v>
      </c>
      <c r="O1006" s="29">
        <f t="shared" si="4"/>
        <v>8764300000</v>
      </c>
      <c r="P1006" s="120">
        <f t="shared" si="5"/>
        <v>0.3118335427</v>
      </c>
      <c r="Q1006" s="16"/>
      <c r="R1006" s="16"/>
      <c r="S1006" s="16"/>
      <c r="T1006" s="16"/>
      <c r="U1006" s="16"/>
      <c r="V1006" s="16"/>
      <c r="W1006" s="16"/>
      <c r="X1006" s="16"/>
      <c r="Y1006" s="16"/>
      <c r="Z1006" s="16"/>
      <c r="AA1006" s="16"/>
    </row>
    <row r="1007">
      <c r="A1007" s="115">
        <v>1033.0</v>
      </c>
      <c r="B1007" s="116" t="s">
        <v>406</v>
      </c>
      <c r="C1007" s="116" t="s">
        <v>27</v>
      </c>
      <c r="D1007" s="118">
        <v>42004.0</v>
      </c>
      <c r="E1007" s="117">
        <v>2.74413E10</v>
      </c>
      <c r="F1007" s="117">
        <v>1.69856E10</v>
      </c>
      <c r="G1007" s="117">
        <v>2.5065E9</v>
      </c>
      <c r="H1007" s="119" t="s">
        <v>59</v>
      </c>
      <c r="I1007" s="121" t="s">
        <v>59</v>
      </c>
      <c r="J1007" s="116" t="s">
        <v>9</v>
      </c>
      <c r="K1007" s="116" t="s">
        <v>187</v>
      </c>
      <c r="L1007" s="29">
        <f t="shared" si="1"/>
        <v>10455700000</v>
      </c>
      <c r="M1007" s="120">
        <f t="shared" si="2"/>
        <v>0.3810205785</v>
      </c>
      <c r="N1007" s="29">
        <f t="shared" si="3"/>
        <v>2506500000</v>
      </c>
      <c r="O1007" s="29">
        <f t="shared" si="4"/>
        <v>7949200000</v>
      </c>
      <c r="P1007" s="120">
        <f t="shared" si="5"/>
        <v>0.2896801536</v>
      </c>
      <c r="Q1007" s="16"/>
      <c r="R1007" s="16"/>
      <c r="S1007" s="16"/>
      <c r="T1007" s="16"/>
      <c r="U1007" s="16"/>
      <c r="V1007" s="16"/>
      <c r="W1007" s="16"/>
      <c r="X1007" s="16"/>
      <c r="Y1007" s="16"/>
      <c r="Z1007" s="16"/>
      <c r="AA1007" s="16"/>
    </row>
    <row r="1008">
      <c r="A1008" s="115">
        <v>1034.0</v>
      </c>
      <c r="B1008" s="116" t="s">
        <v>406</v>
      </c>
      <c r="C1008" s="116" t="s">
        <v>28</v>
      </c>
      <c r="D1008" s="122">
        <v>42369.0</v>
      </c>
      <c r="E1008" s="117">
        <v>2.5413E10</v>
      </c>
      <c r="F1008" s="117">
        <v>1.56238E10</v>
      </c>
      <c r="G1008" s="117">
        <v>2.6437E9</v>
      </c>
      <c r="H1008" s="121" t="s">
        <v>59</v>
      </c>
      <c r="I1008" s="121" t="s">
        <v>59</v>
      </c>
      <c r="J1008" s="116" t="s">
        <v>9</v>
      </c>
      <c r="K1008" s="116" t="s">
        <v>187</v>
      </c>
      <c r="L1008" s="29">
        <f t="shared" si="1"/>
        <v>9789200000</v>
      </c>
      <c r="M1008" s="120">
        <f t="shared" si="2"/>
        <v>0.3852044229</v>
      </c>
      <c r="N1008" s="29">
        <f t="shared" si="3"/>
        <v>2643700000</v>
      </c>
      <c r="O1008" s="29">
        <f t="shared" si="4"/>
        <v>7145500000</v>
      </c>
      <c r="P1008" s="120">
        <f t="shared" si="5"/>
        <v>0.2811749892</v>
      </c>
      <c r="Q1008" s="16"/>
      <c r="R1008" s="16"/>
      <c r="S1008" s="16"/>
      <c r="T1008" s="16"/>
      <c r="U1008" s="16"/>
      <c r="V1008" s="16"/>
      <c r="W1008" s="16"/>
      <c r="X1008" s="16"/>
      <c r="Y1008" s="16"/>
      <c r="Z1008" s="16"/>
      <c r="AA1008" s="16"/>
    </row>
    <row r="1009">
      <c r="A1009" s="115">
        <v>1035.0</v>
      </c>
      <c r="B1009" s="116" t="s">
        <v>407</v>
      </c>
      <c r="C1009" s="116" t="s">
        <v>25</v>
      </c>
      <c r="D1009" s="118">
        <v>41364.0</v>
      </c>
      <c r="E1009" s="117">
        <v>1.581623E9</v>
      </c>
      <c r="F1009" s="117">
        <v>7.43164E8</v>
      </c>
      <c r="G1009" s="117">
        <v>2.61471E8</v>
      </c>
      <c r="H1009" s="117">
        <v>2.54723E8</v>
      </c>
      <c r="I1009" s="117">
        <v>1.11537E8</v>
      </c>
      <c r="J1009" s="116" t="s">
        <v>15</v>
      </c>
      <c r="K1009" s="116" t="s">
        <v>74</v>
      </c>
      <c r="L1009" s="29">
        <f t="shared" si="1"/>
        <v>838459000</v>
      </c>
      <c r="M1009" s="120">
        <f t="shared" si="2"/>
        <v>0.5301257</v>
      </c>
      <c r="N1009" s="29">
        <f t="shared" si="3"/>
        <v>627731000</v>
      </c>
      <c r="O1009" s="29">
        <f t="shared" si="4"/>
        <v>210728000</v>
      </c>
      <c r="P1009" s="120">
        <f t="shared" si="5"/>
        <v>0.1332352906</v>
      </c>
      <c r="Q1009" s="16"/>
      <c r="R1009" s="16"/>
      <c r="S1009" s="16"/>
      <c r="T1009" s="16"/>
      <c r="U1009" s="16"/>
      <c r="V1009" s="16"/>
      <c r="W1009" s="16"/>
      <c r="X1009" s="16"/>
      <c r="Y1009" s="16"/>
      <c r="Z1009" s="16"/>
      <c r="AA1009" s="16"/>
    </row>
    <row r="1010">
      <c r="A1010" s="115">
        <v>1036.0</v>
      </c>
      <c r="B1010" s="116" t="s">
        <v>407</v>
      </c>
      <c r="C1010" s="116" t="s">
        <v>26</v>
      </c>
      <c r="D1010" s="118">
        <v>41729.0</v>
      </c>
      <c r="E1010" s="117">
        <v>1.931217E9</v>
      </c>
      <c r="F1010" s="117">
        <v>8.02474E8</v>
      </c>
      <c r="G1010" s="117">
        <v>2.67278E8</v>
      </c>
      <c r="H1010" s="117">
        <v>3.05043E8</v>
      </c>
      <c r="I1010" s="117">
        <v>9.4534E7</v>
      </c>
      <c r="J1010" s="116" t="s">
        <v>15</v>
      </c>
      <c r="K1010" s="116" t="s">
        <v>74</v>
      </c>
      <c r="L1010" s="29">
        <f t="shared" si="1"/>
        <v>1128743000</v>
      </c>
      <c r="M1010" s="120">
        <f t="shared" si="2"/>
        <v>0.5844723819</v>
      </c>
      <c r="N1010" s="29">
        <f t="shared" si="3"/>
        <v>666855000</v>
      </c>
      <c r="O1010" s="29">
        <f t="shared" si="4"/>
        <v>461888000</v>
      </c>
      <c r="P1010" s="120">
        <f t="shared" si="5"/>
        <v>0.2391693942</v>
      </c>
      <c r="Q1010" s="16"/>
      <c r="R1010" s="16"/>
      <c r="S1010" s="16"/>
      <c r="T1010" s="16"/>
      <c r="U1010" s="16"/>
      <c r="V1010" s="16"/>
      <c r="W1010" s="16"/>
      <c r="X1010" s="16"/>
      <c r="Y1010" s="16"/>
      <c r="Z1010" s="16"/>
      <c r="AA1010" s="16"/>
    </row>
    <row r="1011">
      <c r="A1011" s="115">
        <v>1037.0</v>
      </c>
      <c r="B1011" s="116" t="s">
        <v>407</v>
      </c>
      <c r="C1011" s="116" t="s">
        <v>27</v>
      </c>
      <c r="D1011" s="122">
        <v>42094.0</v>
      </c>
      <c r="E1011" s="117">
        <v>2.147036E9</v>
      </c>
      <c r="F1011" s="117">
        <v>9.17472E8</v>
      </c>
      <c r="G1011" s="117">
        <v>2.74815E8</v>
      </c>
      <c r="H1011" s="117">
        <v>3.49543E8</v>
      </c>
      <c r="I1011" s="117">
        <v>1.76746E8</v>
      </c>
      <c r="J1011" s="116" t="s">
        <v>15</v>
      </c>
      <c r="K1011" s="116" t="s">
        <v>74</v>
      </c>
      <c r="L1011" s="29">
        <f t="shared" si="1"/>
        <v>1229564000</v>
      </c>
      <c r="M1011" s="120">
        <f t="shared" si="2"/>
        <v>0.5726797315</v>
      </c>
      <c r="N1011" s="29">
        <f t="shared" si="3"/>
        <v>801104000</v>
      </c>
      <c r="O1011" s="29">
        <f t="shared" si="4"/>
        <v>428460000</v>
      </c>
      <c r="P1011" s="120">
        <f t="shared" si="5"/>
        <v>0.1995588337</v>
      </c>
      <c r="Q1011" s="16"/>
      <c r="R1011" s="16"/>
      <c r="S1011" s="16"/>
      <c r="T1011" s="16"/>
      <c r="U1011" s="16"/>
      <c r="V1011" s="16"/>
      <c r="W1011" s="16"/>
      <c r="X1011" s="16"/>
      <c r="Y1011" s="16"/>
      <c r="Z1011" s="16"/>
      <c r="AA1011" s="16"/>
    </row>
    <row r="1012">
      <c r="A1012" s="115">
        <v>1038.0</v>
      </c>
      <c r="B1012" s="116" t="s">
        <v>407</v>
      </c>
      <c r="C1012" s="116" t="s">
        <v>28</v>
      </c>
      <c r="D1012" s="118">
        <v>42460.0</v>
      </c>
      <c r="E1012" s="117">
        <v>2.173334E9</v>
      </c>
      <c r="F1012" s="117">
        <v>9.6787E8</v>
      </c>
      <c r="G1012" s="117">
        <v>3.0167E8</v>
      </c>
      <c r="H1012" s="117">
        <v>3.72596E8</v>
      </c>
      <c r="I1012" s="117">
        <v>1.74896E8</v>
      </c>
      <c r="J1012" s="116" t="s">
        <v>15</v>
      </c>
      <c r="K1012" s="116" t="s">
        <v>74</v>
      </c>
      <c r="L1012" s="29">
        <f t="shared" si="1"/>
        <v>1205464000</v>
      </c>
      <c r="M1012" s="120">
        <f t="shared" si="2"/>
        <v>0.5546611796</v>
      </c>
      <c r="N1012" s="29">
        <f t="shared" si="3"/>
        <v>849162000</v>
      </c>
      <c r="O1012" s="29">
        <f t="shared" si="4"/>
        <v>356302000</v>
      </c>
      <c r="P1012" s="120">
        <f t="shared" si="5"/>
        <v>0.1639425877</v>
      </c>
      <c r="Q1012" s="16"/>
      <c r="R1012" s="16"/>
      <c r="S1012" s="16"/>
      <c r="T1012" s="16"/>
      <c r="U1012" s="16"/>
      <c r="V1012" s="16"/>
      <c r="W1012" s="16"/>
      <c r="X1012" s="16"/>
      <c r="Y1012" s="16"/>
      <c r="Z1012" s="16"/>
      <c r="AA1012" s="16"/>
    </row>
    <row r="1013">
      <c r="A1013" s="115">
        <v>1039.0</v>
      </c>
      <c r="B1013" s="116" t="s">
        <v>408</v>
      </c>
      <c r="C1013" s="116" t="s">
        <v>25</v>
      </c>
      <c r="D1013" s="118">
        <v>41364.0</v>
      </c>
      <c r="E1013" s="117">
        <v>1.22196E11</v>
      </c>
      <c r="F1013" s="117">
        <v>1.15315E11</v>
      </c>
      <c r="G1013" s="117">
        <v>4.11E9</v>
      </c>
      <c r="H1013" s="117">
        <v>4.33E8</v>
      </c>
      <c r="I1013" s="119" t="s">
        <v>59</v>
      </c>
      <c r="J1013" s="116" t="s">
        <v>13</v>
      </c>
      <c r="K1013" s="116" t="s">
        <v>68</v>
      </c>
      <c r="L1013" s="29">
        <f t="shared" si="1"/>
        <v>6881000000</v>
      </c>
      <c r="M1013" s="120">
        <f t="shared" si="2"/>
        <v>0.05631117222</v>
      </c>
      <c r="N1013" s="29">
        <f t="shared" si="3"/>
        <v>4543000000</v>
      </c>
      <c r="O1013" s="29">
        <f t="shared" si="4"/>
        <v>2338000000</v>
      </c>
      <c r="P1013" s="120">
        <f t="shared" si="5"/>
        <v>0.01913319585</v>
      </c>
      <c r="Q1013" s="16"/>
      <c r="R1013" s="16"/>
      <c r="S1013" s="16"/>
      <c r="T1013" s="16"/>
      <c r="U1013" s="16"/>
      <c r="V1013" s="16"/>
      <c r="W1013" s="16"/>
      <c r="X1013" s="16"/>
      <c r="Y1013" s="16"/>
      <c r="Z1013" s="16"/>
      <c r="AA1013" s="16"/>
    </row>
    <row r="1014">
      <c r="A1014" s="115">
        <v>1040.0</v>
      </c>
      <c r="B1014" s="116" t="s">
        <v>408</v>
      </c>
      <c r="C1014" s="116" t="s">
        <v>26</v>
      </c>
      <c r="D1014" s="118">
        <v>41729.0</v>
      </c>
      <c r="E1014" s="117">
        <v>1.37392E11</v>
      </c>
      <c r="F1014" s="117">
        <v>1.2904E11</v>
      </c>
      <c r="G1014" s="117">
        <v>5.388E9</v>
      </c>
      <c r="H1014" s="117">
        <v>4.57E8</v>
      </c>
      <c r="I1014" s="121" t="s">
        <v>59</v>
      </c>
      <c r="J1014" s="116" t="s">
        <v>13</v>
      </c>
      <c r="K1014" s="116" t="s">
        <v>68</v>
      </c>
      <c r="L1014" s="29">
        <f t="shared" si="1"/>
        <v>8352000000</v>
      </c>
      <c r="M1014" s="120">
        <f t="shared" si="2"/>
        <v>0.06078956562</v>
      </c>
      <c r="N1014" s="29">
        <f t="shared" si="3"/>
        <v>5845000000</v>
      </c>
      <c r="O1014" s="29">
        <f t="shared" si="4"/>
        <v>2507000000</v>
      </c>
      <c r="P1014" s="120">
        <f t="shared" si="5"/>
        <v>0.01824705951</v>
      </c>
      <c r="Q1014" s="16"/>
      <c r="R1014" s="16"/>
      <c r="S1014" s="16"/>
      <c r="T1014" s="16"/>
      <c r="U1014" s="16"/>
      <c r="V1014" s="16"/>
      <c r="W1014" s="16"/>
      <c r="X1014" s="16"/>
      <c r="Y1014" s="16"/>
      <c r="Z1014" s="16"/>
      <c r="AA1014" s="16"/>
    </row>
    <row r="1015">
      <c r="A1015" s="115">
        <v>1041.0</v>
      </c>
      <c r="B1015" s="116" t="s">
        <v>408</v>
      </c>
      <c r="C1015" s="116" t="s">
        <v>27</v>
      </c>
      <c r="D1015" s="118">
        <v>42094.0</v>
      </c>
      <c r="E1015" s="117">
        <v>1.79045E11</v>
      </c>
      <c r="F1015" s="117">
        <v>1.67634E11</v>
      </c>
      <c r="G1015" s="117">
        <v>7.901E9</v>
      </c>
      <c r="H1015" s="117">
        <v>3.92E8</v>
      </c>
      <c r="I1015" s="119" t="s">
        <v>59</v>
      </c>
      <c r="J1015" s="116" t="s">
        <v>13</v>
      </c>
      <c r="K1015" s="116" t="s">
        <v>68</v>
      </c>
      <c r="L1015" s="29">
        <f t="shared" si="1"/>
        <v>11411000000</v>
      </c>
      <c r="M1015" s="120">
        <f t="shared" si="2"/>
        <v>0.06373258119</v>
      </c>
      <c r="N1015" s="29">
        <f t="shared" si="3"/>
        <v>8293000000</v>
      </c>
      <c r="O1015" s="29">
        <f t="shared" si="4"/>
        <v>3118000000</v>
      </c>
      <c r="P1015" s="120">
        <f t="shared" si="5"/>
        <v>0.01741461644</v>
      </c>
      <c r="Q1015" s="16"/>
      <c r="R1015" s="16"/>
      <c r="S1015" s="16"/>
      <c r="T1015" s="16"/>
      <c r="U1015" s="16"/>
      <c r="V1015" s="16"/>
      <c r="W1015" s="16"/>
      <c r="X1015" s="16"/>
      <c r="Y1015" s="16"/>
      <c r="Z1015" s="16"/>
      <c r="AA1015" s="16"/>
    </row>
    <row r="1016">
      <c r="A1016" s="115">
        <v>1042.0</v>
      </c>
      <c r="B1016" s="116" t="s">
        <v>408</v>
      </c>
      <c r="C1016" s="116" t="s">
        <v>28</v>
      </c>
      <c r="D1016" s="118">
        <v>42460.0</v>
      </c>
      <c r="E1016" s="117">
        <v>1.90884E11</v>
      </c>
      <c r="F1016" s="117">
        <v>1.79468E11</v>
      </c>
      <c r="G1016" s="117">
        <v>7.276E9</v>
      </c>
      <c r="H1016" s="117">
        <v>3.92E8</v>
      </c>
      <c r="I1016" s="119" t="s">
        <v>59</v>
      </c>
      <c r="J1016" s="116" t="s">
        <v>13</v>
      </c>
      <c r="K1016" s="116" t="s">
        <v>68</v>
      </c>
      <c r="L1016" s="29">
        <f t="shared" si="1"/>
        <v>11416000000</v>
      </c>
      <c r="M1016" s="120">
        <f t="shared" si="2"/>
        <v>0.05980595545</v>
      </c>
      <c r="N1016" s="29">
        <f t="shared" si="3"/>
        <v>7668000000</v>
      </c>
      <c r="O1016" s="29">
        <f t="shared" si="4"/>
        <v>3748000000</v>
      </c>
      <c r="P1016" s="120">
        <f t="shared" si="5"/>
        <v>0.01963496155</v>
      </c>
      <c r="Q1016" s="16"/>
      <c r="R1016" s="16"/>
      <c r="S1016" s="16"/>
      <c r="T1016" s="16"/>
      <c r="U1016" s="16"/>
      <c r="V1016" s="16"/>
      <c r="W1016" s="16"/>
      <c r="X1016" s="16"/>
      <c r="Y1016" s="16"/>
      <c r="Z1016" s="16"/>
      <c r="AA1016" s="16"/>
    </row>
    <row r="1017">
      <c r="A1017" s="115">
        <v>1043.0</v>
      </c>
      <c r="B1017" s="116" t="s">
        <v>409</v>
      </c>
      <c r="C1017" s="116" t="s">
        <v>25</v>
      </c>
      <c r="D1017" s="118">
        <v>41274.0</v>
      </c>
      <c r="E1017" s="117">
        <v>2.7303E9</v>
      </c>
      <c r="F1017" s="117">
        <v>7.95E8</v>
      </c>
      <c r="G1017" s="117">
        <v>7.522E8</v>
      </c>
      <c r="H1017" s="121" t="s">
        <v>59</v>
      </c>
      <c r="I1017" s="117">
        <v>9.35E7</v>
      </c>
      <c r="J1017" s="116" t="s">
        <v>12</v>
      </c>
      <c r="K1017" s="116" t="s">
        <v>410</v>
      </c>
      <c r="L1017" s="29">
        <f t="shared" si="1"/>
        <v>1935300000</v>
      </c>
      <c r="M1017" s="120">
        <f t="shared" si="2"/>
        <v>0.7088232062</v>
      </c>
      <c r="N1017" s="29">
        <f t="shared" si="3"/>
        <v>845700000</v>
      </c>
      <c r="O1017" s="29">
        <f t="shared" si="4"/>
        <v>1089600000</v>
      </c>
      <c r="P1017" s="120">
        <f t="shared" si="5"/>
        <v>0.3990770245</v>
      </c>
      <c r="Q1017" s="16"/>
      <c r="R1017" s="16"/>
      <c r="S1017" s="16"/>
      <c r="T1017" s="16"/>
      <c r="U1017" s="16"/>
      <c r="V1017" s="16"/>
      <c r="W1017" s="16"/>
      <c r="X1017" s="16"/>
      <c r="Y1017" s="16"/>
      <c r="Z1017" s="16"/>
      <c r="AA1017" s="16"/>
    </row>
    <row r="1018">
      <c r="A1018" s="115">
        <v>1044.0</v>
      </c>
      <c r="B1018" s="116" t="s">
        <v>409</v>
      </c>
      <c r="C1018" s="116" t="s">
        <v>26</v>
      </c>
      <c r="D1018" s="118">
        <v>41639.0</v>
      </c>
      <c r="E1018" s="117">
        <v>2.9725E9</v>
      </c>
      <c r="F1018" s="117">
        <v>8.224E8</v>
      </c>
      <c r="G1018" s="117">
        <v>8.221E8</v>
      </c>
      <c r="H1018" s="119" t="s">
        <v>59</v>
      </c>
      <c r="I1018" s="117">
        <v>9.34E7</v>
      </c>
      <c r="J1018" s="116" t="s">
        <v>12</v>
      </c>
      <c r="K1018" s="116" t="s">
        <v>410</v>
      </c>
      <c r="L1018" s="29">
        <f t="shared" si="1"/>
        <v>2150100000</v>
      </c>
      <c r="M1018" s="120">
        <f t="shared" si="2"/>
        <v>0.7233305299</v>
      </c>
      <c r="N1018" s="29">
        <f t="shared" si="3"/>
        <v>915500000</v>
      </c>
      <c r="O1018" s="29">
        <f t="shared" si="4"/>
        <v>1234600000</v>
      </c>
      <c r="P1018" s="120">
        <f t="shared" si="5"/>
        <v>0.4153406224</v>
      </c>
      <c r="Q1018" s="16"/>
      <c r="R1018" s="16"/>
      <c r="S1018" s="16"/>
      <c r="T1018" s="16"/>
      <c r="U1018" s="16"/>
      <c r="V1018" s="16"/>
      <c r="W1018" s="16"/>
      <c r="X1018" s="16"/>
      <c r="Y1018" s="16"/>
      <c r="Z1018" s="16"/>
      <c r="AA1018" s="16"/>
    </row>
    <row r="1019">
      <c r="A1019" s="115">
        <v>1045.0</v>
      </c>
      <c r="B1019" s="116" t="s">
        <v>409</v>
      </c>
      <c r="C1019" s="116" t="s">
        <v>27</v>
      </c>
      <c r="D1019" s="118">
        <v>42004.0</v>
      </c>
      <c r="E1019" s="117">
        <v>3.3343E9</v>
      </c>
      <c r="F1019" s="117">
        <v>9.303E8</v>
      </c>
      <c r="G1019" s="117">
        <v>8.693E8</v>
      </c>
      <c r="H1019" s="121" t="s">
        <v>59</v>
      </c>
      <c r="I1019" s="117">
        <v>9.56E7</v>
      </c>
      <c r="J1019" s="116" t="s">
        <v>12</v>
      </c>
      <c r="K1019" s="116" t="s">
        <v>410</v>
      </c>
      <c r="L1019" s="29">
        <f t="shared" si="1"/>
        <v>2404000000</v>
      </c>
      <c r="M1019" s="120">
        <f t="shared" si="2"/>
        <v>0.7209909126</v>
      </c>
      <c r="N1019" s="29">
        <f t="shared" si="3"/>
        <v>964900000</v>
      </c>
      <c r="O1019" s="29">
        <f t="shared" si="4"/>
        <v>1439100000</v>
      </c>
      <c r="P1019" s="120">
        <f t="shared" si="5"/>
        <v>0.4316048346</v>
      </c>
      <c r="Q1019" s="16"/>
      <c r="R1019" s="16"/>
      <c r="S1019" s="16"/>
      <c r="T1019" s="16"/>
      <c r="U1019" s="16"/>
      <c r="V1019" s="16"/>
      <c r="W1019" s="16"/>
      <c r="X1019" s="16"/>
      <c r="Y1019" s="16"/>
      <c r="Z1019" s="16"/>
      <c r="AA1019" s="16"/>
    </row>
    <row r="1020">
      <c r="A1020" s="115">
        <v>1046.0</v>
      </c>
      <c r="B1020" s="116" t="s">
        <v>409</v>
      </c>
      <c r="C1020" s="116" t="s">
        <v>28</v>
      </c>
      <c r="D1020" s="118">
        <v>42369.0</v>
      </c>
      <c r="E1020" s="117">
        <v>3.4845E9</v>
      </c>
      <c r="F1020" s="117">
        <v>9.763E8</v>
      </c>
      <c r="G1020" s="117">
        <v>9.213E8</v>
      </c>
      <c r="H1020" s="121" t="s">
        <v>59</v>
      </c>
      <c r="I1020" s="117">
        <v>1.135E8</v>
      </c>
      <c r="J1020" s="116" t="s">
        <v>12</v>
      </c>
      <c r="K1020" s="116" t="s">
        <v>410</v>
      </c>
      <c r="L1020" s="29">
        <f t="shared" si="1"/>
        <v>2508200000</v>
      </c>
      <c r="M1020" s="120">
        <f t="shared" si="2"/>
        <v>0.7198163295</v>
      </c>
      <c r="N1020" s="29">
        <f t="shared" si="3"/>
        <v>1034800000</v>
      </c>
      <c r="O1020" s="29">
        <f t="shared" si="4"/>
        <v>1473400000</v>
      </c>
      <c r="P1020" s="120">
        <f t="shared" si="5"/>
        <v>0.4228440235</v>
      </c>
      <c r="Q1020" s="16"/>
      <c r="R1020" s="16"/>
      <c r="S1020" s="16"/>
      <c r="T1020" s="16"/>
      <c r="U1020" s="16"/>
      <c r="V1020" s="16"/>
      <c r="W1020" s="16"/>
      <c r="X1020" s="16"/>
      <c r="Y1020" s="16"/>
      <c r="Z1020" s="16"/>
      <c r="AA1020" s="16"/>
    </row>
    <row r="1021">
      <c r="A1021" s="115">
        <v>1047.0</v>
      </c>
      <c r="B1021" s="116" t="s">
        <v>411</v>
      </c>
      <c r="C1021" s="116" t="s">
        <v>25</v>
      </c>
      <c r="D1021" s="118">
        <v>41274.0</v>
      </c>
      <c r="E1021" s="117">
        <v>3.5015E10</v>
      </c>
      <c r="F1021" s="117">
        <v>2.1939E10</v>
      </c>
      <c r="G1021" s="117">
        <v>9.176E9</v>
      </c>
      <c r="H1021" s="121" t="s">
        <v>59</v>
      </c>
      <c r="I1021" s="117">
        <v>2.17E8</v>
      </c>
      <c r="J1021" s="116" t="s">
        <v>10</v>
      </c>
      <c r="K1021" s="116" t="s">
        <v>156</v>
      </c>
      <c r="L1021" s="29">
        <f t="shared" si="1"/>
        <v>13076000000</v>
      </c>
      <c r="M1021" s="120">
        <f t="shared" si="2"/>
        <v>0.3734399543</v>
      </c>
      <c r="N1021" s="29">
        <f t="shared" si="3"/>
        <v>9393000000</v>
      </c>
      <c r="O1021" s="29">
        <f t="shared" si="4"/>
        <v>3683000000</v>
      </c>
      <c r="P1021" s="120">
        <f t="shared" si="5"/>
        <v>0.1051834928</v>
      </c>
      <c r="Q1021" s="16"/>
      <c r="R1021" s="16"/>
      <c r="S1021" s="16"/>
      <c r="T1021" s="16"/>
      <c r="U1021" s="16"/>
      <c r="V1021" s="16"/>
      <c r="W1021" s="16"/>
      <c r="X1021" s="16"/>
      <c r="Y1021" s="16"/>
      <c r="Z1021" s="16"/>
      <c r="AA1021" s="16"/>
    </row>
    <row r="1022">
      <c r="A1022" s="115">
        <v>1048.0</v>
      </c>
      <c r="B1022" s="116" t="s">
        <v>411</v>
      </c>
      <c r="C1022" s="116" t="s">
        <v>26</v>
      </c>
      <c r="D1022" s="118">
        <v>41639.0</v>
      </c>
      <c r="E1022" s="117">
        <v>3.5299E10</v>
      </c>
      <c r="F1022" s="117">
        <v>2.2189E10</v>
      </c>
      <c r="G1022" s="117">
        <v>8.679E9</v>
      </c>
      <c r="H1022" s="121" t="s">
        <v>59</v>
      </c>
      <c r="I1022" s="117">
        <v>2.17E8</v>
      </c>
      <c r="J1022" s="116" t="s">
        <v>10</v>
      </c>
      <c r="K1022" s="116" t="s">
        <v>156</v>
      </c>
      <c r="L1022" s="29">
        <f t="shared" si="1"/>
        <v>13110000000</v>
      </c>
      <c r="M1022" s="120">
        <f t="shared" si="2"/>
        <v>0.3713986232</v>
      </c>
      <c r="N1022" s="29">
        <f t="shared" si="3"/>
        <v>8896000000</v>
      </c>
      <c r="O1022" s="29">
        <f t="shared" si="4"/>
        <v>4214000000</v>
      </c>
      <c r="P1022" s="120">
        <f t="shared" si="5"/>
        <v>0.1193801524</v>
      </c>
      <c r="Q1022" s="16"/>
      <c r="R1022" s="16"/>
      <c r="S1022" s="16"/>
      <c r="T1022" s="16"/>
      <c r="U1022" s="16"/>
      <c r="V1022" s="16"/>
      <c r="W1022" s="16"/>
      <c r="X1022" s="16"/>
      <c r="Y1022" s="16"/>
      <c r="Z1022" s="16"/>
      <c r="AA1022" s="16"/>
    </row>
    <row r="1023">
      <c r="A1023" s="115">
        <v>1049.0</v>
      </c>
      <c r="B1023" s="116" t="s">
        <v>411</v>
      </c>
      <c r="C1023" s="116" t="s">
        <v>27</v>
      </c>
      <c r="D1023" s="118">
        <v>42004.0</v>
      </c>
      <c r="E1023" s="117">
        <v>3.4244E10</v>
      </c>
      <c r="F1023" s="117">
        <v>2.1647E10</v>
      </c>
      <c r="G1023" s="117">
        <v>8.457E9</v>
      </c>
      <c r="H1023" s="119" t="s">
        <v>59</v>
      </c>
      <c r="I1023" s="117">
        <v>2.06E8</v>
      </c>
      <c r="J1023" s="116" t="s">
        <v>10</v>
      </c>
      <c r="K1023" s="116" t="s">
        <v>156</v>
      </c>
      <c r="L1023" s="29">
        <f t="shared" si="1"/>
        <v>12597000000</v>
      </c>
      <c r="M1023" s="120">
        <f t="shared" si="2"/>
        <v>0.3678600631</v>
      </c>
      <c r="N1023" s="29">
        <f t="shared" si="3"/>
        <v>8663000000</v>
      </c>
      <c r="O1023" s="29">
        <f t="shared" si="4"/>
        <v>3934000000</v>
      </c>
      <c r="P1023" s="120">
        <f t="shared" si="5"/>
        <v>0.1148814391</v>
      </c>
      <c r="Q1023" s="16"/>
      <c r="R1023" s="16"/>
      <c r="S1023" s="16"/>
      <c r="T1023" s="16"/>
      <c r="U1023" s="16"/>
      <c r="V1023" s="16"/>
      <c r="W1023" s="16"/>
      <c r="X1023" s="16"/>
      <c r="Y1023" s="16"/>
      <c r="Z1023" s="16"/>
      <c r="AA1023" s="16"/>
    </row>
    <row r="1024">
      <c r="A1024" s="115">
        <v>1050.0</v>
      </c>
      <c r="B1024" s="116" t="s">
        <v>411</v>
      </c>
      <c r="C1024" s="116" t="s">
        <v>28</v>
      </c>
      <c r="D1024" s="118">
        <v>42369.0</v>
      </c>
      <c r="E1024" s="117">
        <v>2.9636E10</v>
      </c>
      <c r="F1024" s="117">
        <v>1.8124E10</v>
      </c>
      <c r="G1024" s="117">
        <v>7.577E9</v>
      </c>
      <c r="H1024" s="121" t="s">
        <v>59</v>
      </c>
      <c r="I1024" s="117">
        <v>1.81E8</v>
      </c>
      <c r="J1024" s="116" t="s">
        <v>10</v>
      </c>
      <c r="K1024" s="116" t="s">
        <v>156</v>
      </c>
      <c r="L1024" s="29">
        <f t="shared" si="1"/>
        <v>11512000000</v>
      </c>
      <c r="M1024" s="120">
        <f t="shared" si="2"/>
        <v>0.388446484</v>
      </c>
      <c r="N1024" s="29">
        <f t="shared" si="3"/>
        <v>7758000000</v>
      </c>
      <c r="O1024" s="29">
        <f t="shared" si="4"/>
        <v>3754000000</v>
      </c>
      <c r="P1024" s="120">
        <f t="shared" si="5"/>
        <v>0.1266702659</v>
      </c>
      <c r="Q1024" s="16"/>
      <c r="R1024" s="16"/>
      <c r="S1024" s="16"/>
      <c r="T1024" s="16"/>
      <c r="U1024" s="16"/>
      <c r="V1024" s="16"/>
      <c r="W1024" s="16"/>
      <c r="X1024" s="16"/>
      <c r="Y1024" s="16"/>
      <c r="Z1024" s="16"/>
      <c r="AA1024" s="16"/>
    </row>
    <row r="1025">
      <c r="A1025" s="115">
        <v>1051.0</v>
      </c>
      <c r="B1025" s="116" t="s">
        <v>412</v>
      </c>
      <c r="C1025" s="116" t="s">
        <v>25</v>
      </c>
      <c r="D1025" s="118">
        <v>41274.0</v>
      </c>
      <c r="E1025" s="117">
        <v>6.815E10</v>
      </c>
      <c r="F1025" s="117">
        <v>3.7987E10</v>
      </c>
      <c r="G1025" s="117">
        <v>9.098E9</v>
      </c>
      <c r="H1025" s="121" t="s">
        <v>59</v>
      </c>
      <c r="I1025" s="117">
        <v>1.7755E10</v>
      </c>
      <c r="J1025" s="116" t="s">
        <v>12</v>
      </c>
      <c r="K1025" s="116" t="s">
        <v>84</v>
      </c>
      <c r="L1025" s="29">
        <f t="shared" si="1"/>
        <v>30163000000</v>
      </c>
      <c r="M1025" s="120">
        <f t="shared" si="2"/>
        <v>0.442597212</v>
      </c>
      <c r="N1025" s="29">
        <f t="shared" si="3"/>
        <v>26853000000</v>
      </c>
      <c r="O1025" s="29">
        <f t="shared" si="4"/>
        <v>3310000000</v>
      </c>
      <c r="P1025" s="120">
        <f t="shared" si="5"/>
        <v>0.04856933236</v>
      </c>
      <c r="Q1025" s="16"/>
      <c r="R1025" s="16"/>
      <c r="S1025" s="16"/>
      <c r="T1025" s="16"/>
      <c r="U1025" s="16"/>
      <c r="V1025" s="16"/>
      <c r="W1025" s="16"/>
      <c r="X1025" s="16"/>
      <c r="Y1025" s="16"/>
      <c r="Z1025" s="16"/>
      <c r="AA1025" s="16"/>
    </row>
    <row r="1026">
      <c r="A1026" s="115">
        <v>1052.0</v>
      </c>
      <c r="B1026" s="116" t="s">
        <v>412</v>
      </c>
      <c r="C1026" s="116" t="s">
        <v>26</v>
      </c>
      <c r="D1026" s="118">
        <v>41639.0</v>
      </c>
      <c r="E1026" s="117">
        <v>6.8199E10</v>
      </c>
      <c r="F1026" s="117">
        <v>3.8107E10</v>
      </c>
      <c r="G1026" s="117">
        <v>9.438E9</v>
      </c>
      <c r="H1026" s="121" t="s">
        <v>59</v>
      </c>
      <c r="I1026" s="117">
        <v>1.6602E10</v>
      </c>
      <c r="J1026" s="116" t="s">
        <v>12</v>
      </c>
      <c r="K1026" s="116" t="s">
        <v>84</v>
      </c>
      <c r="L1026" s="29">
        <f t="shared" si="1"/>
        <v>30092000000</v>
      </c>
      <c r="M1026" s="120">
        <f t="shared" si="2"/>
        <v>0.4412381413</v>
      </c>
      <c r="N1026" s="29">
        <f t="shared" si="3"/>
        <v>26040000000</v>
      </c>
      <c r="O1026" s="29">
        <f t="shared" si="4"/>
        <v>4052000000</v>
      </c>
      <c r="P1026" s="120">
        <f t="shared" si="5"/>
        <v>0.05941436091</v>
      </c>
      <c r="Q1026" s="16"/>
      <c r="R1026" s="16"/>
      <c r="S1026" s="16"/>
      <c r="T1026" s="16"/>
      <c r="U1026" s="16"/>
      <c r="V1026" s="16"/>
      <c r="W1026" s="16"/>
      <c r="X1026" s="16"/>
      <c r="Y1026" s="16"/>
      <c r="Z1026" s="16"/>
      <c r="AA1026" s="16"/>
    </row>
    <row r="1027">
      <c r="A1027" s="115">
        <v>1053.0</v>
      </c>
      <c r="B1027" s="116" t="s">
        <v>412</v>
      </c>
      <c r="C1027" s="116" t="s">
        <v>27</v>
      </c>
      <c r="D1027" s="118">
        <v>42004.0</v>
      </c>
      <c r="E1027" s="117">
        <v>7.3316E10</v>
      </c>
      <c r="F1027" s="117">
        <v>3.9102E10</v>
      </c>
      <c r="G1027" s="117">
        <v>8.319E9</v>
      </c>
      <c r="H1027" s="121" t="s">
        <v>59</v>
      </c>
      <c r="I1027" s="117">
        <v>1.7091E10</v>
      </c>
      <c r="J1027" s="116" t="s">
        <v>12</v>
      </c>
      <c r="K1027" s="116" t="s">
        <v>84</v>
      </c>
      <c r="L1027" s="29">
        <f t="shared" si="1"/>
        <v>34214000000</v>
      </c>
      <c r="M1027" s="120">
        <f t="shared" si="2"/>
        <v>0.4666648481</v>
      </c>
      <c r="N1027" s="29">
        <f t="shared" si="3"/>
        <v>25410000000</v>
      </c>
      <c r="O1027" s="29">
        <f t="shared" si="4"/>
        <v>8804000000</v>
      </c>
      <c r="P1027" s="120">
        <f t="shared" si="5"/>
        <v>0.1200829287</v>
      </c>
      <c r="Q1027" s="16"/>
      <c r="R1027" s="16"/>
      <c r="S1027" s="16"/>
      <c r="T1027" s="16"/>
      <c r="U1027" s="16"/>
      <c r="V1027" s="16"/>
      <c r="W1027" s="16"/>
      <c r="X1027" s="16"/>
      <c r="Y1027" s="16"/>
      <c r="Z1027" s="16"/>
      <c r="AA1027" s="16"/>
    </row>
    <row r="1028">
      <c r="A1028" s="115">
        <v>1054.0</v>
      </c>
      <c r="B1028" s="116" t="s">
        <v>412</v>
      </c>
      <c r="C1028" s="116" t="s">
        <v>28</v>
      </c>
      <c r="D1028" s="118">
        <v>42369.0</v>
      </c>
      <c r="E1028" s="117">
        <v>6.9951E10</v>
      </c>
      <c r="F1028" s="117">
        <v>3.8714E10</v>
      </c>
      <c r="G1028" s="117">
        <v>6.998E9</v>
      </c>
      <c r="H1028" s="121" t="s">
        <v>59</v>
      </c>
      <c r="I1028" s="117">
        <v>1.6769E10</v>
      </c>
      <c r="J1028" s="116" t="s">
        <v>12</v>
      </c>
      <c r="K1028" s="116" t="s">
        <v>84</v>
      </c>
      <c r="L1028" s="29">
        <f t="shared" si="1"/>
        <v>31237000000</v>
      </c>
      <c r="M1028" s="120">
        <f t="shared" si="2"/>
        <v>0.446555446</v>
      </c>
      <c r="N1028" s="29">
        <f t="shared" si="3"/>
        <v>23767000000</v>
      </c>
      <c r="O1028" s="29">
        <f t="shared" si="4"/>
        <v>7470000000</v>
      </c>
      <c r="P1028" s="120">
        <f t="shared" si="5"/>
        <v>0.106789038</v>
      </c>
      <c r="Q1028" s="16"/>
      <c r="R1028" s="16"/>
      <c r="S1028" s="16"/>
      <c r="T1028" s="16"/>
      <c r="U1028" s="16"/>
      <c r="V1028" s="16"/>
      <c r="W1028" s="16"/>
      <c r="X1028" s="16"/>
      <c r="Y1028" s="16"/>
      <c r="Z1028" s="16"/>
      <c r="AA1028" s="16"/>
    </row>
    <row r="1029">
      <c r="A1029" s="115">
        <v>1055.0</v>
      </c>
      <c r="B1029" s="116" t="s">
        <v>413</v>
      </c>
      <c r="C1029" s="116" t="s">
        <v>25</v>
      </c>
      <c r="D1029" s="118">
        <v>41274.0</v>
      </c>
      <c r="E1029" s="117">
        <v>5.78798E9</v>
      </c>
      <c r="F1029" s="117">
        <v>4.297922E9</v>
      </c>
      <c r="G1029" s="117">
        <v>1.11055E9</v>
      </c>
      <c r="H1029" s="121" t="s">
        <v>59</v>
      </c>
      <c r="I1029" s="119" t="s">
        <v>59</v>
      </c>
      <c r="J1029" s="116" t="s">
        <v>9</v>
      </c>
      <c r="K1029" s="116" t="s">
        <v>414</v>
      </c>
      <c r="L1029" s="29">
        <f t="shared" si="1"/>
        <v>1490058000</v>
      </c>
      <c r="M1029" s="120">
        <f t="shared" si="2"/>
        <v>0.2574400741</v>
      </c>
      <c r="N1029" s="29">
        <f t="shared" si="3"/>
        <v>1110550000</v>
      </c>
      <c r="O1029" s="29">
        <f t="shared" si="4"/>
        <v>379508000</v>
      </c>
      <c r="P1029" s="120">
        <f t="shared" si="5"/>
        <v>0.06556829844</v>
      </c>
      <c r="Q1029" s="16"/>
      <c r="R1029" s="16"/>
      <c r="S1029" s="16"/>
      <c r="T1029" s="16"/>
      <c r="U1029" s="16"/>
      <c r="V1029" s="16"/>
      <c r="W1029" s="16"/>
      <c r="X1029" s="16"/>
      <c r="Y1029" s="16"/>
      <c r="Z1029" s="16"/>
      <c r="AA1029" s="16"/>
    </row>
    <row r="1030">
      <c r="A1030" s="115">
        <v>1056.0</v>
      </c>
      <c r="B1030" s="116" t="s">
        <v>413</v>
      </c>
      <c r="C1030" s="116" t="s">
        <v>26</v>
      </c>
      <c r="D1030" s="118">
        <v>41639.0</v>
      </c>
      <c r="E1030" s="117">
        <v>7.348754E9</v>
      </c>
      <c r="F1030" s="117">
        <v>5.427945E9</v>
      </c>
      <c r="G1030" s="117">
        <v>1.373878E9</v>
      </c>
      <c r="H1030" s="121" t="s">
        <v>59</v>
      </c>
      <c r="I1030" s="119" t="s">
        <v>59</v>
      </c>
      <c r="J1030" s="116" t="s">
        <v>9</v>
      </c>
      <c r="K1030" s="116" t="s">
        <v>414</v>
      </c>
      <c r="L1030" s="29">
        <f t="shared" si="1"/>
        <v>1920809000</v>
      </c>
      <c r="M1030" s="120">
        <f t="shared" si="2"/>
        <v>0.2613788678</v>
      </c>
      <c r="N1030" s="29">
        <f t="shared" si="3"/>
        <v>1373878000</v>
      </c>
      <c r="O1030" s="29">
        <f t="shared" si="4"/>
        <v>546931000</v>
      </c>
      <c r="P1030" s="120">
        <f t="shared" si="5"/>
        <v>0.07442499776</v>
      </c>
      <c r="Q1030" s="16"/>
      <c r="R1030" s="16"/>
      <c r="S1030" s="16"/>
      <c r="T1030" s="16"/>
      <c r="U1030" s="16"/>
      <c r="V1030" s="16"/>
      <c r="W1030" s="16"/>
      <c r="X1030" s="16"/>
      <c r="Y1030" s="16"/>
      <c r="Z1030" s="16"/>
      <c r="AA1030" s="16"/>
    </row>
    <row r="1031">
      <c r="A1031" s="115">
        <v>1057.0</v>
      </c>
      <c r="B1031" s="116" t="s">
        <v>413</v>
      </c>
      <c r="C1031" s="116" t="s">
        <v>27</v>
      </c>
      <c r="D1031" s="118">
        <v>42004.0</v>
      </c>
      <c r="E1031" s="117">
        <v>7.803446E9</v>
      </c>
      <c r="F1031" s="117">
        <v>5.649254E9</v>
      </c>
      <c r="G1031" s="117">
        <v>1.381396E9</v>
      </c>
      <c r="H1031" s="121" t="s">
        <v>59</v>
      </c>
      <c r="I1031" s="121" t="s">
        <v>59</v>
      </c>
      <c r="J1031" s="116" t="s">
        <v>9</v>
      </c>
      <c r="K1031" s="116" t="s">
        <v>414</v>
      </c>
      <c r="L1031" s="29">
        <f t="shared" si="1"/>
        <v>2154192000</v>
      </c>
      <c r="M1031" s="120">
        <f t="shared" si="2"/>
        <v>0.2760565012</v>
      </c>
      <c r="N1031" s="29">
        <f t="shared" si="3"/>
        <v>1381396000</v>
      </c>
      <c r="O1031" s="29">
        <f t="shared" si="4"/>
        <v>772796000</v>
      </c>
      <c r="P1031" s="120">
        <f t="shared" si="5"/>
        <v>0.09903265814</v>
      </c>
      <c r="Q1031" s="16"/>
      <c r="R1031" s="16"/>
      <c r="S1031" s="16"/>
      <c r="T1031" s="16"/>
      <c r="U1031" s="16"/>
      <c r="V1031" s="16"/>
      <c r="W1031" s="16"/>
      <c r="X1031" s="16"/>
      <c r="Y1031" s="16"/>
      <c r="Z1031" s="16"/>
      <c r="AA1031" s="16"/>
    </row>
    <row r="1032">
      <c r="A1032" s="115">
        <v>1058.0</v>
      </c>
      <c r="B1032" s="116" t="s">
        <v>413</v>
      </c>
      <c r="C1032" s="116" t="s">
        <v>28</v>
      </c>
      <c r="D1032" s="118">
        <v>42369.0</v>
      </c>
      <c r="E1032" s="117">
        <v>8.071563E9</v>
      </c>
      <c r="F1032" s="117">
        <v>5.660877E9</v>
      </c>
      <c r="G1032" s="117">
        <v>1.57312E9</v>
      </c>
      <c r="H1032" s="121" t="s">
        <v>59</v>
      </c>
      <c r="I1032" s="119" t="s">
        <v>59</v>
      </c>
      <c r="J1032" s="116" t="s">
        <v>9</v>
      </c>
      <c r="K1032" s="116" t="s">
        <v>414</v>
      </c>
      <c r="L1032" s="29">
        <f t="shared" si="1"/>
        <v>2410686000</v>
      </c>
      <c r="M1032" s="120">
        <f t="shared" si="2"/>
        <v>0.2986640877</v>
      </c>
      <c r="N1032" s="29">
        <f t="shared" si="3"/>
        <v>1573120000</v>
      </c>
      <c r="O1032" s="29">
        <f t="shared" si="4"/>
        <v>837566000</v>
      </c>
      <c r="P1032" s="120">
        <f t="shared" si="5"/>
        <v>0.1037675107</v>
      </c>
      <c r="Q1032" s="16"/>
      <c r="R1032" s="16"/>
      <c r="S1032" s="16"/>
      <c r="T1032" s="16"/>
      <c r="U1032" s="16"/>
      <c r="V1032" s="16"/>
      <c r="W1032" s="16"/>
      <c r="X1032" s="16"/>
      <c r="Y1032" s="16"/>
      <c r="Z1032" s="16"/>
      <c r="AA1032" s="16"/>
    </row>
    <row r="1033">
      <c r="A1033" s="115">
        <v>1059.0</v>
      </c>
      <c r="B1033" s="116" t="s">
        <v>415</v>
      </c>
      <c r="C1033" s="116" t="s">
        <v>25</v>
      </c>
      <c r="D1033" s="118">
        <v>41274.0</v>
      </c>
      <c r="E1033" s="117">
        <v>3.9013E9</v>
      </c>
      <c r="F1033" s="117">
        <v>1.5038E9</v>
      </c>
      <c r="G1033" s="117">
        <v>1.4573E9</v>
      </c>
      <c r="H1033" s="117">
        <v>1.001E8</v>
      </c>
      <c r="I1033" s="121" t="s">
        <v>59</v>
      </c>
      <c r="J1033" s="116" t="s">
        <v>10</v>
      </c>
      <c r="K1033" s="116" t="s">
        <v>156</v>
      </c>
      <c r="L1033" s="29">
        <f t="shared" si="1"/>
        <v>2397500000</v>
      </c>
      <c r="M1033" s="120">
        <f t="shared" si="2"/>
        <v>0.6145387435</v>
      </c>
      <c r="N1033" s="29">
        <f t="shared" si="3"/>
        <v>1557400000</v>
      </c>
      <c r="O1033" s="29">
        <f t="shared" si="4"/>
        <v>840100000</v>
      </c>
      <c r="P1033" s="120">
        <f t="shared" si="5"/>
        <v>0.2153384769</v>
      </c>
      <c r="Q1033" s="16"/>
      <c r="R1033" s="16"/>
      <c r="S1033" s="16"/>
      <c r="T1033" s="16"/>
      <c r="U1033" s="16"/>
      <c r="V1033" s="16"/>
      <c r="W1033" s="16"/>
      <c r="X1033" s="16"/>
      <c r="Y1033" s="16"/>
      <c r="Z1033" s="16"/>
      <c r="AA1033" s="16"/>
    </row>
    <row r="1034">
      <c r="A1034" s="115">
        <v>1060.0</v>
      </c>
      <c r="B1034" s="116" t="s">
        <v>415</v>
      </c>
      <c r="C1034" s="116" t="s">
        <v>26</v>
      </c>
      <c r="D1034" s="118">
        <v>41639.0</v>
      </c>
      <c r="E1034" s="117">
        <v>4.2007E9</v>
      </c>
      <c r="F1034" s="117">
        <v>1.5285E9</v>
      </c>
      <c r="G1034" s="117">
        <v>1.5486E9</v>
      </c>
      <c r="H1034" s="117">
        <v>1.002E8</v>
      </c>
      <c r="I1034" s="119" t="s">
        <v>59</v>
      </c>
      <c r="J1034" s="116" t="s">
        <v>10</v>
      </c>
      <c r="K1034" s="116" t="s">
        <v>156</v>
      </c>
      <c r="L1034" s="29">
        <f t="shared" si="1"/>
        <v>2672200000</v>
      </c>
      <c r="M1034" s="120">
        <f t="shared" si="2"/>
        <v>0.6361320732</v>
      </c>
      <c r="N1034" s="29">
        <f t="shared" si="3"/>
        <v>1648800000</v>
      </c>
      <c r="O1034" s="29">
        <f t="shared" si="4"/>
        <v>1023400000</v>
      </c>
      <c r="P1034" s="120">
        <f t="shared" si="5"/>
        <v>0.2436260623</v>
      </c>
      <c r="Q1034" s="16"/>
      <c r="R1034" s="16"/>
      <c r="S1034" s="16"/>
      <c r="T1034" s="16"/>
      <c r="U1034" s="16"/>
      <c r="V1034" s="16"/>
      <c r="W1034" s="16"/>
      <c r="X1034" s="16"/>
      <c r="Y1034" s="16"/>
      <c r="Z1034" s="16"/>
      <c r="AA1034" s="16"/>
    </row>
    <row r="1035">
      <c r="A1035" s="115">
        <v>1061.0</v>
      </c>
      <c r="B1035" s="116" t="s">
        <v>415</v>
      </c>
      <c r="C1035" s="116" t="s">
        <v>27</v>
      </c>
      <c r="D1035" s="122">
        <v>42004.0</v>
      </c>
      <c r="E1035" s="117">
        <v>4.4093E9</v>
      </c>
      <c r="F1035" s="117">
        <v>1.7006E9</v>
      </c>
      <c r="G1035" s="117">
        <v>1.6176E9</v>
      </c>
      <c r="H1035" s="117">
        <v>1.151E8</v>
      </c>
      <c r="I1035" s="119" t="s">
        <v>59</v>
      </c>
      <c r="J1035" s="116" t="s">
        <v>10</v>
      </c>
      <c r="K1035" s="116" t="s">
        <v>156</v>
      </c>
      <c r="L1035" s="29">
        <f t="shared" si="1"/>
        <v>2708700000</v>
      </c>
      <c r="M1035" s="120">
        <f t="shared" si="2"/>
        <v>0.6143151974</v>
      </c>
      <c r="N1035" s="29">
        <f t="shared" si="3"/>
        <v>1732700000</v>
      </c>
      <c r="O1035" s="29">
        <f t="shared" si="4"/>
        <v>976000000</v>
      </c>
      <c r="P1035" s="120">
        <f t="shared" si="5"/>
        <v>0.2213503277</v>
      </c>
      <c r="Q1035" s="16"/>
      <c r="R1035" s="16"/>
      <c r="S1035" s="16"/>
      <c r="T1035" s="16"/>
      <c r="U1035" s="16"/>
      <c r="V1035" s="16"/>
      <c r="W1035" s="16"/>
      <c r="X1035" s="16"/>
      <c r="Y1035" s="16"/>
      <c r="Z1035" s="16"/>
      <c r="AA1035" s="16"/>
    </row>
    <row r="1036">
      <c r="A1036" s="115">
        <v>1062.0</v>
      </c>
      <c r="B1036" s="116" t="s">
        <v>415</v>
      </c>
      <c r="C1036" s="116" t="s">
        <v>28</v>
      </c>
      <c r="D1036" s="118">
        <v>42369.0</v>
      </c>
      <c r="E1036" s="117">
        <v>4.0713E9</v>
      </c>
      <c r="F1036" s="117">
        <v>1.4553E9</v>
      </c>
      <c r="G1036" s="117">
        <v>1.5324E9</v>
      </c>
      <c r="H1036" s="117">
        <v>1.084E8</v>
      </c>
      <c r="I1036" s="121" t="s">
        <v>59</v>
      </c>
      <c r="J1036" s="116" t="s">
        <v>10</v>
      </c>
      <c r="K1036" s="116" t="s">
        <v>156</v>
      </c>
      <c r="L1036" s="29">
        <f t="shared" si="1"/>
        <v>2616000000</v>
      </c>
      <c r="M1036" s="120">
        <f t="shared" si="2"/>
        <v>0.6425466067</v>
      </c>
      <c r="N1036" s="29">
        <f t="shared" si="3"/>
        <v>1640800000</v>
      </c>
      <c r="O1036" s="29">
        <f t="shared" si="4"/>
        <v>975200000</v>
      </c>
      <c r="P1036" s="120">
        <f t="shared" si="5"/>
        <v>0.2395303711</v>
      </c>
      <c r="Q1036" s="16"/>
      <c r="R1036" s="16"/>
      <c r="S1036" s="16"/>
      <c r="T1036" s="16"/>
      <c r="U1036" s="16"/>
      <c r="V1036" s="16"/>
      <c r="W1036" s="16"/>
      <c r="X1036" s="16"/>
      <c r="Y1036" s="16"/>
      <c r="Z1036" s="16"/>
      <c r="AA1036" s="16"/>
    </row>
    <row r="1037">
      <c r="A1037" s="115">
        <v>1063.0</v>
      </c>
      <c r="B1037" s="116" t="s">
        <v>416</v>
      </c>
      <c r="C1037" s="116" t="s">
        <v>25</v>
      </c>
      <c r="D1037" s="118">
        <v>41608.0</v>
      </c>
      <c r="E1037" s="117">
        <v>4.1234E9</v>
      </c>
      <c r="F1037" s="117">
        <v>2.4576E9</v>
      </c>
      <c r="G1037" s="117">
        <v>1.0903E9</v>
      </c>
      <c r="H1037" s="119" t="s">
        <v>59</v>
      </c>
      <c r="I1037" s="121" t="s">
        <v>59</v>
      </c>
      <c r="J1037" s="116" t="s">
        <v>10</v>
      </c>
      <c r="K1037" s="116" t="s">
        <v>156</v>
      </c>
      <c r="L1037" s="29">
        <f t="shared" si="1"/>
        <v>1665800000</v>
      </c>
      <c r="M1037" s="120">
        <f t="shared" si="2"/>
        <v>0.403987001</v>
      </c>
      <c r="N1037" s="29">
        <f t="shared" si="3"/>
        <v>1090300000</v>
      </c>
      <c r="O1037" s="29">
        <f t="shared" si="4"/>
        <v>575500000</v>
      </c>
      <c r="P1037" s="120">
        <f t="shared" si="5"/>
        <v>0.1395692875</v>
      </c>
      <c r="Q1037" s="16"/>
      <c r="R1037" s="16"/>
      <c r="S1037" s="16"/>
      <c r="T1037" s="16"/>
      <c r="U1037" s="16"/>
      <c r="V1037" s="16"/>
      <c r="W1037" s="16"/>
      <c r="X1037" s="16"/>
      <c r="Y1037" s="16"/>
      <c r="Z1037" s="16"/>
      <c r="AA1037" s="16"/>
    </row>
    <row r="1038">
      <c r="A1038" s="115">
        <v>1064.0</v>
      </c>
      <c r="B1038" s="116" t="s">
        <v>416</v>
      </c>
      <c r="C1038" s="116" t="s">
        <v>26</v>
      </c>
      <c r="D1038" s="118">
        <v>41973.0</v>
      </c>
      <c r="E1038" s="117">
        <v>4.2432E9</v>
      </c>
      <c r="F1038" s="117">
        <v>2.513E9</v>
      </c>
      <c r="G1038" s="117">
        <v>1.122E9</v>
      </c>
      <c r="H1038" s="121" t="s">
        <v>59</v>
      </c>
      <c r="I1038" s="119" t="s">
        <v>59</v>
      </c>
      <c r="J1038" s="116" t="s">
        <v>10</v>
      </c>
      <c r="K1038" s="116" t="s">
        <v>156</v>
      </c>
      <c r="L1038" s="29">
        <f t="shared" si="1"/>
        <v>1730200000</v>
      </c>
      <c r="M1038" s="120">
        <f t="shared" si="2"/>
        <v>0.4077582956</v>
      </c>
      <c r="N1038" s="29">
        <f t="shared" si="3"/>
        <v>1122000000</v>
      </c>
      <c r="O1038" s="29">
        <f t="shared" si="4"/>
        <v>608200000</v>
      </c>
      <c r="P1038" s="120">
        <f t="shared" si="5"/>
        <v>0.1433352187</v>
      </c>
      <c r="Q1038" s="16"/>
      <c r="R1038" s="16"/>
      <c r="S1038" s="16"/>
      <c r="T1038" s="16"/>
      <c r="U1038" s="16"/>
      <c r="V1038" s="16"/>
      <c r="W1038" s="16"/>
      <c r="X1038" s="16"/>
      <c r="Y1038" s="16"/>
      <c r="Z1038" s="16"/>
      <c r="AA1038" s="16"/>
    </row>
    <row r="1039">
      <c r="A1039" s="115">
        <v>1065.0</v>
      </c>
      <c r="B1039" s="116" t="s">
        <v>416</v>
      </c>
      <c r="C1039" s="116" t="s">
        <v>27</v>
      </c>
      <c r="D1039" s="118">
        <v>42338.0</v>
      </c>
      <c r="E1039" s="117">
        <v>4.2963E9</v>
      </c>
      <c r="F1039" s="117">
        <v>2.559E9</v>
      </c>
      <c r="G1039" s="117">
        <v>1.1274E9</v>
      </c>
      <c r="H1039" s="119" t="s">
        <v>59</v>
      </c>
      <c r="I1039" s="119" t="s">
        <v>59</v>
      </c>
      <c r="J1039" s="116" t="s">
        <v>10</v>
      </c>
      <c r="K1039" s="116" t="s">
        <v>156</v>
      </c>
      <c r="L1039" s="29">
        <f t="shared" si="1"/>
        <v>1737300000</v>
      </c>
      <c r="M1039" s="120">
        <f t="shared" si="2"/>
        <v>0.4043712031</v>
      </c>
      <c r="N1039" s="29">
        <f t="shared" si="3"/>
        <v>1127400000</v>
      </c>
      <c r="O1039" s="29">
        <f t="shared" si="4"/>
        <v>609900000</v>
      </c>
      <c r="P1039" s="120">
        <f t="shared" si="5"/>
        <v>0.1419593604</v>
      </c>
      <c r="Q1039" s="16"/>
      <c r="R1039" s="16"/>
      <c r="S1039" s="16"/>
      <c r="T1039" s="16"/>
      <c r="U1039" s="16"/>
      <c r="V1039" s="16"/>
      <c r="W1039" s="16"/>
      <c r="X1039" s="16"/>
      <c r="Y1039" s="16"/>
      <c r="Z1039" s="16"/>
      <c r="AA1039" s="16"/>
    </row>
    <row r="1040">
      <c r="A1040" s="115">
        <v>1066.0</v>
      </c>
      <c r="B1040" s="116" t="s">
        <v>416</v>
      </c>
      <c r="C1040" s="116" t="s">
        <v>28</v>
      </c>
      <c r="D1040" s="118">
        <v>42704.0</v>
      </c>
      <c r="E1040" s="117">
        <v>4.4115E9</v>
      </c>
      <c r="F1040" s="117">
        <v>2.5798E9</v>
      </c>
      <c r="G1040" s="117">
        <v>1.175E9</v>
      </c>
      <c r="H1040" s="119" t="s">
        <v>59</v>
      </c>
      <c r="I1040" s="119" t="s">
        <v>59</v>
      </c>
      <c r="J1040" s="116" t="s">
        <v>10</v>
      </c>
      <c r="K1040" s="116" t="s">
        <v>156</v>
      </c>
      <c r="L1040" s="29">
        <f t="shared" si="1"/>
        <v>1831700000</v>
      </c>
      <c r="M1040" s="120">
        <f t="shared" si="2"/>
        <v>0.4152102459</v>
      </c>
      <c r="N1040" s="29">
        <f t="shared" si="3"/>
        <v>1175000000</v>
      </c>
      <c r="O1040" s="29">
        <f t="shared" si="4"/>
        <v>656700000</v>
      </c>
      <c r="P1040" s="120">
        <f t="shared" si="5"/>
        <v>0.1488609317</v>
      </c>
      <c r="Q1040" s="16"/>
      <c r="R1040" s="16"/>
      <c r="S1040" s="16"/>
      <c r="T1040" s="16"/>
      <c r="U1040" s="16"/>
      <c r="V1040" s="16"/>
      <c r="W1040" s="16"/>
      <c r="X1040" s="16"/>
      <c r="Y1040" s="16"/>
      <c r="Z1040" s="16"/>
      <c r="AA1040" s="16"/>
    </row>
    <row r="1041">
      <c r="A1041" s="115">
        <v>1067.0</v>
      </c>
      <c r="B1041" s="116" t="s">
        <v>417</v>
      </c>
      <c r="C1041" s="116" t="s">
        <v>25</v>
      </c>
      <c r="D1041" s="118">
        <v>41274.0</v>
      </c>
      <c r="E1041" s="117">
        <v>2.031901E9</v>
      </c>
      <c r="F1041" s="117">
        <v>1.704767E9</v>
      </c>
      <c r="G1041" s="117">
        <v>1.35824E8</v>
      </c>
      <c r="H1041" s="121" t="s">
        <v>59</v>
      </c>
      <c r="I1041" s="119" t="s">
        <v>59</v>
      </c>
      <c r="J1041" s="116" t="s">
        <v>16</v>
      </c>
      <c r="K1041" s="116" t="s">
        <v>418</v>
      </c>
      <c r="L1041" s="29">
        <f t="shared" si="1"/>
        <v>327134000</v>
      </c>
      <c r="M1041" s="120">
        <f t="shared" si="2"/>
        <v>0.1609989857</v>
      </c>
      <c r="N1041" s="29">
        <f t="shared" si="3"/>
        <v>135824000</v>
      </c>
      <c r="O1041" s="29">
        <f t="shared" si="4"/>
        <v>191310000</v>
      </c>
      <c r="P1041" s="120">
        <f t="shared" si="5"/>
        <v>0.09415320924</v>
      </c>
      <c r="Q1041" s="16"/>
      <c r="R1041" s="16"/>
      <c r="S1041" s="16"/>
      <c r="T1041" s="16"/>
      <c r="U1041" s="16"/>
      <c r="V1041" s="16"/>
      <c r="W1041" s="16"/>
      <c r="X1041" s="16"/>
      <c r="Y1041" s="16"/>
      <c r="Z1041" s="16"/>
      <c r="AA1041" s="16"/>
    </row>
    <row r="1042">
      <c r="A1042" s="115">
        <v>1068.0</v>
      </c>
      <c r="B1042" s="116" t="s">
        <v>417</v>
      </c>
      <c r="C1042" s="116" t="s">
        <v>26</v>
      </c>
      <c r="D1042" s="118">
        <v>41639.0</v>
      </c>
      <c r="E1042" s="117">
        <v>2.155551E9</v>
      </c>
      <c r="F1042" s="117">
        <v>1.791594E9</v>
      </c>
      <c r="G1042" s="117">
        <v>1.45298E8</v>
      </c>
      <c r="H1042" s="119" t="s">
        <v>59</v>
      </c>
      <c r="I1042" s="121" t="s">
        <v>59</v>
      </c>
      <c r="J1042" s="116" t="s">
        <v>16</v>
      </c>
      <c r="K1042" s="116" t="s">
        <v>418</v>
      </c>
      <c r="L1042" s="29">
        <f t="shared" si="1"/>
        <v>363957000</v>
      </c>
      <c r="M1042" s="120">
        <f t="shared" si="2"/>
        <v>0.1688463878</v>
      </c>
      <c r="N1042" s="29">
        <f t="shared" si="3"/>
        <v>145298000</v>
      </c>
      <c r="O1042" s="29">
        <f t="shared" si="4"/>
        <v>218659000</v>
      </c>
      <c r="P1042" s="120">
        <f t="shared" si="5"/>
        <v>0.1014399567</v>
      </c>
      <c r="Q1042" s="16"/>
      <c r="R1042" s="16"/>
      <c r="S1042" s="16"/>
      <c r="T1042" s="16"/>
      <c r="U1042" s="16"/>
      <c r="V1042" s="16"/>
      <c r="W1042" s="16"/>
      <c r="X1042" s="16"/>
      <c r="Y1042" s="16"/>
      <c r="Z1042" s="16"/>
      <c r="AA1042" s="16"/>
    </row>
    <row r="1043">
      <c r="A1043" s="115">
        <v>1069.0</v>
      </c>
      <c r="B1043" s="116" t="s">
        <v>417</v>
      </c>
      <c r="C1043" s="116" t="s">
        <v>27</v>
      </c>
      <c r="D1043" s="118">
        <v>42004.0</v>
      </c>
      <c r="E1043" s="117">
        <v>2.957951E9</v>
      </c>
      <c r="F1043" s="117">
        <v>2.435591E9</v>
      </c>
      <c r="G1043" s="117">
        <v>1.64596E8</v>
      </c>
      <c r="H1043" s="119" t="s">
        <v>59</v>
      </c>
      <c r="I1043" s="121" t="s">
        <v>59</v>
      </c>
      <c r="J1043" s="116" t="s">
        <v>16</v>
      </c>
      <c r="K1043" s="116" t="s">
        <v>418</v>
      </c>
      <c r="L1043" s="29">
        <f t="shared" si="1"/>
        <v>522360000</v>
      </c>
      <c r="M1043" s="120">
        <f t="shared" si="2"/>
        <v>0.1765952174</v>
      </c>
      <c r="N1043" s="29">
        <f t="shared" si="3"/>
        <v>164596000</v>
      </c>
      <c r="O1043" s="29">
        <f t="shared" si="4"/>
        <v>357764000</v>
      </c>
      <c r="P1043" s="120">
        <f t="shared" si="5"/>
        <v>0.1209499414</v>
      </c>
      <c r="Q1043" s="16"/>
      <c r="R1043" s="16"/>
      <c r="S1043" s="16"/>
      <c r="T1043" s="16"/>
      <c r="U1043" s="16"/>
      <c r="V1043" s="16"/>
      <c r="W1043" s="16"/>
      <c r="X1043" s="16"/>
      <c r="Y1043" s="16"/>
      <c r="Z1043" s="16"/>
      <c r="AA1043" s="16"/>
    </row>
    <row r="1044">
      <c r="A1044" s="115">
        <v>1070.0</v>
      </c>
      <c r="B1044" s="116" t="s">
        <v>417</v>
      </c>
      <c r="C1044" s="116" t="s">
        <v>28</v>
      </c>
      <c r="D1044" s="118">
        <v>42369.0</v>
      </c>
      <c r="E1044" s="117">
        <v>3.53957E9</v>
      </c>
      <c r="F1044" s="117">
        <v>2.817803E9</v>
      </c>
      <c r="G1044" s="117">
        <v>2.33887E8</v>
      </c>
      <c r="H1044" s="121" t="s">
        <v>59</v>
      </c>
      <c r="I1044" s="121" t="s">
        <v>59</v>
      </c>
      <c r="J1044" s="116" t="s">
        <v>16</v>
      </c>
      <c r="K1044" s="116" t="s">
        <v>418</v>
      </c>
      <c r="L1044" s="29">
        <f t="shared" si="1"/>
        <v>721767000</v>
      </c>
      <c r="M1044" s="120">
        <f t="shared" si="2"/>
        <v>0.2039137522</v>
      </c>
      <c r="N1044" s="29">
        <f t="shared" si="3"/>
        <v>233887000</v>
      </c>
      <c r="O1044" s="29">
        <f t="shared" si="4"/>
        <v>487880000</v>
      </c>
      <c r="P1044" s="120">
        <f t="shared" si="5"/>
        <v>0.1378359518</v>
      </c>
      <c r="Q1044" s="16"/>
      <c r="R1044" s="16"/>
      <c r="S1044" s="16"/>
      <c r="T1044" s="16"/>
      <c r="U1044" s="16"/>
      <c r="V1044" s="16"/>
      <c r="W1044" s="16"/>
      <c r="X1044" s="16"/>
      <c r="Y1044" s="16"/>
      <c r="Z1044" s="16"/>
      <c r="AA1044" s="16"/>
    </row>
    <row r="1045">
      <c r="A1045" s="115">
        <v>1071.0</v>
      </c>
      <c r="B1045" s="116" t="s">
        <v>419</v>
      </c>
      <c r="C1045" s="116" t="s">
        <v>25</v>
      </c>
      <c r="D1045" s="118">
        <v>41274.0</v>
      </c>
      <c r="E1045" s="117">
        <v>1.1924E10</v>
      </c>
      <c r="F1045" s="119" t="s">
        <v>59</v>
      </c>
      <c r="G1045" s="117">
        <v>7.134E9</v>
      </c>
      <c r="H1045" s="121" t="s">
        <v>59</v>
      </c>
      <c r="I1045" s="117">
        <v>2.961E9</v>
      </c>
      <c r="J1045" s="116" t="s">
        <v>12</v>
      </c>
      <c r="K1045" s="116" t="s">
        <v>420</v>
      </c>
      <c r="L1045" s="29" t="str">
        <f t="shared" si="1"/>
        <v>#VALUE!</v>
      </c>
      <c r="M1045" s="120" t="str">
        <f t="shared" si="2"/>
        <v>#VALUE!</v>
      </c>
      <c r="N1045" s="29">
        <f t="shared" si="3"/>
        <v>10095000000</v>
      </c>
      <c r="O1045" s="16" t="str">
        <f t="shared" si="4"/>
        <v>#VALUE!</v>
      </c>
      <c r="P1045" s="120" t="str">
        <f t="shared" si="5"/>
        <v>#VALUE!</v>
      </c>
      <c r="Q1045" s="16"/>
      <c r="R1045" s="16"/>
      <c r="S1045" s="16"/>
      <c r="T1045" s="16"/>
      <c r="U1045" s="16"/>
      <c r="V1045" s="16"/>
      <c r="W1045" s="16"/>
      <c r="X1045" s="16"/>
      <c r="Y1045" s="16"/>
      <c r="Z1045" s="16"/>
      <c r="AA1045" s="16"/>
    </row>
    <row r="1046">
      <c r="A1046" s="115">
        <v>1072.0</v>
      </c>
      <c r="B1046" s="116" t="s">
        <v>419</v>
      </c>
      <c r="C1046" s="116" t="s">
        <v>26</v>
      </c>
      <c r="D1046" s="118">
        <v>41639.0</v>
      </c>
      <c r="E1046" s="117">
        <v>1.2261E10</v>
      </c>
      <c r="F1046" s="119" t="s">
        <v>59</v>
      </c>
      <c r="G1046" s="117">
        <v>7.226E9</v>
      </c>
      <c r="H1046" s="121" t="s">
        <v>59</v>
      </c>
      <c r="I1046" s="117">
        <v>2.958E9</v>
      </c>
      <c r="J1046" s="116" t="s">
        <v>12</v>
      </c>
      <c r="K1046" s="116" t="s">
        <v>420</v>
      </c>
      <c r="L1046" s="29" t="str">
        <f t="shared" si="1"/>
        <v>#VALUE!</v>
      </c>
      <c r="M1046" s="120" t="str">
        <f t="shared" si="2"/>
        <v>#VALUE!</v>
      </c>
      <c r="N1046" s="29">
        <f t="shared" si="3"/>
        <v>10184000000</v>
      </c>
      <c r="O1046" s="16" t="str">
        <f t="shared" si="4"/>
        <v>#VALUE!</v>
      </c>
      <c r="P1046" s="120" t="str">
        <f t="shared" si="5"/>
        <v>#VALUE!</v>
      </c>
      <c r="Q1046" s="16"/>
      <c r="R1046" s="16"/>
      <c r="S1046" s="16"/>
      <c r="T1046" s="16"/>
      <c r="U1046" s="16"/>
      <c r="V1046" s="16"/>
      <c r="W1046" s="16"/>
      <c r="X1046" s="16"/>
      <c r="Y1046" s="16"/>
      <c r="Z1046" s="16"/>
      <c r="AA1046" s="16"/>
    </row>
    <row r="1047">
      <c r="A1047" s="115">
        <v>1073.0</v>
      </c>
      <c r="B1047" s="116" t="s">
        <v>419</v>
      </c>
      <c r="C1047" s="116" t="s">
        <v>27</v>
      </c>
      <c r="D1047" s="118">
        <v>42004.0</v>
      </c>
      <c r="E1047" s="117">
        <v>1.2951E10</v>
      </c>
      <c r="F1047" s="119" t="s">
        <v>59</v>
      </c>
      <c r="G1047" s="117">
        <v>7.515E9</v>
      </c>
      <c r="H1047" s="121" t="s">
        <v>59</v>
      </c>
      <c r="I1047" s="117">
        <v>3.135E9</v>
      </c>
      <c r="J1047" s="116" t="s">
        <v>12</v>
      </c>
      <c r="K1047" s="116" t="s">
        <v>420</v>
      </c>
      <c r="L1047" s="29" t="str">
        <f t="shared" si="1"/>
        <v>#VALUE!</v>
      </c>
      <c r="M1047" s="120" t="str">
        <f t="shared" si="2"/>
        <v>#VALUE!</v>
      </c>
      <c r="N1047" s="29">
        <f t="shared" si="3"/>
        <v>10650000000</v>
      </c>
      <c r="O1047" s="16" t="str">
        <f t="shared" si="4"/>
        <v>#VALUE!</v>
      </c>
      <c r="P1047" s="120" t="str">
        <f t="shared" si="5"/>
        <v>#VALUE!</v>
      </c>
      <c r="Q1047" s="16"/>
      <c r="R1047" s="16"/>
      <c r="S1047" s="16"/>
      <c r="T1047" s="16"/>
      <c r="U1047" s="16"/>
      <c r="V1047" s="16"/>
      <c r="W1047" s="16"/>
      <c r="X1047" s="16"/>
      <c r="Y1047" s="16"/>
      <c r="Z1047" s="16"/>
      <c r="AA1047" s="16"/>
    </row>
    <row r="1048">
      <c r="A1048" s="115">
        <v>1074.0</v>
      </c>
      <c r="B1048" s="116" t="s">
        <v>419</v>
      </c>
      <c r="C1048" s="116" t="s">
        <v>28</v>
      </c>
      <c r="D1048" s="118">
        <v>42369.0</v>
      </c>
      <c r="E1048" s="117">
        <v>1.2893E10</v>
      </c>
      <c r="F1048" s="119" t="s">
        <v>59</v>
      </c>
      <c r="G1048" s="117">
        <v>7.334E9</v>
      </c>
      <c r="H1048" s="121" t="s">
        <v>59</v>
      </c>
      <c r="I1048" s="117">
        <v>3.14E9</v>
      </c>
      <c r="J1048" s="116" t="s">
        <v>12</v>
      </c>
      <c r="K1048" s="116" t="s">
        <v>420</v>
      </c>
      <c r="L1048" s="29" t="str">
        <f t="shared" si="1"/>
        <v>#VALUE!</v>
      </c>
      <c r="M1048" s="120" t="str">
        <f t="shared" si="2"/>
        <v>#VALUE!</v>
      </c>
      <c r="N1048" s="29">
        <f t="shared" si="3"/>
        <v>10474000000</v>
      </c>
      <c r="O1048" s="16" t="str">
        <f t="shared" si="4"/>
        <v>#VALUE!</v>
      </c>
      <c r="P1048" s="120" t="str">
        <f t="shared" si="5"/>
        <v>#VALUE!</v>
      </c>
      <c r="Q1048" s="16"/>
      <c r="R1048" s="16"/>
      <c r="S1048" s="16"/>
      <c r="T1048" s="16"/>
      <c r="U1048" s="16"/>
      <c r="V1048" s="16"/>
      <c r="W1048" s="16"/>
      <c r="X1048" s="16"/>
      <c r="Y1048" s="16"/>
      <c r="Z1048" s="16"/>
      <c r="AA1048" s="16"/>
    </row>
    <row r="1049">
      <c r="A1049" s="115">
        <v>1075.0</v>
      </c>
      <c r="B1049" s="116" t="s">
        <v>421</v>
      </c>
      <c r="C1049" s="116" t="s">
        <v>25</v>
      </c>
      <c r="D1049" s="118">
        <v>41639.0</v>
      </c>
      <c r="E1049" s="117">
        <v>3.0871E10</v>
      </c>
      <c r="F1049" s="117">
        <v>1.6106E10</v>
      </c>
      <c r="G1049" s="117">
        <v>6.384E9</v>
      </c>
      <c r="H1049" s="117">
        <v>1.715E9</v>
      </c>
      <c r="I1049" s="121" t="s">
        <v>59</v>
      </c>
      <c r="J1049" s="116" t="s">
        <v>14</v>
      </c>
      <c r="K1049" s="116" t="s">
        <v>196</v>
      </c>
      <c r="L1049" s="29">
        <f t="shared" si="1"/>
        <v>14765000000</v>
      </c>
      <c r="M1049" s="120">
        <f t="shared" si="2"/>
        <v>0.478280587</v>
      </c>
      <c r="N1049" s="29">
        <f t="shared" si="3"/>
        <v>8099000000</v>
      </c>
      <c r="O1049" s="29">
        <f t="shared" si="4"/>
        <v>6666000000</v>
      </c>
      <c r="P1049" s="120">
        <f t="shared" si="5"/>
        <v>0.2159308088</v>
      </c>
      <c r="Q1049" s="16"/>
      <c r="R1049" s="16"/>
      <c r="S1049" s="16"/>
      <c r="T1049" s="16"/>
      <c r="U1049" s="16"/>
      <c r="V1049" s="16"/>
      <c r="W1049" s="16"/>
      <c r="X1049" s="16"/>
      <c r="Y1049" s="16"/>
      <c r="Z1049" s="16"/>
      <c r="AA1049" s="16"/>
    </row>
    <row r="1050">
      <c r="A1050" s="115">
        <v>1076.0</v>
      </c>
      <c r="B1050" s="116" t="s">
        <v>421</v>
      </c>
      <c r="C1050" s="116" t="s">
        <v>26</v>
      </c>
      <c r="D1050" s="118">
        <v>42004.0</v>
      </c>
      <c r="E1050" s="117">
        <v>3.1821E10</v>
      </c>
      <c r="F1050" s="117">
        <v>1.6447E10</v>
      </c>
      <c r="G1050" s="117">
        <v>6.469E9</v>
      </c>
      <c r="H1050" s="117">
        <v>1.77E9</v>
      </c>
      <c r="I1050" s="121" t="s">
        <v>59</v>
      </c>
      <c r="J1050" s="116" t="s">
        <v>14</v>
      </c>
      <c r="K1050" s="116" t="s">
        <v>196</v>
      </c>
      <c r="L1050" s="29">
        <f t="shared" si="1"/>
        <v>15374000000</v>
      </c>
      <c r="M1050" s="120">
        <f t="shared" si="2"/>
        <v>0.4831400647</v>
      </c>
      <c r="N1050" s="29">
        <f t="shared" si="3"/>
        <v>8239000000</v>
      </c>
      <c r="O1050" s="29">
        <f t="shared" si="4"/>
        <v>7135000000</v>
      </c>
      <c r="P1050" s="120">
        <f t="shared" si="5"/>
        <v>0.2242229974</v>
      </c>
      <c r="Q1050" s="16"/>
      <c r="R1050" s="16"/>
      <c r="S1050" s="16"/>
      <c r="T1050" s="16"/>
      <c r="U1050" s="16"/>
      <c r="V1050" s="16"/>
      <c r="W1050" s="16"/>
      <c r="X1050" s="16"/>
      <c r="Y1050" s="16"/>
      <c r="Z1050" s="16"/>
      <c r="AA1050" s="16"/>
    </row>
    <row r="1051">
      <c r="A1051" s="115">
        <v>1077.0</v>
      </c>
      <c r="B1051" s="116" t="s">
        <v>421</v>
      </c>
      <c r="C1051" s="116" t="s">
        <v>27</v>
      </c>
      <c r="D1051" s="118">
        <v>42369.0</v>
      </c>
      <c r="E1051" s="117">
        <v>3.0274E10</v>
      </c>
      <c r="F1051" s="117">
        <v>1.5383E10</v>
      </c>
      <c r="G1051" s="117">
        <v>6.182E9</v>
      </c>
      <c r="H1051" s="117">
        <v>1.763E9</v>
      </c>
      <c r="I1051" s="119" t="s">
        <v>59</v>
      </c>
      <c r="J1051" s="116" t="s">
        <v>14</v>
      </c>
      <c r="K1051" s="116" t="s">
        <v>196</v>
      </c>
      <c r="L1051" s="29">
        <f t="shared" si="1"/>
        <v>14891000000</v>
      </c>
      <c r="M1051" s="120">
        <f t="shared" si="2"/>
        <v>0.4918742155</v>
      </c>
      <c r="N1051" s="29">
        <f t="shared" si="3"/>
        <v>7945000000</v>
      </c>
      <c r="O1051" s="29">
        <f t="shared" si="4"/>
        <v>6946000000</v>
      </c>
      <c r="P1051" s="120">
        <f t="shared" si="5"/>
        <v>0.2294378014</v>
      </c>
      <c r="Q1051" s="16"/>
      <c r="R1051" s="16"/>
      <c r="S1051" s="16"/>
      <c r="T1051" s="16"/>
      <c r="U1051" s="16"/>
      <c r="V1051" s="16"/>
      <c r="W1051" s="16"/>
      <c r="X1051" s="16"/>
      <c r="Y1051" s="16"/>
      <c r="Z1051" s="16"/>
      <c r="AA1051" s="16"/>
    </row>
    <row r="1052">
      <c r="A1052" s="115">
        <v>1078.0</v>
      </c>
      <c r="B1052" s="116" t="s">
        <v>421</v>
      </c>
      <c r="C1052" s="116" t="s">
        <v>28</v>
      </c>
      <c r="D1052" s="118">
        <v>42735.0</v>
      </c>
      <c r="E1052" s="117">
        <v>3.0109E10</v>
      </c>
      <c r="F1052" s="117">
        <v>1.504E10</v>
      </c>
      <c r="G1052" s="117">
        <v>6.111E9</v>
      </c>
      <c r="H1052" s="117">
        <v>1.735E9</v>
      </c>
      <c r="I1052" s="119" t="s">
        <v>59</v>
      </c>
      <c r="J1052" s="116" t="s">
        <v>14</v>
      </c>
      <c r="K1052" s="116" t="s">
        <v>196</v>
      </c>
      <c r="L1052" s="29">
        <f t="shared" si="1"/>
        <v>15069000000</v>
      </c>
      <c r="M1052" s="120">
        <f t="shared" si="2"/>
        <v>0.5004815836</v>
      </c>
      <c r="N1052" s="29">
        <f t="shared" si="3"/>
        <v>7846000000</v>
      </c>
      <c r="O1052" s="29">
        <f t="shared" si="4"/>
        <v>7223000000</v>
      </c>
      <c r="P1052" s="120">
        <f t="shared" si="5"/>
        <v>0.239895048</v>
      </c>
      <c r="Q1052" s="16"/>
      <c r="R1052" s="16"/>
      <c r="S1052" s="16"/>
      <c r="T1052" s="16"/>
      <c r="U1052" s="16"/>
      <c r="V1052" s="16"/>
      <c r="W1052" s="16"/>
      <c r="X1052" s="16"/>
      <c r="Y1052" s="16"/>
      <c r="Z1052" s="16"/>
      <c r="AA1052" s="16"/>
    </row>
    <row r="1053">
      <c r="A1053" s="115">
        <v>1079.0</v>
      </c>
      <c r="B1053" s="116" t="s">
        <v>422</v>
      </c>
      <c r="C1053" s="116" t="s">
        <v>25</v>
      </c>
      <c r="D1053" s="118">
        <v>41274.0</v>
      </c>
      <c r="E1053" s="117">
        <v>2.060702E9</v>
      </c>
      <c r="F1053" s="117">
        <v>9.95046E8</v>
      </c>
      <c r="G1053" s="119" t="s">
        <v>59</v>
      </c>
      <c r="H1053" s="119" t="s">
        <v>59</v>
      </c>
      <c r="I1053" s="119" t="s">
        <v>59</v>
      </c>
      <c r="J1053" s="116" t="s">
        <v>10</v>
      </c>
      <c r="K1053" s="116" t="s">
        <v>245</v>
      </c>
      <c r="L1053" s="29">
        <f t="shared" si="1"/>
        <v>1065656000</v>
      </c>
      <c r="M1053" s="120">
        <f t="shared" si="2"/>
        <v>0.5171325112</v>
      </c>
      <c r="N1053" s="29">
        <f t="shared" si="3"/>
        <v>0</v>
      </c>
      <c r="O1053" s="29">
        <f t="shared" si="4"/>
        <v>1065656000</v>
      </c>
      <c r="P1053" s="120">
        <f t="shared" si="5"/>
        <v>0.5171325112</v>
      </c>
      <c r="Q1053" s="16"/>
      <c r="R1053" s="16"/>
      <c r="S1053" s="16"/>
      <c r="T1053" s="16"/>
      <c r="U1053" s="16"/>
      <c r="V1053" s="16"/>
      <c r="W1053" s="16"/>
      <c r="X1053" s="16"/>
      <c r="Y1053" s="16"/>
      <c r="Z1053" s="16"/>
      <c r="AA1053" s="16"/>
    </row>
    <row r="1054">
      <c r="A1054" s="115">
        <v>1080.0</v>
      </c>
      <c r="B1054" s="116" t="s">
        <v>422</v>
      </c>
      <c r="C1054" s="116" t="s">
        <v>26</v>
      </c>
      <c r="D1054" s="118">
        <v>41639.0</v>
      </c>
      <c r="E1054" s="117">
        <v>2.246428E9</v>
      </c>
      <c r="F1054" s="117">
        <v>1.073497E9</v>
      </c>
      <c r="G1054" s="119" t="s">
        <v>59</v>
      </c>
      <c r="H1054" s="119" t="s">
        <v>59</v>
      </c>
      <c r="I1054" s="119" t="s">
        <v>59</v>
      </c>
      <c r="J1054" s="116" t="s">
        <v>10</v>
      </c>
      <c r="K1054" s="116" t="s">
        <v>245</v>
      </c>
      <c r="L1054" s="29">
        <f t="shared" si="1"/>
        <v>1172931000</v>
      </c>
      <c r="M1054" s="120">
        <f t="shared" si="2"/>
        <v>0.5221315796</v>
      </c>
      <c r="N1054" s="29">
        <f t="shared" si="3"/>
        <v>0</v>
      </c>
      <c r="O1054" s="29">
        <f t="shared" si="4"/>
        <v>1172931000</v>
      </c>
      <c r="P1054" s="120">
        <f t="shared" si="5"/>
        <v>0.5221315796</v>
      </c>
      <c r="Q1054" s="16"/>
      <c r="R1054" s="16"/>
      <c r="S1054" s="16"/>
      <c r="T1054" s="16"/>
      <c r="U1054" s="16"/>
      <c r="V1054" s="16"/>
      <c r="W1054" s="16"/>
      <c r="X1054" s="16"/>
      <c r="Y1054" s="16"/>
      <c r="Z1054" s="16"/>
      <c r="AA1054" s="16"/>
    </row>
    <row r="1055">
      <c r="A1055" s="115">
        <v>1081.0</v>
      </c>
      <c r="B1055" s="116" t="s">
        <v>422</v>
      </c>
      <c r="C1055" s="116" t="s">
        <v>27</v>
      </c>
      <c r="D1055" s="118">
        <v>42004.0</v>
      </c>
      <c r="E1055" s="117">
        <v>2.464867E9</v>
      </c>
      <c r="F1055" s="117">
        <v>1.125057E9</v>
      </c>
      <c r="G1055" s="119" t="s">
        <v>59</v>
      </c>
      <c r="H1055" s="121" t="s">
        <v>59</v>
      </c>
      <c r="I1055" s="121" t="s">
        <v>59</v>
      </c>
      <c r="J1055" s="116" t="s">
        <v>10</v>
      </c>
      <c r="K1055" s="116" t="s">
        <v>245</v>
      </c>
      <c r="L1055" s="29">
        <f t="shared" si="1"/>
        <v>1339810000</v>
      </c>
      <c r="M1055" s="120">
        <f t="shared" si="2"/>
        <v>0.5435627967</v>
      </c>
      <c r="N1055" s="29">
        <f t="shared" si="3"/>
        <v>0</v>
      </c>
      <c r="O1055" s="29">
        <f t="shared" si="4"/>
        <v>1339810000</v>
      </c>
      <c r="P1055" s="120">
        <f t="shared" si="5"/>
        <v>0.5435627967</v>
      </c>
      <c r="Q1055" s="16"/>
      <c r="R1055" s="16"/>
      <c r="S1055" s="16"/>
      <c r="T1055" s="16"/>
      <c r="U1055" s="16"/>
      <c r="V1055" s="16"/>
      <c r="W1055" s="16"/>
      <c r="X1055" s="16"/>
      <c r="Y1055" s="16"/>
      <c r="Z1055" s="16"/>
      <c r="AA1055" s="16"/>
    </row>
    <row r="1056">
      <c r="A1056" s="115">
        <v>1082.0</v>
      </c>
      <c r="B1056" s="116" t="s">
        <v>422</v>
      </c>
      <c r="C1056" s="116" t="s">
        <v>28</v>
      </c>
      <c r="D1056" s="118">
        <v>42369.0</v>
      </c>
      <c r="E1056" s="117">
        <v>2.722564E9</v>
      </c>
      <c r="F1056" s="117">
        <v>1.090263E9</v>
      </c>
      <c r="G1056" s="119" t="s">
        <v>59</v>
      </c>
      <c r="H1056" s="119" t="s">
        <v>59</v>
      </c>
      <c r="I1056" s="121" t="s">
        <v>59</v>
      </c>
      <c r="J1056" s="116" t="s">
        <v>10</v>
      </c>
      <c r="K1056" s="116" t="s">
        <v>245</v>
      </c>
      <c r="L1056" s="29">
        <f t="shared" si="1"/>
        <v>1632301000</v>
      </c>
      <c r="M1056" s="120">
        <f t="shared" si="2"/>
        <v>0.599545502</v>
      </c>
      <c r="N1056" s="29">
        <f t="shared" si="3"/>
        <v>0</v>
      </c>
      <c r="O1056" s="29">
        <f t="shared" si="4"/>
        <v>1632301000</v>
      </c>
      <c r="P1056" s="120">
        <f t="shared" si="5"/>
        <v>0.599545502</v>
      </c>
      <c r="Q1056" s="16"/>
      <c r="R1056" s="16"/>
      <c r="S1056" s="16"/>
      <c r="T1056" s="16"/>
      <c r="U1056" s="16"/>
      <c r="V1056" s="16"/>
      <c r="W1056" s="16"/>
      <c r="X1056" s="16"/>
      <c r="Y1056" s="16"/>
      <c r="Z1056" s="16"/>
      <c r="AA1056" s="16"/>
    </row>
    <row r="1057">
      <c r="A1057" s="115">
        <v>1083.0</v>
      </c>
      <c r="B1057" s="116" t="s">
        <v>423</v>
      </c>
      <c r="C1057" s="116" t="s">
        <v>25</v>
      </c>
      <c r="D1057" s="118">
        <v>41274.0</v>
      </c>
      <c r="E1057" s="117">
        <v>2.4618E10</v>
      </c>
      <c r="F1057" s="117">
        <v>1.5055E10</v>
      </c>
      <c r="G1057" s="117">
        <v>2.249E9</v>
      </c>
      <c r="H1057" s="121" t="s">
        <v>59</v>
      </c>
      <c r="I1057" s="121" t="s">
        <v>59</v>
      </c>
      <c r="J1057" s="116" t="s">
        <v>10</v>
      </c>
      <c r="K1057" s="116" t="s">
        <v>424</v>
      </c>
      <c r="L1057" s="29">
        <f t="shared" si="1"/>
        <v>9563000000</v>
      </c>
      <c r="M1057" s="120">
        <f t="shared" si="2"/>
        <v>0.3884556016</v>
      </c>
      <c r="N1057" s="29">
        <f t="shared" si="3"/>
        <v>2249000000</v>
      </c>
      <c r="O1057" s="29">
        <f t="shared" si="4"/>
        <v>7314000000</v>
      </c>
      <c r="P1057" s="120">
        <f t="shared" si="5"/>
        <v>0.2970996832</v>
      </c>
      <c r="Q1057" s="16"/>
      <c r="R1057" s="16"/>
      <c r="S1057" s="16"/>
      <c r="T1057" s="16"/>
      <c r="U1057" s="16"/>
      <c r="V1057" s="16"/>
      <c r="W1057" s="16"/>
      <c r="X1057" s="16"/>
      <c r="Y1057" s="16"/>
      <c r="Z1057" s="16"/>
      <c r="AA1057" s="16"/>
    </row>
    <row r="1058">
      <c r="A1058" s="115">
        <v>1084.0</v>
      </c>
      <c r="B1058" s="116" t="s">
        <v>423</v>
      </c>
      <c r="C1058" s="116" t="s">
        <v>26</v>
      </c>
      <c r="D1058" s="122">
        <v>41639.0</v>
      </c>
      <c r="E1058" s="117">
        <v>2.4466E10</v>
      </c>
      <c r="F1058" s="117">
        <v>1.4009E10</v>
      </c>
      <c r="G1058" s="117">
        <v>2.362E9</v>
      </c>
      <c r="H1058" s="121" t="s">
        <v>59</v>
      </c>
      <c r="I1058" s="121" t="s">
        <v>59</v>
      </c>
      <c r="J1058" s="116" t="s">
        <v>10</v>
      </c>
      <c r="K1058" s="116" t="s">
        <v>424</v>
      </c>
      <c r="L1058" s="29">
        <f t="shared" si="1"/>
        <v>10457000000</v>
      </c>
      <c r="M1058" s="120">
        <f t="shared" si="2"/>
        <v>0.4274094662</v>
      </c>
      <c r="N1058" s="29">
        <f t="shared" si="3"/>
        <v>2362000000</v>
      </c>
      <c r="O1058" s="29">
        <f t="shared" si="4"/>
        <v>8095000000</v>
      </c>
      <c r="P1058" s="120">
        <f t="shared" si="5"/>
        <v>0.3308673261</v>
      </c>
      <c r="Q1058" s="16"/>
      <c r="R1058" s="16"/>
      <c r="S1058" s="16"/>
      <c r="T1058" s="16"/>
      <c r="U1058" s="16"/>
      <c r="V1058" s="16"/>
      <c r="W1058" s="16"/>
      <c r="X1058" s="16"/>
      <c r="Y1058" s="16"/>
      <c r="Z1058" s="16"/>
      <c r="AA1058" s="16"/>
    </row>
    <row r="1059">
      <c r="A1059" s="115">
        <v>1085.0</v>
      </c>
      <c r="B1059" s="116" t="s">
        <v>423</v>
      </c>
      <c r="C1059" s="116" t="s">
        <v>27</v>
      </c>
      <c r="D1059" s="118">
        <v>42004.0</v>
      </c>
      <c r="E1059" s="117">
        <v>2.4522E10</v>
      </c>
      <c r="F1059" s="117">
        <v>1.4362E10</v>
      </c>
      <c r="G1059" s="117">
        <v>2.541E9</v>
      </c>
      <c r="H1059" s="119" t="s">
        <v>59</v>
      </c>
      <c r="I1059" s="119" t="s">
        <v>59</v>
      </c>
      <c r="J1059" s="116" t="s">
        <v>10</v>
      </c>
      <c r="K1059" s="116" t="s">
        <v>424</v>
      </c>
      <c r="L1059" s="29">
        <f t="shared" si="1"/>
        <v>10160000000</v>
      </c>
      <c r="M1059" s="120">
        <f t="shared" si="2"/>
        <v>0.4143218335</v>
      </c>
      <c r="N1059" s="29">
        <f t="shared" si="3"/>
        <v>2541000000</v>
      </c>
      <c r="O1059" s="29">
        <f t="shared" si="4"/>
        <v>7619000000</v>
      </c>
      <c r="P1059" s="120">
        <f t="shared" si="5"/>
        <v>0.3107005954</v>
      </c>
      <c r="Q1059" s="16"/>
      <c r="R1059" s="16"/>
      <c r="S1059" s="16"/>
      <c r="T1059" s="16"/>
      <c r="U1059" s="16"/>
      <c r="V1059" s="16"/>
      <c r="W1059" s="16"/>
      <c r="X1059" s="16"/>
      <c r="Y1059" s="16"/>
      <c r="Z1059" s="16"/>
      <c r="AA1059" s="16"/>
    </row>
    <row r="1060">
      <c r="A1060" s="115">
        <v>1086.0</v>
      </c>
      <c r="B1060" s="116" t="s">
        <v>423</v>
      </c>
      <c r="C1060" s="116" t="s">
        <v>28</v>
      </c>
      <c r="D1060" s="118">
        <v>42369.0</v>
      </c>
      <c r="E1060" s="117">
        <v>2.5434E10</v>
      </c>
      <c r="F1060" s="117">
        <v>1.432E10</v>
      </c>
      <c r="G1060" s="117">
        <v>2.749E9</v>
      </c>
      <c r="H1060" s="121" t="s">
        <v>59</v>
      </c>
      <c r="I1060" s="121" t="s">
        <v>59</v>
      </c>
      <c r="J1060" s="116" t="s">
        <v>10</v>
      </c>
      <c r="K1060" s="116" t="s">
        <v>424</v>
      </c>
      <c r="L1060" s="29">
        <f t="shared" si="1"/>
        <v>11114000000</v>
      </c>
      <c r="M1060" s="120">
        <f t="shared" si="2"/>
        <v>0.4369741291</v>
      </c>
      <c r="N1060" s="29">
        <f t="shared" si="3"/>
        <v>2749000000</v>
      </c>
      <c r="O1060" s="29">
        <f t="shared" si="4"/>
        <v>8365000000</v>
      </c>
      <c r="P1060" s="120">
        <f t="shared" si="5"/>
        <v>0.3288904616</v>
      </c>
      <c r="Q1060" s="16"/>
      <c r="R1060" s="16"/>
      <c r="S1060" s="16"/>
      <c r="T1060" s="16"/>
      <c r="U1060" s="16"/>
      <c r="V1060" s="16"/>
      <c r="W1060" s="16"/>
      <c r="X1060" s="16"/>
      <c r="Y1060" s="16"/>
      <c r="Z1060" s="16"/>
      <c r="AA1060" s="16"/>
    </row>
    <row r="1061">
      <c r="A1061" s="115">
        <v>1087.0</v>
      </c>
      <c r="B1061" s="116" t="s">
        <v>425</v>
      </c>
      <c r="C1061" s="116" t="s">
        <v>25</v>
      </c>
      <c r="D1061" s="118">
        <v>41517.0</v>
      </c>
      <c r="E1061" s="117">
        <v>1.4861E10</v>
      </c>
      <c r="F1061" s="117">
        <v>7.208E9</v>
      </c>
      <c r="G1061" s="117">
        <v>2.55E9</v>
      </c>
      <c r="H1061" s="117">
        <v>1.533E9</v>
      </c>
      <c r="I1061" s="119" t="s">
        <v>59</v>
      </c>
      <c r="J1061" s="116" t="s">
        <v>16</v>
      </c>
      <c r="K1061" s="116" t="s">
        <v>170</v>
      </c>
      <c r="L1061" s="29">
        <f t="shared" si="1"/>
        <v>7653000000</v>
      </c>
      <c r="M1061" s="120">
        <f t="shared" si="2"/>
        <v>0.5149720746</v>
      </c>
      <c r="N1061" s="29">
        <f t="shared" si="3"/>
        <v>4083000000</v>
      </c>
      <c r="O1061" s="29">
        <f t="shared" si="4"/>
        <v>3570000000</v>
      </c>
      <c r="P1061" s="120">
        <f t="shared" si="5"/>
        <v>0.2402260951</v>
      </c>
      <c r="Q1061" s="16"/>
      <c r="R1061" s="16"/>
      <c r="S1061" s="16"/>
      <c r="T1061" s="16"/>
      <c r="U1061" s="16"/>
      <c r="V1061" s="16"/>
      <c r="W1061" s="16"/>
      <c r="X1061" s="16"/>
      <c r="Y1061" s="16"/>
      <c r="Z1061" s="16"/>
      <c r="AA1061" s="16"/>
    </row>
    <row r="1062">
      <c r="A1062" s="115">
        <v>1088.0</v>
      </c>
      <c r="B1062" s="116" t="s">
        <v>425</v>
      </c>
      <c r="C1062" s="116" t="s">
        <v>26</v>
      </c>
      <c r="D1062" s="118">
        <v>41882.0</v>
      </c>
      <c r="E1062" s="117">
        <v>1.5855E10</v>
      </c>
      <c r="F1062" s="117">
        <v>7.281E9</v>
      </c>
      <c r="G1062" s="117">
        <v>2.774E9</v>
      </c>
      <c r="H1062" s="117">
        <v>1.725E9</v>
      </c>
      <c r="I1062" s="121" t="s">
        <v>59</v>
      </c>
      <c r="J1062" s="116" t="s">
        <v>16</v>
      </c>
      <c r="K1062" s="116" t="s">
        <v>170</v>
      </c>
      <c r="L1062" s="29">
        <f t="shared" si="1"/>
        <v>8574000000</v>
      </c>
      <c r="M1062" s="120">
        <f t="shared" si="2"/>
        <v>0.5407757805</v>
      </c>
      <c r="N1062" s="29">
        <f t="shared" si="3"/>
        <v>4499000000</v>
      </c>
      <c r="O1062" s="29">
        <f t="shared" si="4"/>
        <v>4075000000</v>
      </c>
      <c r="P1062" s="120">
        <f t="shared" si="5"/>
        <v>0.257016714</v>
      </c>
      <c r="Q1062" s="16"/>
      <c r="R1062" s="16"/>
      <c r="S1062" s="16"/>
      <c r="T1062" s="16"/>
      <c r="U1062" s="16"/>
      <c r="V1062" s="16"/>
      <c r="W1062" s="16"/>
      <c r="X1062" s="16"/>
      <c r="Y1062" s="16"/>
      <c r="Z1062" s="16"/>
      <c r="AA1062" s="16"/>
    </row>
    <row r="1063">
      <c r="A1063" s="115">
        <v>1089.0</v>
      </c>
      <c r="B1063" s="116" t="s">
        <v>425</v>
      </c>
      <c r="C1063" s="116" t="s">
        <v>27</v>
      </c>
      <c r="D1063" s="118">
        <v>42247.0</v>
      </c>
      <c r="E1063" s="117">
        <v>1.5001E10</v>
      </c>
      <c r="F1063" s="117">
        <v>6.819E9</v>
      </c>
      <c r="G1063" s="117">
        <v>2.686E9</v>
      </c>
      <c r="H1063" s="117">
        <v>1.58E9</v>
      </c>
      <c r="I1063" s="119" t="s">
        <v>59</v>
      </c>
      <c r="J1063" s="116" t="s">
        <v>16</v>
      </c>
      <c r="K1063" s="116" t="s">
        <v>170</v>
      </c>
      <c r="L1063" s="29">
        <f t="shared" si="1"/>
        <v>8182000000</v>
      </c>
      <c r="M1063" s="120">
        <f t="shared" si="2"/>
        <v>0.5454303046</v>
      </c>
      <c r="N1063" s="29">
        <f t="shared" si="3"/>
        <v>4266000000</v>
      </c>
      <c r="O1063" s="29">
        <f t="shared" si="4"/>
        <v>3916000000</v>
      </c>
      <c r="P1063" s="120">
        <f t="shared" si="5"/>
        <v>0.2610492634</v>
      </c>
      <c r="Q1063" s="16"/>
      <c r="R1063" s="16"/>
      <c r="S1063" s="16"/>
      <c r="T1063" s="16"/>
      <c r="U1063" s="16"/>
      <c r="V1063" s="16"/>
      <c r="W1063" s="16"/>
      <c r="X1063" s="16"/>
      <c r="Y1063" s="16"/>
      <c r="Z1063" s="16"/>
      <c r="AA1063" s="16"/>
    </row>
    <row r="1064">
      <c r="A1064" s="115">
        <v>1090.0</v>
      </c>
      <c r="B1064" s="116" t="s">
        <v>425</v>
      </c>
      <c r="C1064" s="116" t="s">
        <v>28</v>
      </c>
      <c r="D1064" s="118">
        <v>42613.0</v>
      </c>
      <c r="E1064" s="117">
        <v>1.3502E10</v>
      </c>
      <c r="F1064" s="117">
        <v>6.485E9</v>
      </c>
      <c r="G1064" s="117">
        <v>2.833E9</v>
      </c>
      <c r="H1064" s="117">
        <v>1.512E9</v>
      </c>
      <c r="I1064" s="121" t="s">
        <v>59</v>
      </c>
      <c r="J1064" s="116" t="s">
        <v>16</v>
      </c>
      <c r="K1064" s="116" t="s">
        <v>170</v>
      </c>
      <c r="L1064" s="29">
        <f t="shared" si="1"/>
        <v>7017000000</v>
      </c>
      <c r="M1064" s="120">
        <f t="shared" si="2"/>
        <v>0.5197007851</v>
      </c>
      <c r="N1064" s="29">
        <f t="shared" si="3"/>
        <v>4345000000</v>
      </c>
      <c r="O1064" s="29">
        <f t="shared" si="4"/>
        <v>2672000000</v>
      </c>
      <c r="P1064" s="120">
        <f t="shared" si="5"/>
        <v>0.1978966079</v>
      </c>
      <c r="Q1064" s="16"/>
      <c r="R1064" s="16"/>
      <c r="S1064" s="16"/>
      <c r="T1064" s="16"/>
      <c r="U1064" s="16"/>
      <c r="V1064" s="16"/>
      <c r="W1064" s="16"/>
      <c r="X1064" s="16"/>
      <c r="Y1064" s="16"/>
      <c r="Z1064" s="16"/>
      <c r="AA1064" s="16"/>
    </row>
    <row r="1065">
      <c r="A1065" s="115">
        <v>1091.0</v>
      </c>
      <c r="B1065" s="116" t="s">
        <v>426</v>
      </c>
      <c r="C1065" s="116" t="s">
        <v>25</v>
      </c>
      <c r="D1065" s="122">
        <v>41425.0</v>
      </c>
      <c r="E1065" s="117">
        <v>9.9741E9</v>
      </c>
      <c r="F1065" s="117">
        <v>7.2139E9</v>
      </c>
      <c r="G1065" s="117">
        <v>5.506E8</v>
      </c>
      <c r="H1065" s="121" t="s">
        <v>59</v>
      </c>
      <c r="I1065" s="119" t="s">
        <v>59</v>
      </c>
      <c r="J1065" s="116" t="s">
        <v>16</v>
      </c>
      <c r="K1065" s="116" t="s">
        <v>170</v>
      </c>
      <c r="L1065" s="29">
        <f t="shared" si="1"/>
        <v>2760200000</v>
      </c>
      <c r="M1065" s="120">
        <f t="shared" si="2"/>
        <v>0.2767367482</v>
      </c>
      <c r="N1065" s="29">
        <f t="shared" si="3"/>
        <v>550600000</v>
      </c>
      <c r="O1065" s="29">
        <f t="shared" si="4"/>
        <v>2209600000</v>
      </c>
      <c r="P1065" s="120">
        <f t="shared" si="5"/>
        <v>0.2215337725</v>
      </c>
      <c r="Q1065" s="16"/>
      <c r="R1065" s="16"/>
      <c r="S1065" s="16"/>
      <c r="T1065" s="16"/>
      <c r="U1065" s="16"/>
      <c r="V1065" s="16"/>
      <c r="W1065" s="16"/>
      <c r="X1065" s="16"/>
      <c r="Y1065" s="16"/>
      <c r="Z1065" s="16"/>
      <c r="AA1065" s="16"/>
    </row>
    <row r="1066">
      <c r="A1066" s="115">
        <v>1092.0</v>
      </c>
      <c r="B1066" s="116" t="s">
        <v>426</v>
      </c>
      <c r="C1066" s="116" t="s">
        <v>26</v>
      </c>
      <c r="D1066" s="118">
        <v>42004.0</v>
      </c>
      <c r="E1066" s="117">
        <v>9.0558E9</v>
      </c>
      <c r="F1066" s="117">
        <v>7.1292E9</v>
      </c>
      <c r="G1066" s="117">
        <v>5.058E8</v>
      </c>
      <c r="H1066" s="121" t="s">
        <v>59</v>
      </c>
      <c r="I1066" s="119" t="s">
        <v>59</v>
      </c>
      <c r="J1066" s="116" t="s">
        <v>16</v>
      </c>
      <c r="K1066" s="116" t="s">
        <v>170</v>
      </c>
      <c r="L1066" s="29">
        <f t="shared" si="1"/>
        <v>1926600000</v>
      </c>
      <c r="M1066" s="120">
        <f t="shared" si="2"/>
        <v>0.2127476314</v>
      </c>
      <c r="N1066" s="29">
        <f t="shared" si="3"/>
        <v>505800000</v>
      </c>
      <c r="O1066" s="29">
        <f t="shared" si="4"/>
        <v>1420800000</v>
      </c>
      <c r="P1066" s="120">
        <f t="shared" si="5"/>
        <v>0.1568939243</v>
      </c>
      <c r="Q1066" s="16"/>
      <c r="R1066" s="16"/>
      <c r="S1066" s="16"/>
      <c r="T1066" s="16"/>
      <c r="U1066" s="16"/>
      <c r="V1066" s="16"/>
      <c r="W1066" s="16"/>
      <c r="X1066" s="16"/>
      <c r="Y1066" s="16"/>
      <c r="Z1066" s="16"/>
      <c r="AA1066" s="16"/>
    </row>
    <row r="1067">
      <c r="A1067" s="115">
        <v>1093.0</v>
      </c>
      <c r="B1067" s="116" t="s">
        <v>426</v>
      </c>
      <c r="C1067" s="116" t="s">
        <v>27</v>
      </c>
      <c r="D1067" s="118">
        <v>42369.0</v>
      </c>
      <c r="E1067" s="117">
        <v>8.8953E9</v>
      </c>
      <c r="F1067" s="117">
        <v>7.1774E9</v>
      </c>
      <c r="G1067" s="117">
        <v>4.391E8</v>
      </c>
      <c r="H1067" s="119" t="s">
        <v>59</v>
      </c>
      <c r="I1067" s="119" t="s">
        <v>59</v>
      </c>
      <c r="J1067" s="116" t="s">
        <v>16</v>
      </c>
      <c r="K1067" s="116" t="s">
        <v>170</v>
      </c>
      <c r="L1067" s="29">
        <f t="shared" si="1"/>
        <v>1717900000</v>
      </c>
      <c r="M1067" s="120">
        <f t="shared" si="2"/>
        <v>0.193124459</v>
      </c>
      <c r="N1067" s="29">
        <f t="shared" si="3"/>
        <v>439100000</v>
      </c>
      <c r="O1067" s="29">
        <f t="shared" si="4"/>
        <v>1278800000</v>
      </c>
      <c r="P1067" s="120">
        <f t="shared" si="5"/>
        <v>0.1437613122</v>
      </c>
      <c r="Q1067" s="16"/>
      <c r="R1067" s="16"/>
      <c r="S1067" s="16"/>
      <c r="T1067" s="16"/>
      <c r="U1067" s="16"/>
      <c r="V1067" s="16"/>
      <c r="W1067" s="16"/>
      <c r="X1067" s="16"/>
      <c r="Y1067" s="16"/>
      <c r="Z1067" s="16"/>
      <c r="AA1067" s="16"/>
    </row>
    <row r="1068">
      <c r="A1068" s="115">
        <v>1094.0</v>
      </c>
      <c r="B1068" s="116" t="s">
        <v>426</v>
      </c>
      <c r="C1068" s="116" t="s">
        <v>28</v>
      </c>
      <c r="D1068" s="118">
        <v>42735.0</v>
      </c>
      <c r="E1068" s="117">
        <v>7.1628E9</v>
      </c>
      <c r="F1068" s="117">
        <v>6.3528E9</v>
      </c>
      <c r="G1068" s="117">
        <v>4.91E8</v>
      </c>
      <c r="H1068" s="119" t="s">
        <v>59</v>
      </c>
      <c r="I1068" s="121" t="s">
        <v>59</v>
      </c>
      <c r="J1068" s="116" t="s">
        <v>16</v>
      </c>
      <c r="K1068" s="116" t="s">
        <v>170</v>
      </c>
      <c r="L1068" s="29">
        <f t="shared" si="1"/>
        <v>810000000</v>
      </c>
      <c r="M1068" s="120">
        <f t="shared" si="2"/>
        <v>0.1130842687</v>
      </c>
      <c r="N1068" s="29">
        <f t="shared" si="3"/>
        <v>491000000</v>
      </c>
      <c r="O1068" s="29">
        <f t="shared" si="4"/>
        <v>319000000</v>
      </c>
      <c r="P1068" s="120">
        <f t="shared" si="5"/>
        <v>0.04453565645</v>
      </c>
      <c r="Q1068" s="16"/>
      <c r="R1068" s="16"/>
      <c r="S1068" s="16"/>
      <c r="T1068" s="16"/>
      <c r="U1068" s="16"/>
      <c r="V1068" s="16"/>
      <c r="W1068" s="16"/>
      <c r="X1068" s="16"/>
      <c r="Y1068" s="16"/>
      <c r="Z1068" s="16"/>
      <c r="AA1068" s="16"/>
    </row>
    <row r="1069">
      <c r="A1069" s="115">
        <v>1095.0</v>
      </c>
      <c r="B1069" s="116" t="s">
        <v>427</v>
      </c>
      <c r="C1069" s="116" t="s">
        <v>25</v>
      </c>
      <c r="D1069" s="118">
        <v>41274.0</v>
      </c>
      <c r="E1069" s="117">
        <v>8.2243E10</v>
      </c>
      <c r="F1069" s="117">
        <v>6.8948E10</v>
      </c>
      <c r="G1069" s="117">
        <v>7.202E9</v>
      </c>
      <c r="H1069" s="121" t="s">
        <v>59</v>
      </c>
      <c r="I1069" s="117">
        <v>9.95E8</v>
      </c>
      <c r="J1069" s="116" t="s">
        <v>11</v>
      </c>
      <c r="K1069" s="116" t="s">
        <v>372</v>
      </c>
      <c r="L1069" s="29">
        <f t="shared" si="1"/>
        <v>13295000000</v>
      </c>
      <c r="M1069" s="120">
        <f t="shared" si="2"/>
        <v>0.1616550953</v>
      </c>
      <c r="N1069" s="29">
        <f t="shared" si="3"/>
        <v>8197000000</v>
      </c>
      <c r="O1069" s="29">
        <f t="shared" si="4"/>
        <v>5098000000</v>
      </c>
      <c r="P1069" s="120">
        <f t="shared" si="5"/>
        <v>0.06198703841</v>
      </c>
      <c r="Q1069" s="16"/>
      <c r="R1069" s="16"/>
      <c r="S1069" s="16"/>
      <c r="T1069" s="16"/>
      <c r="U1069" s="16"/>
      <c r="V1069" s="16"/>
      <c r="W1069" s="16"/>
      <c r="X1069" s="16"/>
      <c r="Y1069" s="16"/>
      <c r="Z1069" s="16"/>
      <c r="AA1069" s="16"/>
    </row>
    <row r="1070">
      <c r="A1070" s="115">
        <v>1096.0</v>
      </c>
      <c r="B1070" s="116" t="s">
        <v>427</v>
      </c>
      <c r="C1070" s="116" t="s">
        <v>26</v>
      </c>
      <c r="D1070" s="118">
        <v>41639.0</v>
      </c>
      <c r="E1070" s="117">
        <v>1.0016E11</v>
      </c>
      <c r="F1070" s="117">
        <v>8.7758E10</v>
      </c>
      <c r="G1070" s="117">
        <v>7.851E9</v>
      </c>
      <c r="H1070" s="121" t="s">
        <v>59</v>
      </c>
      <c r="I1070" s="117">
        <v>1.22E9</v>
      </c>
      <c r="J1070" s="116" t="s">
        <v>11</v>
      </c>
      <c r="K1070" s="116" t="s">
        <v>372</v>
      </c>
      <c r="L1070" s="29">
        <f t="shared" si="1"/>
        <v>12402000000</v>
      </c>
      <c r="M1070" s="120">
        <f t="shared" si="2"/>
        <v>0.123821885</v>
      </c>
      <c r="N1070" s="29">
        <f t="shared" si="3"/>
        <v>9071000000</v>
      </c>
      <c r="O1070" s="29">
        <f t="shared" si="4"/>
        <v>3331000000</v>
      </c>
      <c r="P1070" s="120">
        <f t="shared" si="5"/>
        <v>0.03325678914</v>
      </c>
      <c r="Q1070" s="16"/>
      <c r="R1070" s="16"/>
      <c r="S1070" s="16"/>
      <c r="T1070" s="16"/>
      <c r="U1070" s="16"/>
      <c r="V1070" s="16"/>
      <c r="W1070" s="16"/>
      <c r="X1070" s="16"/>
      <c r="Y1070" s="16"/>
      <c r="Z1070" s="16"/>
      <c r="AA1070" s="16"/>
    </row>
    <row r="1071">
      <c r="A1071" s="115">
        <v>1097.0</v>
      </c>
      <c r="B1071" s="116" t="s">
        <v>427</v>
      </c>
      <c r="C1071" s="116" t="s">
        <v>27</v>
      </c>
      <c r="D1071" s="118">
        <v>42004.0</v>
      </c>
      <c r="E1071" s="117">
        <v>9.7817E10</v>
      </c>
      <c r="F1071" s="117">
        <v>8.4275E10</v>
      </c>
      <c r="G1071" s="117">
        <v>8.45E9</v>
      </c>
      <c r="H1071" s="121" t="s">
        <v>59</v>
      </c>
      <c r="I1071" s="117">
        <v>1.326E9</v>
      </c>
      <c r="J1071" s="116" t="s">
        <v>11</v>
      </c>
      <c r="K1071" s="116" t="s">
        <v>372</v>
      </c>
      <c r="L1071" s="29">
        <f t="shared" si="1"/>
        <v>13542000000</v>
      </c>
      <c r="M1071" s="120">
        <f t="shared" si="2"/>
        <v>0.1384421931</v>
      </c>
      <c r="N1071" s="29">
        <f t="shared" si="3"/>
        <v>9776000000</v>
      </c>
      <c r="O1071" s="29">
        <f t="shared" si="4"/>
        <v>3766000000</v>
      </c>
      <c r="P1071" s="120">
        <f t="shared" si="5"/>
        <v>0.03850046515</v>
      </c>
      <c r="Q1071" s="16"/>
      <c r="R1071" s="16"/>
      <c r="S1071" s="16"/>
      <c r="T1071" s="16"/>
      <c r="U1071" s="16"/>
      <c r="V1071" s="16"/>
      <c r="W1071" s="16"/>
      <c r="X1071" s="16"/>
      <c r="Y1071" s="16"/>
      <c r="Z1071" s="16"/>
      <c r="AA1071" s="16"/>
    </row>
    <row r="1072">
      <c r="A1072" s="115">
        <v>1098.0</v>
      </c>
      <c r="B1072" s="116" t="s">
        <v>427</v>
      </c>
      <c r="C1072" s="116" t="s">
        <v>28</v>
      </c>
      <c r="D1072" s="118">
        <v>42369.0</v>
      </c>
      <c r="E1072" s="117">
        <v>7.2051E10</v>
      </c>
      <c r="F1072" s="117">
        <v>5.5891E10</v>
      </c>
      <c r="G1072" s="117">
        <v>1.0029E10</v>
      </c>
      <c r="H1072" s="119" t="s">
        <v>59</v>
      </c>
      <c r="I1072" s="117">
        <v>1.646E9</v>
      </c>
      <c r="J1072" s="116" t="s">
        <v>11</v>
      </c>
      <c r="K1072" s="116" t="s">
        <v>372</v>
      </c>
      <c r="L1072" s="29">
        <f t="shared" si="1"/>
        <v>16160000000</v>
      </c>
      <c r="M1072" s="120">
        <f t="shared" si="2"/>
        <v>0.2242855755</v>
      </c>
      <c r="N1072" s="29">
        <f t="shared" si="3"/>
        <v>11675000000</v>
      </c>
      <c r="O1072" s="29">
        <f t="shared" si="4"/>
        <v>4485000000</v>
      </c>
      <c r="P1072" s="120">
        <f t="shared" si="5"/>
        <v>0.06224757463</v>
      </c>
      <c r="Q1072" s="16"/>
      <c r="R1072" s="16"/>
      <c r="S1072" s="16"/>
      <c r="T1072" s="16"/>
      <c r="U1072" s="16"/>
      <c r="V1072" s="16"/>
      <c r="W1072" s="16"/>
      <c r="X1072" s="16"/>
      <c r="Y1072" s="16"/>
      <c r="Z1072" s="16"/>
      <c r="AA1072" s="16"/>
    </row>
    <row r="1073">
      <c r="A1073" s="115">
        <v>1099.0</v>
      </c>
      <c r="B1073" s="116" t="s">
        <v>428</v>
      </c>
      <c r="C1073" s="116" t="s">
        <v>25</v>
      </c>
      <c r="D1073" s="118">
        <v>41274.0</v>
      </c>
      <c r="E1073" s="117">
        <v>4.7267E10</v>
      </c>
      <c r="F1073" s="117">
        <v>1.6446E10</v>
      </c>
      <c r="G1073" s="117">
        <v>1.2776E10</v>
      </c>
      <c r="H1073" s="117">
        <v>8.168E9</v>
      </c>
      <c r="I1073" s="121" t="s">
        <v>59</v>
      </c>
      <c r="J1073" s="116" t="s">
        <v>13</v>
      </c>
      <c r="K1073" s="116" t="s">
        <v>66</v>
      </c>
      <c r="L1073" s="29">
        <f t="shared" si="1"/>
        <v>30821000000</v>
      </c>
      <c r="M1073" s="120">
        <f t="shared" si="2"/>
        <v>0.6520616921</v>
      </c>
      <c r="N1073" s="29">
        <f t="shared" si="3"/>
        <v>20944000000</v>
      </c>
      <c r="O1073" s="29">
        <f t="shared" si="4"/>
        <v>9877000000</v>
      </c>
      <c r="P1073" s="120">
        <f t="shared" si="5"/>
        <v>0.208961855</v>
      </c>
      <c r="Q1073" s="16"/>
      <c r="R1073" s="16"/>
      <c r="S1073" s="16"/>
      <c r="T1073" s="16"/>
      <c r="U1073" s="16"/>
      <c r="V1073" s="16"/>
      <c r="W1073" s="16"/>
      <c r="X1073" s="16"/>
      <c r="Y1073" s="16"/>
      <c r="Z1073" s="16"/>
      <c r="AA1073" s="16"/>
    </row>
    <row r="1074">
      <c r="A1074" s="115">
        <v>1100.0</v>
      </c>
      <c r="B1074" s="116" t="s">
        <v>428</v>
      </c>
      <c r="C1074" s="116" t="s">
        <v>26</v>
      </c>
      <c r="D1074" s="118">
        <v>41639.0</v>
      </c>
      <c r="E1074" s="117">
        <v>4.4033E10</v>
      </c>
      <c r="F1074" s="117">
        <v>1.6954E10</v>
      </c>
      <c r="G1074" s="117">
        <v>1.1911E10</v>
      </c>
      <c r="H1074" s="117">
        <v>7.503E9</v>
      </c>
      <c r="I1074" s="119" t="s">
        <v>59</v>
      </c>
      <c r="J1074" s="116" t="s">
        <v>13</v>
      </c>
      <c r="K1074" s="116" t="s">
        <v>66</v>
      </c>
      <c r="L1074" s="29">
        <f t="shared" si="1"/>
        <v>27079000000</v>
      </c>
      <c r="M1074" s="120">
        <f t="shared" si="2"/>
        <v>0.6149705902</v>
      </c>
      <c r="N1074" s="29">
        <f t="shared" si="3"/>
        <v>19414000000</v>
      </c>
      <c r="O1074" s="29">
        <f t="shared" si="4"/>
        <v>7665000000</v>
      </c>
      <c r="P1074" s="120">
        <f t="shared" si="5"/>
        <v>0.17407399</v>
      </c>
      <c r="Q1074" s="16"/>
      <c r="R1074" s="16"/>
      <c r="S1074" s="16"/>
      <c r="T1074" s="16"/>
      <c r="U1074" s="16"/>
      <c r="V1074" s="16"/>
      <c r="W1074" s="16"/>
      <c r="X1074" s="16"/>
      <c r="Y1074" s="16"/>
      <c r="Z1074" s="16"/>
      <c r="AA1074" s="16"/>
    </row>
    <row r="1075">
      <c r="A1075" s="115">
        <v>1101.0</v>
      </c>
      <c r="B1075" s="116" t="s">
        <v>428</v>
      </c>
      <c r="C1075" s="116" t="s">
        <v>27</v>
      </c>
      <c r="D1075" s="118">
        <v>42004.0</v>
      </c>
      <c r="E1075" s="117">
        <v>4.2237E10</v>
      </c>
      <c r="F1075" s="117">
        <v>1.6768E10</v>
      </c>
      <c r="G1075" s="117">
        <v>1.1606E10</v>
      </c>
      <c r="H1075" s="117">
        <v>7.18E9</v>
      </c>
      <c r="I1075" s="121" t="s">
        <v>59</v>
      </c>
      <c r="J1075" s="116" t="s">
        <v>13</v>
      </c>
      <c r="K1075" s="116" t="s">
        <v>66</v>
      </c>
      <c r="L1075" s="29">
        <f t="shared" si="1"/>
        <v>25469000000</v>
      </c>
      <c r="M1075" s="120">
        <f t="shared" si="2"/>
        <v>0.6030021072</v>
      </c>
      <c r="N1075" s="29">
        <f t="shared" si="3"/>
        <v>18786000000</v>
      </c>
      <c r="O1075" s="29">
        <f t="shared" si="4"/>
        <v>6683000000</v>
      </c>
      <c r="P1075" s="120">
        <f t="shared" si="5"/>
        <v>0.1582261998</v>
      </c>
      <c r="Q1075" s="16"/>
      <c r="R1075" s="16"/>
      <c r="S1075" s="16"/>
      <c r="T1075" s="16"/>
      <c r="U1075" s="16"/>
      <c r="V1075" s="16"/>
      <c r="W1075" s="16"/>
      <c r="X1075" s="16"/>
      <c r="Y1075" s="16"/>
      <c r="Z1075" s="16"/>
      <c r="AA1075" s="16"/>
    </row>
    <row r="1076">
      <c r="A1076" s="115">
        <v>1102.0</v>
      </c>
      <c r="B1076" s="116" t="s">
        <v>428</v>
      </c>
      <c r="C1076" s="116" t="s">
        <v>28</v>
      </c>
      <c r="D1076" s="118">
        <v>42369.0</v>
      </c>
      <c r="E1076" s="117">
        <v>3.9498E10</v>
      </c>
      <c r="F1076" s="117">
        <v>1.4934E10</v>
      </c>
      <c r="G1076" s="117">
        <v>1.0313E10</v>
      </c>
      <c r="H1076" s="117">
        <v>6.704E9</v>
      </c>
      <c r="I1076" s="119" t="s">
        <v>59</v>
      </c>
      <c r="J1076" s="116" t="s">
        <v>13</v>
      </c>
      <c r="K1076" s="116" t="s">
        <v>66</v>
      </c>
      <c r="L1076" s="29">
        <f t="shared" si="1"/>
        <v>24564000000</v>
      </c>
      <c r="M1076" s="120">
        <f t="shared" si="2"/>
        <v>0.6219049066</v>
      </c>
      <c r="N1076" s="29">
        <f t="shared" si="3"/>
        <v>17017000000</v>
      </c>
      <c r="O1076" s="29">
        <f t="shared" si="4"/>
        <v>7547000000</v>
      </c>
      <c r="P1076" s="120">
        <f t="shared" si="5"/>
        <v>0.1910729657</v>
      </c>
      <c r="Q1076" s="16"/>
      <c r="R1076" s="16"/>
      <c r="S1076" s="16"/>
      <c r="T1076" s="16"/>
      <c r="U1076" s="16"/>
      <c r="V1076" s="16"/>
      <c r="W1076" s="16"/>
      <c r="X1076" s="16"/>
      <c r="Y1076" s="16"/>
      <c r="Z1076" s="16"/>
      <c r="AA1076" s="16"/>
    </row>
    <row r="1077">
      <c r="A1077" s="115">
        <v>1103.0</v>
      </c>
      <c r="B1077" s="116" t="s">
        <v>429</v>
      </c>
      <c r="C1077" s="116" t="s">
        <v>25</v>
      </c>
      <c r="D1077" s="118">
        <v>41274.0</v>
      </c>
      <c r="E1077" s="117">
        <v>1.1966E10</v>
      </c>
      <c r="F1077" s="117">
        <v>2.079E9</v>
      </c>
      <c r="G1077" s="117">
        <v>4.017E9</v>
      </c>
      <c r="H1077" s="119" t="s">
        <v>59</v>
      </c>
      <c r="I1077" s="117">
        <v>2.008E9</v>
      </c>
      <c r="J1077" s="116" t="s">
        <v>11</v>
      </c>
      <c r="K1077" s="116" t="s">
        <v>116</v>
      </c>
      <c r="L1077" s="29">
        <f t="shared" si="1"/>
        <v>9887000000</v>
      </c>
      <c r="M1077" s="120">
        <f t="shared" si="2"/>
        <v>0.8262577302</v>
      </c>
      <c r="N1077" s="29">
        <f t="shared" si="3"/>
        <v>6025000000</v>
      </c>
      <c r="O1077" s="29">
        <f t="shared" si="4"/>
        <v>3862000000</v>
      </c>
      <c r="P1077" s="120">
        <f t="shared" si="5"/>
        <v>0.3227477854</v>
      </c>
      <c r="Q1077" s="16"/>
      <c r="R1077" s="16"/>
      <c r="S1077" s="16"/>
      <c r="T1077" s="16"/>
      <c r="U1077" s="16"/>
      <c r="V1077" s="16"/>
      <c r="W1077" s="16"/>
      <c r="X1077" s="16"/>
      <c r="Y1077" s="16"/>
      <c r="Z1077" s="16"/>
      <c r="AA1077" s="16"/>
    </row>
    <row r="1078">
      <c r="A1078" s="115">
        <v>1104.0</v>
      </c>
      <c r="B1078" s="116" t="s">
        <v>429</v>
      </c>
      <c r="C1078" s="116" t="s">
        <v>26</v>
      </c>
      <c r="D1078" s="118">
        <v>41639.0</v>
      </c>
      <c r="E1078" s="117">
        <v>1.1325E10</v>
      </c>
      <c r="F1078" s="117">
        <v>2.156E9</v>
      </c>
      <c r="G1078" s="117">
        <v>3.469E9</v>
      </c>
      <c r="H1078" s="121" t="s">
        <v>59</v>
      </c>
      <c r="I1078" s="117">
        <v>2.5E9</v>
      </c>
      <c r="J1078" s="116" t="s">
        <v>11</v>
      </c>
      <c r="K1078" s="116" t="s">
        <v>116</v>
      </c>
      <c r="L1078" s="29">
        <f t="shared" si="1"/>
        <v>9169000000</v>
      </c>
      <c r="M1078" s="120">
        <f t="shared" si="2"/>
        <v>0.8096247241</v>
      </c>
      <c r="N1078" s="29">
        <f t="shared" si="3"/>
        <v>5969000000</v>
      </c>
      <c r="O1078" s="29">
        <f t="shared" si="4"/>
        <v>3200000000</v>
      </c>
      <c r="P1078" s="120">
        <f t="shared" si="5"/>
        <v>0.2825607064</v>
      </c>
      <c r="Q1078" s="16"/>
      <c r="R1078" s="16"/>
      <c r="S1078" s="16"/>
      <c r="T1078" s="16"/>
      <c r="U1078" s="16"/>
      <c r="V1078" s="16"/>
      <c r="W1078" s="16"/>
      <c r="X1078" s="16"/>
      <c r="Y1078" s="16"/>
      <c r="Z1078" s="16"/>
      <c r="AA1078" s="16"/>
    </row>
    <row r="1079">
      <c r="A1079" s="115">
        <v>1105.0</v>
      </c>
      <c r="B1079" s="116" t="s">
        <v>429</v>
      </c>
      <c r="C1079" s="116" t="s">
        <v>27</v>
      </c>
      <c r="D1079" s="118">
        <v>42004.0</v>
      </c>
      <c r="E1079" s="117">
        <v>1.0846E10</v>
      </c>
      <c r="F1079" s="117">
        <v>2.246E9</v>
      </c>
      <c r="G1079" s="117">
        <v>3.627E9</v>
      </c>
      <c r="H1079" s="119" t="s">
        <v>59</v>
      </c>
      <c r="I1079" s="117">
        <v>2.861E9</v>
      </c>
      <c r="J1079" s="116" t="s">
        <v>11</v>
      </c>
      <c r="K1079" s="116" t="s">
        <v>116</v>
      </c>
      <c r="L1079" s="29">
        <f t="shared" si="1"/>
        <v>8600000000</v>
      </c>
      <c r="M1079" s="120">
        <f t="shared" si="2"/>
        <v>0.7929190485</v>
      </c>
      <c r="N1079" s="29">
        <f t="shared" si="3"/>
        <v>6488000000</v>
      </c>
      <c r="O1079" s="29">
        <f t="shared" si="4"/>
        <v>2112000000</v>
      </c>
      <c r="P1079" s="120">
        <f t="shared" si="5"/>
        <v>0.1947261663</v>
      </c>
      <c r="Q1079" s="16"/>
      <c r="R1079" s="16"/>
      <c r="S1079" s="16"/>
      <c r="T1079" s="16"/>
      <c r="U1079" s="16"/>
      <c r="V1079" s="16"/>
      <c r="W1079" s="16"/>
      <c r="X1079" s="16"/>
      <c r="Y1079" s="16"/>
      <c r="Z1079" s="16"/>
      <c r="AA1079" s="16"/>
    </row>
    <row r="1080">
      <c r="A1080" s="115">
        <v>1106.0</v>
      </c>
      <c r="B1080" s="116" t="s">
        <v>429</v>
      </c>
      <c r="C1080" s="116" t="s">
        <v>28</v>
      </c>
      <c r="D1080" s="118">
        <v>42369.0</v>
      </c>
      <c r="E1080" s="117">
        <v>5.522E9</v>
      </c>
      <c r="F1080" s="117">
        <v>1.694E9</v>
      </c>
      <c r="G1080" s="117">
        <v>1.831E9</v>
      </c>
      <c r="H1080" s="119" t="s">
        <v>59</v>
      </c>
      <c r="I1080" s="117">
        <v>2.957E9</v>
      </c>
      <c r="J1080" s="116" t="s">
        <v>11</v>
      </c>
      <c r="K1080" s="116" t="s">
        <v>116</v>
      </c>
      <c r="L1080" s="29">
        <f t="shared" si="1"/>
        <v>3828000000</v>
      </c>
      <c r="M1080" s="120">
        <f t="shared" si="2"/>
        <v>0.6932270916</v>
      </c>
      <c r="N1080" s="29">
        <f t="shared" si="3"/>
        <v>4788000000</v>
      </c>
      <c r="O1080" s="29">
        <f t="shared" si="4"/>
        <v>-960000000</v>
      </c>
      <c r="P1080" s="120">
        <f t="shared" si="5"/>
        <v>-0.1738500543</v>
      </c>
      <c r="Q1080" s="16"/>
      <c r="R1080" s="16"/>
      <c r="S1080" s="16"/>
      <c r="T1080" s="16"/>
      <c r="U1080" s="16"/>
      <c r="V1080" s="16"/>
      <c r="W1080" s="16"/>
      <c r="X1080" s="16"/>
      <c r="Y1080" s="16"/>
      <c r="Z1080" s="16"/>
      <c r="AA1080" s="16"/>
    </row>
    <row r="1081">
      <c r="A1081" s="115">
        <v>1107.0</v>
      </c>
      <c r="B1081" s="116" t="s">
        <v>430</v>
      </c>
      <c r="C1081" s="116" t="s">
        <v>25</v>
      </c>
      <c r="D1081" s="118">
        <v>41455.0</v>
      </c>
      <c r="E1081" s="117">
        <v>7.7849E10</v>
      </c>
      <c r="F1081" s="117">
        <v>2.0385E10</v>
      </c>
      <c r="G1081" s="117">
        <v>2.0289E10</v>
      </c>
      <c r="H1081" s="117">
        <v>1.0411E10</v>
      </c>
      <c r="I1081" s="121" t="s">
        <v>59</v>
      </c>
      <c r="J1081" s="116" t="s">
        <v>15</v>
      </c>
      <c r="K1081" s="116" t="s">
        <v>431</v>
      </c>
      <c r="L1081" s="29">
        <f t="shared" si="1"/>
        <v>57464000000</v>
      </c>
      <c r="M1081" s="120">
        <f t="shared" si="2"/>
        <v>0.7381469255</v>
      </c>
      <c r="N1081" s="29">
        <f t="shared" si="3"/>
        <v>30700000000</v>
      </c>
      <c r="O1081" s="29">
        <f t="shared" si="4"/>
        <v>26764000000</v>
      </c>
      <c r="P1081" s="120">
        <f t="shared" si="5"/>
        <v>0.3437937546</v>
      </c>
      <c r="Q1081" s="16"/>
      <c r="R1081" s="16"/>
      <c r="S1081" s="16"/>
      <c r="T1081" s="16"/>
      <c r="U1081" s="16"/>
      <c r="V1081" s="16"/>
      <c r="W1081" s="16"/>
      <c r="X1081" s="16"/>
      <c r="Y1081" s="16"/>
      <c r="Z1081" s="16"/>
      <c r="AA1081" s="16"/>
    </row>
    <row r="1082">
      <c r="A1082" s="115">
        <v>1108.0</v>
      </c>
      <c r="B1082" s="116" t="s">
        <v>430</v>
      </c>
      <c r="C1082" s="116" t="s">
        <v>26</v>
      </c>
      <c r="D1082" s="118">
        <v>41820.0</v>
      </c>
      <c r="E1082" s="117">
        <v>8.6833E10</v>
      </c>
      <c r="F1082" s="117">
        <v>2.7078E10</v>
      </c>
      <c r="G1082" s="117">
        <v>2.0488E10</v>
      </c>
      <c r="H1082" s="117">
        <v>1.1381E10</v>
      </c>
      <c r="I1082" s="121" t="s">
        <v>59</v>
      </c>
      <c r="J1082" s="116" t="s">
        <v>15</v>
      </c>
      <c r="K1082" s="116" t="s">
        <v>431</v>
      </c>
      <c r="L1082" s="29">
        <f t="shared" si="1"/>
        <v>59755000000</v>
      </c>
      <c r="M1082" s="120">
        <f t="shared" si="2"/>
        <v>0.6881600313</v>
      </c>
      <c r="N1082" s="29">
        <f t="shared" si="3"/>
        <v>31869000000</v>
      </c>
      <c r="O1082" s="29">
        <f t="shared" si="4"/>
        <v>27886000000</v>
      </c>
      <c r="P1082" s="120">
        <f t="shared" si="5"/>
        <v>0.3211451867</v>
      </c>
      <c r="Q1082" s="16"/>
      <c r="R1082" s="16"/>
      <c r="S1082" s="16"/>
      <c r="T1082" s="16"/>
      <c r="U1082" s="16"/>
      <c r="V1082" s="16"/>
      <c r="W1082" s="16"/>
      <c r="X1082" s="16"/>
      <c r="Y1082" s="16"/>
      <c r="Z1082" s="16"/>
      <c r="AA1082" s="16"/>
    </row>
    <row r="1083">
      <c r="A1083" s="115">
        <v>1109.0</v>
      </c>
      <c r="B1083" s="116" t="s">
        <v>430</v>
      </c>
      <c r="C1083" s="116" t="s">
        <v>27</v>
      </c>
      <c r="D1083" s="122">
        <v>42185.0</v>
      </c>
      <c r="E1083" s="117">
        <v>9.358E10</v>
      </c>
      <c r="F1083" s="117">
        <v>3.3038E10</v>
      </c>
      <c r="G1083" s="117">
        <v>2.0324E10</v>
      </c>
      <c r="H1083" s="117">
        <v>1.2046E10</v>
      </c>
      <c r="I1083" s="119" t="s">
        <v>59</v>
      </c>
      <c r="J1083" s="116" t="s">
        <v>15</v>
      </c>
      <c r="K1083" s="116" t="s">
        <v>431</v>
      </c>
      <c r="L1083" s="29">
        <f t="shared" si="1"/>
        <v>60542000000</v>
      </c>
      <c r="M1083" s="120">
        <f t="shared" si="2"/>
        <v>0.6469544775</v>
      </c>
      <c r="N1083" s="29">
        <f t="shared" si="3"/>
        <v>32370000000</v>
      </c>
      <c r="O1083" s="29">
        <f t="shared" si="4"/>
        <v>28172000000</v>
      </c>
      <c r="P1083" s="120">
        <f t="shared" si="5"/>
        <v>0.3010472323</v>
      </c>
      <c r="Q1083" s="16"/>
      <c r="R1083" s="16"/>
      <c r="S1083" s="16"/>
      <c r="T1083" s="16"/>
      <c r="U1083" s="16"/>
      <c r="V1083" s="16"/>
      <c r="W1083" s="16"/>
      <c r="X1083" s="16"/>
      <c r="Y1083" s="16"/>
      <c r="Z1083" s="16"/>
      <c r="AA1083" s="16"/>
    </row>
    <row r="1084">
      <c r="A1084" s="115">
        <v>1110.0</v>
      </c>
      <c r="B1084" s="116" t="s">
        <v>430</v>
      </c>
      <c r="C1084" s="116" t="s">
        <v>28</v>
      </c>
      <c r="D1084" s="118">
        <v>42551.0</v>
      </c>
      <c r="E1084" s="117">
        <v>8.532E10</v>
      </c>
      <c r="F1084" s="117">
        <v>3.278E10</v>
      </c>
      <c r="G1084" s="117">
        <v>1.926E10</v>
      </c>
      <c r="H1084" s="117">
        <v>1.1988E10</v>
      </c>
      <c r="I1084" s="121" t="s">
        <v>59</v>
      </c>
      <c r="J1084" s="116" t="s">
        <v>15</v>
      </c>
      <c r="K1084" s="116" t="s">
        <v>431</v>
      </c>
      <c r="L1084" s="29">
        <f t="shared" si="1"/>
        <v>52540000000</v>
      </c>
      <c r="M1084" s="120">
        <f t="shared" si="2"/>
        <v>0.6157993436</v>
      </c>
      <c r="N1084" s="29">
        <f t="shared" si="3"/>
        <v>31248000000</v>
      </c>
      <c r="O1084" s="29">
        <f t="shared" si="4"/>
        <v>21292000000</v>
      </c>
      <c r="P1084" s="120">
        <f t="shared" si="5"/>
        <v>0.2495546179</v>
      </c>
      <c r="Q1084" s="16"/>
      <c r="R1084" s="16"/>
      <c r="S1084" s="16"/>
      <c r="T1084" s="16"/>
      <c r="U1084" s="16"/>
      <c r="V1084" s="16"/>
      <c r="W1084" s="16"/>
      <c r="X1084" s="16"/>
      <c r="Y1084" s="16"/>
      <c r="Z1084" s="16"/>
      <c r="AA1084" s="16"/>
    </row>
    <row r="1085">
      <c r="A1085" s="115">
        <v>1111.0</v>
      </c>
      <c r="B1085" s="116" t="s">
        <v>432</v>
      </c>
      <c r="C1085" s="116" t="s">
        <v>25</v>
      </c>
      <c r="D1085" s="118">
        <v>41274.0</v>
      </c>
      <c r="E1085" s="117">
        <v>4.608955E9</v>
      </c>
      <c r="F1085" s="117">
        <v>1.16586E8</v>
      </c>
      <c r="G1085" s="117">
        <v>2.448629E9</v>
      </c>
      <c r="H1085" s="119" t="s">
        <v>59</v>
      </c>
      <c r="I1085" s="117">
        <v>2.64631E8</v>
      </c>
      <c r="J1085" s="116" t="s">
        <v>12</v>
      </c>
      <c r="K1085" s="116" t="s">
        <v>137</v>
      </c>
      <c r="L1085" s="29">
        <f t="shared" si="1"/>
        <v>4492369000</v>
      </c>
      <c r="M1085" s="120">
        <f t="shared" si="2"/>
        <v>0.9747044612</v>
      </c>
      <c r="N1085" s="29">
        <f t="shared" si="3"/>
        <v>2713260000</v>
      </c>
      <c r="O1085" s="29">
        <f t="shared" si="4"/>
        <v>1779109000</v>
      </c>
      <c r="P1085" s="120">
        <f t="shared" si="5"/>
        <v>0.3860113627</v>
      </c>
      <c r="Q1085" s="16"/>
      <c r="R1085" s="16"/>
      <c r="S1085" s="16"/>
      <c r="T1085" s="16"/>
      <c r="U1085" s="16"/>
      <c r="V1085" s="16"/>
      <c r="W1085" s="16"/>
      <c r="X1085" s="16"/>
      <c r="Y1085" s="16"/>
      <c r="Z1085" s="16"/>
      <c r="AA1085" s="16"/>
    </row>
    <row r="1086">
      <c r="A1086" s="115">
        <v>1112.0</v>
      </c>
      <c r="B1086" s="116" t="s">
        <v>432</v>
      </c>
      <c r="C1086" s="116" t="s">
        <v>26</v>
      </c>
      <c r="D1086" s="118">
        <v>41639.0</v>
      </c>
      <c r="E1086" s="117">
        <v>4.822539E9</v>
      </c>
      <c r="F1086" s="117">
        <v>8.3692E7</v>
      </c>
      <c r="G1086" s="117">
        <v>2.540954E9</v>
      </c>
      <c r="H1086" s="119" t="s">
        <v>59</v>
      </c>
      <c r="I1086" s="117">
        <v>2.31912E8</v>
      </c>
      <c r="J1086" s="116" t="s">
        <v>12</v>
      </c>
      <c r="K1086" s="116" t="s">
        <v>137</v>
      </c>
      <c r="L1086" s="29">
        <f t="shared" si="1"/>
        <v>4738847000</v>
      </c>
      <c r="M1086" s="120">
        <f t="shared" si="2"/>
        <v>0.9826456562</v>
      </c>
      <c r="N1086" s="29">
        <f t="shared" si="3"/>
        <v>2772866000</v>
      </c>
      <c r="O1086" s="29">
        <f t="shared" si="4"/>
        <v>1965981000</v>
      </c>
      <c r="P1086" s="120">
        <f t="shared" si="5"/>
        <v>0.4076651324</v>
      </c>
      <c r="Q1086" s="16"/>
      <c r="R1086" s="16"/>
      <c r="S1086" s="16"/>
      <c r="T1086" s="16"/>
      <c r="U1086" s="16"/>
      <c r="V1086" s="16"/>
      <c r="W1086" s="16"/>
      <c r="X1086" s="16"/>
      <c r="Y1086" s="16"/>
      <c r="Z1086" s="16"/>
      <c r="AA1086" s="16"/>
    </row>
    <row r="1087">
      <c r="A1087" s="115">
        <v>1113.0</v>
      </c>
      <c r="B1087" s="116" t="s">
        <v>432</v>
      </c>
      <c r="C1087" s="116" t="s">
        <v>27</v>
      </c>
      <c r="D1087" s="118">
        <v>42004.0</v>
      </c>
      <c r="E1087" s="117">
        <v>4.73615E9</v>
      </c>
      <c r="F1087" s="117">
        <v>6.3083E7</v>
      </c>
      <c r="G1087" s="117">
        <v>2.65565E9</v>
      </c>
      <c r="H1087" s="121" t="s">
        <v>59</v>
      </c>
      <c r="I1087" s="117">
        <v>1.57824E8</v>
      </c>
      <c r="J1087" s="116" t="s">
        <v>12</v>
      </c>
      <c r="K1087" s="116" t="s">
        <v>137</v>
      </c>
      <c r="L1087" s="29">
        <f t="shared" si="1"/>
        <v>4673067000</v>
      </c>
      <c r="M1087" s="120">
        <f t="shared" si="2"/>
        <v>0.9866805317</v>
      </c>
      <c r="N1087" s="29">
        <f t="shared" si="3"/>
        <v>2813474000</v>
      </c>
      <c r="O1087" s="29">
        <f t="shared" si="4"/>
        <v>1859593000</v>
      </c>
      <c r="P1087" s="120">
        <f t="shared" si="5"/>
        <v>0.3926381132</v>
      </c>
      <c r="Q1087" s="16"/>
      <c r="R1087" s="16"/>
      <c r="S1087" s="16"/>
      <c r="T1087" s="16"/>
      <c r="U1087" s="16"/>
      <c r="V1087" s="16"/>
      <c r="W1087" s="16"/>
      <c r="X1087" s="16"/>
      <c r="Y1087" s="16"/>
      <c r="Z1087" s="16"/>
      <c r="AA1087" s="16"/>
    </row>
    <row r="1088">
      <c r="A1088" s="115">
        <v>1114.0</v>
      </c>
      <c r="B1088" s="116" t="s">
        <v>432</v>
      </c>
      <c r="C1088" s="116" t="s">
        <v>28</v>
      </c>
      <c r="D1088" s="118">
        <v>42369.0</v>
      </c>
      <c r="E1088" s="117">
        <v>4.995881E9</v>
      </c>
      <c r="F1088" s="117">
        <v>7.3814E7</v>
      </c>
      <c r="G1088" s="117">
        <v>2.796508E9</v>
      </c>
      <c r="H1088" s="121" t="s">
        <v>59</v>
      </c>
      <c r="I1088" s="117">
        <v>1.96424E8</v>
      </c>
      <c r="J1088" s="116" t="s">
        <v>12</v>
      </c>
      <c r="K1088" s="116" t="s">
        <v>137</v>
      </c>
      <c r="L1088" s="29">
        <f t="shared" si="1"/>
        <v>4922067000</v>
      </c>
      <c r="M1088" s="120">
        <f t="shared" si="2"/>
        <v>0.9852250284</v>
      </c>
      <c r="N1088" s="29">
        <f t="shared" si="3"/>
        <v>2992932000</v>
      </c>
      <c r="O1088" s="29">
        <f t="shared" si="4"/>
        <v>1929135000</v>
      </c>
      <c r="P1088" s="120">
        <f t="shared" si="5"/>
        <v>0.3861451063</v>
      </c>
      <c r="Q1088" s="16"/>
      <c r="R1088" s="16"/>
      <c r="S1088" s="16"/>
      <c r="T1088" s="16"/>
      <c r="U1088" s="16"/>
      <c r="V1088" s="16"/>
      <c r="W1088" s="16"/>
      <c r="X1088" s="16"/>
      <c r="Y1088" s="16"/>
      <c r="Z1088" s="16"/>
      <c r="AA1088" s="16"/>
    </row>
    <row r="1089">
      <c r="A1089" s="115">
        <v>1115.0</v>
      </c>
      <c r="B1089" s="116" t="s">
        <v>433</v>
      </c>
      <c r="C1089" s="116" t="s">
        <v>25</v>
      </c>
      <c r="D1089" s="118">
        <v>41639.0</v>
      </c>
      <c r="E1089" s="117">
        <v>2.378972E9</v>
      </c>
      <c r="F1089" s="117">
        <v>1.097041E9</v>
      </c>
      <c r="G1089" s="117">
        <v>6.92693E8</v>
      </c>
      <c r="H1089" s="117">
        <v>1.16346E8</v>
      </c>
      <c r="I1089" s="117">
        <v>2.4539E7</v>
      </c>
      <c r="J1089" s="116" t="s">
        <v>13</v>
      </c>
      <c r="K1089" s="116" t="s">
        <v>349</v>
      </c>
      <c r="L1089" s="29">
        <f t="shared" si="1"/>
        <v>1281931000</v>
      </c>
      <c r="M1089" s="120">
        <f t="shared" si="2"/>
        <v>0.5388592215</v>
      </c>
      <c r="N1089" s="29">
        <f t="shared" si="3"/>
        <v>833578000</v>
      </c>
      <c r="O1089" s="29">
        <f t="shared" si="4"/>
        <v>448353000</v>
      </c>
      <c r="P1089" s="120">
        <f t="shared" si="5"/>
        <v>0.1884650177</v>
      </c>
      <c r="Q1089" s="16"/>
      <c r="R1089" s="16"/>
      <c r="S1089" s="16"/>
      <c r="T1089" s="16"/>
      <c r="U1089" s="16"/>
      <c r="V1089" s="16"/>
      <c r="W1089" s="16"/>
      <c r="X1089" s="16"/>
      <c r="Y1089" s="16"/>
      <c r="Z1089" s="16"/>
      <c r="AA1089" s="16"/>
    </row>
    <row r="1090">
      <c r="A1090" s="115">
        <v>1116.0</v>
      </c>
      <c r="B1090" s="116" t="s">
        <v>433</v>
      </c>
      <c r="C1090" s="116" t="s">
        <v>26</v>
      </c>
      <c r="D1090" s="118">
        <v>42004.0</v>
      </c>
      <c r="E1090" s="117">
        <v>2.485983E9</v>
      </c>
      <c r="F1090" s="117">
        <v>1.127233E9</v>
      </c>
      <c r="G1090" s="117">
        <v>7.28582E8</v>
      </c>
      <c r="H1090" s="117">
        <v>1.23297E8</v>
      </c>
      <c r="I1090" s="117">
        <v>2.9185E7</v>
      </c>
      <c r="J1090" s="116" t="s">
        <v>13</v>
      </c>
      <c r="K1090" s="116" t="s">
        <v>349</v>
      </c>
      <c r="L1090" s="29">
        <f t="shared" si="1"/>
        <v>1358750000</v>
      </c>
      <c r="M1090" s="120">
        <f t="shared" si="2"/>
        <v>0.5465644777</v>
      </c>
      <c r="N1090" s="29">
        <f t="shared" si="3"/>
        <v>881064000</v>
      </c>
      <c r="O1090" s="29">
        <f t="shared" si="4"/>
        <v>477686000</v>
      </c>
      <c r="P1090" s="120">
        <f t="shared" si="5"/>
        <v>0.1921517565</v>
      </c>
      <c r="Q1090" s="16"/>
      <c r="R1090" s="16"/>
      <c r="S1090" s="16"/>
      <c r="T1090" s="16"/>
      <c r="U1090" s="16"/>
      <c r="V1090" s="16"/>
      <c r="W1090" s="16"/>
      <c r="X1090" s="16"/>
      <c r="Y1090" s="16"/>
      <c r="Z1090" s="16"/>
      <c r="AA1090" s="16"/>
    </row>
    <row r="1091">
      <c r="A1091" s="115">
        <v>1117.0</v>
      </c>
      <c r="B1091" s="116" t="s">
        <v>433</v>
      </c>
      <c r="C1091" s="116" t="s">
        <v>27</v>
      </c>
      <c r="D1091" s="118">
        <v>42369.0</v>
      </c>
      <c r="E1091" s="117">
        <v>2.395447E9</v>
      </c>
      <c r="F1091" s="117">
        <v>1.043454E9</v>
      </c>
      <c r="G1091" s="117">
        <v>7.0081E8</v>
      </c>
      <c r="H1091" s="117">
        <v>1.19076E8</v>
      </c>
      <c r="I1091" s="117">
        <v>3.0951E7</v>
      </c>
      <c r="J1091" s="116" t="s">
        <v>13</v>
      </c>
      <c r="K1091" s="116" t="s">
        <v>349</v>
      </c>
      <c r="L1091" s="29">
        <f t="shared" si="1"/>
        <v>1351993000</v>
      </c>
      <c r="M1091" s="120">
        <f t="shared" si="2"/>
        <v>0.5644011326</v>
      </c>
      <c r="N1091" s="29">
        <f t="shared" si="3"/>
        <v>850837000</v>
      </c>
      <c r="O1091" s="29">
        <f t="shared" si="4"/>
        <v>501156000</v>
      </c>
      <c r="P1091" s="120">
        <f t="shared" si="5"/>
        <v>0.2092118924</v>
      </c>
      <c r="Q1091" s="16"/>
      <c r="R1091" s="16"/>
      <c r="S1091" s="16"/>
      <c r="T1091" s="16"/>
      <c r="U1091" s="16"/>
      <c r="V1091" s="16"/>
      <c r="W1091" s="16"/>
      <c r="X1091" s="16"/>
      <c r="Y1091" s="16"/>
      <c r="Z1091" s="16"/>
      <c r="AA1091" s="16"/>
    </row>
    <row r="1092">
      <c r="A1092" s="115">
        <v>1118.0</v>
      </c>
      <c r="B1092" s="116" t="s">
        <v>433</v>
      </c>
      <c r="C1092" s="116" t="s">
        <v>28</v>
      </c>
      <c r="D1092" s="118">
        <v>42735.0</v>
      </c>
      <c r="E1092" s="117">
        <v>2.508257E9</v>
      </c>
      <c r="F1092" s="117">
        <v>1.07267E9</v>
      </c>
      <c r="G1092" s="117">
        <v>7.32622E8</v>
      </c>
      <c r="H1092" s="117">
        <v>1.19968E8</v>
      </c>
      <c r="I1092" s="117">
        <v>3.6052E7</v>
      </c>
      <c r="J1092" s="116" t="s">
        <v>13</v>
      </c>
      <c r="K1092" s="116" t="s">
        <v>349</v>
      </c>
      <c r="L1092" s="29">
        <f t="shared" si="1"/>
        <v>1435587000</v>
      </c>
      <c r="M1092" s="120">
        <f t="shared" si="2"/>
        <v>0.5723444607</v>
      </c>
      <c r="N1092" s="29">
        <f t="shared" si="3"/>
        <v>888642000</v>
      </c>
      <c r="O1092" s="29">
        <f t="shared" si="4"/>
        <v>546945000</v>
      </c>
      <c r="P1092" s="120">
        <f t="shared" si="5"/>
        <v>0.2180577987</v>
      </c>
      <c r="Q1092" s="16"/>
      <c r="R1092" s="16"/>
      <c r="S1092" s="16"/>
      <c r="T1092" s="16"/>
      <c r="U1092" s="16"/>
      <c r="V1092" s="16"/>
      <c r="W1092" s="16"/>
      <c r="X1092" s="16"/>
      <c r="Y1092" s="16"/>
      <c r="Z1092" s="16"/>
      <c r="AA1092" s="16"/>
    </row>
    <row r="1093">
      <c r="A1093" s="115">
        <v>1119.0</v>
      </c>
      <c r="B1093" s="116" t="s">
        <v>434</v>
      </c>
      <c r="C1093" s="116" t="s">
        <v>25</v>
      </c>
      <c r="D1093" s="118">
        <v>41515.0</v>
      </c>
      <c r="E1093" s="117">
        <v>9.073E9</v>
      </c>
      <c r="F1093" s="117">
        <v>7.226E9</v>
      </c>
      <c r="G1093" s="117">
        <v>5.54E8</v>
      </c>
      <c r="H1093" s="117">
        <v>9.31E8</v>
      </c>
      <c r="I1093" s="119" t="s">
        <v>59</v>
      </c>
      <c r="J1093" s="116" t="s">
        <v>15</v>
      </c>
      <c r="K1093" s="116" t="s">
        <v>74</v>
      </c>
      <c r="L1093" s="29">
        <f t="shared" si="1"/>
        <v>1847000000</v>
      </c>
      <c r="M1093" s="120">
        <f t="shared" si="2"/>
        <v>0.2035710349</v>
      </c>
      <c r="N1093" s="29">
        <f t="shared" si="3"/>
        <v>1485000000</v>
      </c>
      <c r="O1093" s="29">
        <f t="shared" si="4"/>
        <v>362000000</v>
      </c>
      <c r="P1093" s="120">
        <f t="shared" si="5"/>
        <v>0.03989860024</v>
      </c>
      <c r="Q1093" s="16"/>
      <c r="R1093" s="16"/>
      <c r="S1093" s="16"/>
      <c r="T1093" s="16"/>
      <c r="U1093" s="16"/>
      <c r="V1093" s="16"/>
      <c r="W1093" s="16"/>
      <c r="X1093" s="16"/>
      <c r="Y1093" s="16"/>
      <c r="Z1093" s="16"/>
      <c r="AA1093" s="16"/>
    </row>
    <row r="1094">
      <c r="A1094" s="115">
        <v>1120.0</v>
      </c>
      <c r="B1094" s="116" t="s">
        <v>434</v>
      </c>
      <c r="C1094" s="116" t="s">
        <v>26</v>
      </c>
      <c r="D1094" s="118">
        <v>41879.0</v>
      </c>
      <c r="E1094" s="117">
        <v>1.6358E10</v>
      </c>
      <c r="F1094" s="117">
        <v>1.0921E10</v>
      </c>
      <c r="G1094" s="117">
        <v>9.39E8</v>
      </c>
      <c r="H1094" s="117">
        <v>1.371E9</v>
      </c>
      <c r="I1094" s="119" t="s">
        <v>59</v>
      </c>
      <c r="J1094" s="116" t="s">
        <v>15</v>
      </c>
      <c r="K1094" s="116" t="s">
        <v>74</v>
      </c>
      <c r="L1094" s="29">
        <f t="shared" si="1"/>
        <v>5437000000</v>
      </c>
      <c r="M1094" s="120">
        <f t="shared" si="2"/>
        <v>0.332375596</v>
      </c>
      <c r="N1094" s="29">
        <f t="shared" si="3"/>
        <v>2310000000</v>
      </c>
      <c r="O1094" s="29">
        <f t="shared" si="4"/>
        <v>3127000000</v>
      </c>
      <c r="P1094" s="120">
        <f t="shared" si="5"/>
        <v>0.1911602885</v>
      </c>
      <c r="Q1094" s="16"/>
      <c r="R1094" s="16"/>
      <c r="S1094" s="16"/>
      <c r="T1094" s="16"/>
      <c r="U1094" s="16"/>
      <c r="V1094" s="16"/>
      <c r="W1094" s="16"/>
      <c r="X1094" s="16"/>
      <c r="Y1094" s="16"/>
      <c r="Z1094" s="16"/>
      <c r="AA1094" s="16"/>
    </row>
    <row r="1095">
      <c r="A1095" s="115">
        <v>1121.0</v>
      </c>
      <c r="B1095" s="116" t="s">
        <v>434</v>
      </c>
      <c r="C1095" s="116" t="s">
        <v>27</v>
      </c>
      <c r="D1095" s="118">
        <v>42250.0</v>
      </c>
      <c r="E1095" s="117">
        <v>1.6192E10</v>
      </c>
      <c r="F1095" s="117">
        <v>1.0977E10</v>
      </c>
      <c r="G1095" s="117">
        <v>6.74E8</v>
      </c>
      <c r="H1095" s="117">
        <v>1.54E9</v>
      </c>
      <c r="I1095" s="119" t="s">
        <v>59</v>
      </c>
      <c r="J1095" s="116" t="s">
        <v>15</v>
      </c>
      <c r="K1095" s="116" t="s">
        <v>74</v>
      </c>
      <c r="L1095" s="29">
        <f t="shared" si="1"/>
        <v>5215000000</v>
      </c>
      <c r="M1095" s="120">
        <f t="shared" si="2"/>
        <v>0.3220726285</v>
      </c>
      <c r="N1095" s="29">
        <f t="shared" si="3"/>
        <v>2214000000</v>
      </c>
      <c r="O1095" s="29">
        <f t="shared" si="4"/>
        <v>3001000000</v>
      </c>
      <c r="P1095" s="120">
        <f t="shared" si="5"/>
        <v>0.1853384387</v>
      </c>
      <c r="Q1095" s="16"/>
      <c r="R1095" s="16"/>
      <c r="S1095" s="16"/>
      <c r="T1095" s="16"/>
      <c r="U1095" s="16"/>
      <c r="V1095" s="16"/>
      <c r="W1095" s="16"/>
      <c r="X1095" s="16"/>
      <c r="Y1095" s="16"/>
      <c r="Z1095" s="16"/>
      <c r="AA1095" s="16"/>
    </row>
    <row r="1096">
      <c r="A1096" s="115">
        <v>1122.0</v>
      </c>
      <c r="B1096" s="116" t="s">
        <v>434</v>
      </c>
      <c r="C1096" s="116" t="s">
        <v>28</v>
      </c>
      <c r="D1096" s="118">
        <v>42614.0</v>
      </c>
      <c r="E1096" s="117">
        <v>1.2399E10</v>
      </c>
      <c r="F1096" s="117">
        <v>9.894E9</v>
      </c>
      <c r="G1096" s="117">
        <v>6.53E8</v>
      </c>
      <c r="H1096" s="117">
        <v>1.617E9</v>
      </c>
      <c r="I1096" s="119" t="s">
        <v>59</v>
      </c>
      <c r="J1096" s="116" t="s">
        <v>15</v>
      </c>
      <c r="K1096" s="116" t="s">
        <v>74</v>
      </c>
      <c r="L1096" s="29">
        <f t="shared" si="1"/>
        <v>2505000000</v>
      </c>
      <c r="M1096" s="120">
        <f t="shared" si="2"/>
        <v>0.202032422</v>
      </c>
      <c r="N1096" s="29">
        <f t="shared" si="3"/>
        <v>2270000000</v>
      </c>
      <c r="O1096" s="29">
        <f t="shared" si="4"/>
        <v>235000000</v>
      </c>
      <c r="P1096" s="120">
        <f t="shared" si="5"/>
        <v>0.01895314138</v>
      </c>
      <c r="Q1096" s="16"/>
      <c r="R1096" s="16"/>
      <c r="S1096" s="16"/>
      <c r="T1096" s="16"/>
      <c r="U1096" s="16"/>
      <c r="V1096" s="16"/>
      <c r="W1096" s="16"/>
      <c r="X1096" s="16"/>
      <c r="Y1096" s="16"/>
      <c r="Z1096" s="16"/>
      <c r="AA1096" s="16"/>
    </row>
    <row r="1097">
      <c r="A1097" s="115">
        <v>1123.0</v>
      </c>
      <c r="B1097" s="116" t="s">
        <v>435</v>
      </c>
      <c r="C1097" s="116" t="s">
        <v>25</v>
      </c>
      <c r="D1097" s="118">
        <v>41274.0</v>
      </c>
      <c r="E1097" s="117">
        <v>4.608563E9</v>
      </c>
      <c r="F1097" s="117">
        <v>1.079136E9</v>
      </c>
      <c r="G1097" s="117">
        <v>2.85144E8</v>
      </c>
      <c r="H1097" s="121" t="s">
        <v>59</v>
      </c>
      <c r="I1097" s="117">
        <v>1.291456E9</v>
      </c>
      <c r="J1097" s="116" t="s">
        <v>11</v>
      </c>
      <c r="K1097" s="116" t="s">
        <v>176</v>
      </c>
      <c r="L1097" s="29">
        <f t="shared" si="1"/>
        <v>3529427000</v>
      </c>
      <c r="M1097" s="120">
        <f t="shared" si="2"/>
        <v>0.7658411093</v>
      </c>
      <c r="N1097" s="29">
        <f t="shared" si="3"/>
        <v>1576600000</v>
      </c>
      <c r="O1097" s="29">
        <f t="shared" si="4"/>
        <v>1952827000</v>
      </c>
      <c r="P1097" s="120">
        <f t="shared" si="5"/>
        <v>0.4237388097</v>
      </c>
      <c r="Q1097" s="16"/>
      <c r="R1097" s="16"/>
      <c r="S1097" s="16"/>
      <c r="T1097" s="16"/>
      <c r="U1097" s="16"/>
      <c r="V1097" s="16"/>
      <c r="W1097" s="16"/>
      <c r="X1097" s="16"/>
      <c r="Y1097" s="16"/>
      <c r="Z1097" s="16"/>
      <c r="AA1097" s="16"/>
    </row>
    <row r="1098">
      <c r="A1098" s="115">
        <v>1124.0</v>
      </c>
      <c r="B1098" s="116" t="s">
        <v>435</v>
      </c>
      <c r="C1098" s="116" t="s">
        <v>26</v>
      </c>
      <c r="D1098" s="118">
        <v>41639.0</v>
      </c>
      <c r="E1098" s="117">
        <v>5.312686E9</v>
      </c>
      <c r="F1098" s="117">
        <v>1.252812E9</v>
      </c>
      <c r="G1098" s="117">
        <v>4.66498E8</v>
      </c>
      <c r="H1098" s="121" t="s">
        <v>59</v>
      </c>
      <c r="I1098" s="117">
        <v>1.60239E9</v>
      </c>
      <c r="J1098" s="116" t="s">
        <v>11</v>
      </c>
      <c r="K1098" s="116" t="s">
        <v>176</v>
      </c>
      <c r="L1098" s="29">
        <f t="shared" si="1"/>
        <v>4059874000</v>
      </c>
      <c r="M1098" s="120">
        <f t="shared" si="2"/>
        <v>0.764184821</v>
      </c>
      <c r="N1098" s="29">
        <f t="shared" si="3"/>
        <v>2068888000</v>
      </c>
      <c r="O1098" s="29">
        <f t="shared" si="4"/>
        <v>1990986000</v>
      </c>
      <c r="P1098" s="120">
        <f t="shared" si="5"/>
        <v>0.3747607143</v>
      </c>
      <c r="Q1098" s="16"/>
      <c r="R1098" s="16"/>
      <c r="S1098" s="16"/>
      <c r="T1098" s="16"/>
      <c r="U1098" s="16"/>
      <c r="V1098" s="16"/>
      <c r="W1098" s="16"/>
      <c r="X1098" s="16"/>
      <c r="Y1098" s="16"/>
      <c r="Z1098" s="16"/>
      <c r="AA1098" s="16"/>
    </row>
    <row r="1099">
      <c r="A1099" s="115">
        <v>1125.0</v>
      </c>
      <c r="B1099" s="116" t="s">
        <v>435</v>
      </c>
      <c r="C1099" s="116" t="s">
        <v>27</v>
      </c>
      <c r="D1099" s="118">
        <v>42004.0</v>
      </c>
      <c r="E1099" s="117">
        <v>5.288933E9</v>
      </c>
      <c r="F1099" s="117">
        <v>1.089888E9</v>
      </c>
      <c r="G1099" s="117">
        <v>4.71219E8</v>
      </c>
      <c r="H1099" s="119" t="s">
        <v>59</v>
      </c>
      <c r="I1099" s="117">
        <v>1.957025E9</v>
      </c>
      <c r="J1099" s="116" t="s">
        <v>11</v>
      </c>
      <c r="K1099" s="116" t="s">
        <v>176</v>
      </c>
      <c r="L1099" s="29">
        <f t="shared" si="1"/>
        <v>4199045000</v>
      </c>
      <c r="M1099" s="120">
        <f t="shared" si="2"/>
        <v>0.7939304582</v>
      </c>
      <c r="N1099" s="29">
        <f t="shared" si="3"/>
        <v>2428244000</v>
      </c>
      <c r="O1099" s="29">
        <f t="shared" si="4"/>
        <v>1770801000</v>
      </c>
      <c r="P1099" s="120">
        <f t="shared" si="5"/>
        <v>0.3348125227</v>
      </c>
      <c r="Q1099" s="16"/>
      <c r="R1099" s="16"/>
      <c r="S1099" s="16"/>
      <c r="T1099" s="16"/>
      <c r="U1099" s="16"/>
      <c r="V1099" s="16"/>
      <c r="W1099" s="16"/>
      <c r="X1099" s="16"/>
      <c r="Y1099" s="16"/>
      <c r="Z1099" s="16"/>
      <c r="AA1099" s="16"/>
    </row>
    <row r="1100">
      <c r="A1100" s="115">
        <v>1126.0</v>
      </c>
      <c r="B1100" s="116" t="s">
        <v>435</v>
      </c>
      <c r="C1100" s="116" t="s">
        <v>28</v>
      </c>
      <c r="D1100" s="118">
        <v>42369.0</v>
      </c>
      <c r="E1100" s="117">
        <v>2.787116E9</v>
      </c>
      <c r="F1100" s="117">
        <v>8.32306E8</v>
      </c>
      <c r="G1100" s="117">
        <v>3.72457E8</v>
      </c>
      <c r="H1100" s="119" t="s">
        <v>59</v>
      </c>
      <c r="I1100" s="117">
        <v>1.668489E9</v>
      </c>
      <c r="J1100" s="116" t="s">
        <v>11</v>
      </c>
      <c r="K1100" s="116" t="s">
        <v>176</v>
      </c>
      <c r="L1100" s="29">
        <f t="shared" si="1"/>
        <v>1954810000</v>
      </c>
      <c r="M1100" s="120">
        <f t="shared" si="2"/>
        <v>0.7013737498</v>
      </c>
      <c r="N1100" s="29">
        <f t="shared" si="3"/>
        <v>2040946000</v>
      </c>
      <c r="O1100" s="29">
        <f t="shared" si="4"/>
        <v>-86136000</v>
      </c>
      <c r="P1100" s="120">
        <f t="shared" si="5"/>
        <v>-0.03090506459</v>
      </c>
      <c r="Q1100" s="16"/>
      <c r="R1100" s="16"/>
      <c r="S1100" s="16"/>
      <c r="T1100" s="16"/>
      <c r="U1100" s="16"/>
      <c r="V1100" s="16"/>
      <c r="W1100" s="16"/>
      <c r="X1100" s="16"/>
      <c r="Y1100" s="16"/>
      <c r="Z1100" s="16"/>
      <c r="AA1100" s="16"/>
    </row>
    <row r="1101">
      <c r="A1101" s="115">
        <v>1127.0</v>
      </c>
      <c r="B1101" s="116" t="s">
        <v>436</v>
      </c>
      <c r="C1101" s="116" t="s">
        <v>25</v>
      </c>
      <c r="D1101" s="118">
        <v>42004.0</v>
      </c>
      <c r="E1101" s="117">
        <v>7.7196E9</v>
      </c>
      <c r="F1101" s="117">
        <v>4.1916E9</v>
      </c>
      <c r="G1101" s="117">
        <v>1.5457E9</v>
      </c>
      <c r="H1101" s="117">
        <v>5.818E8</v>
      </c>
      <c r="I1101" s="119" t="s">
        <v>59</v>
      </c>
      <c r="J1101" s="116" t="s">
        <v>13</v>
      </c>
      <c r="K1101" s="116" t="s">
        <v>66</v>
      </c>
      <c r="L1101" s="29">
        <f t="shared" si="1"/>
        <v>3528000000</v>
      </c>
      <c r="M1101" s="120">
        <f t="shared" si="2"/>
        <v>0.4570184984</v>
      </c>
      <c r="N1101" s="29">
        <f t="shared" si="3"/>
        <v>2127500000</v>
      </c>
      <c r="O1101" s="29">
        <f t="shared" si="4"/>
        <v>1400500000</v>
      </c>
      <c r="P1101" s="120">
        <f t="shared" si="5"/>
        <v>0.1814213172</v>
      </c>
      <c r="Q1101" s="16"/>
      <c r="R1101" s="16"/>
      <c r="S1101" s="16"/>
      <c r="T1101" s="16"/>
      <c r="U1101" s="16"/>
      <c r="V1101" s="16"/>
      <c r="W1101" s="16"/>
      <c r="X1101" s="16"/>
      <c r="Y1101" s="16"/>
      <c r="Z1101" s="16"/>
      <c r="AA1101" s="16"/>
    </row>
    <row r="1102">
      <c r="A1102" s="115">
        <v>1128.0</v>
      </c>
      <c r="B1102" s="116" t="s">
        <v>436</v>
      </c>
      <c r="C1102" s="116" t="s">
        <v>26</v>
      </c>
      <c r="D1102" s="118">
        <v>42369.0</v>
      </c>
      <c r="E1102" s="117">
        <v>9.4293E9</v>
      </c>
      <c r="F1102" s="117">
        <v>5.2132E9</v>
      </c>
      <c r="G1102" s="117">
        <v>2.1807E9</v>
      </c>
      <c r="H1102" s="117">
        <v>6.719E8</v>
      </c>
      <c r="I1102" s="119" t="s">
        <v>59</v>
      </c>
      <c r="J1102" s="116" t="s">
        <v>13</v>
      </c>
      <c r="K1102" s="116" t="s">
        <v>66</v>
      </c>
      <c r="L1102" s="29">
        <f t="shared" si="1"/>
        <v>4216100000</v>
      </c>
      <c r="M1102" s="120">
        <f t="shared" si="2"/>
        <v>0.4471275704</v>
      </c>
      <c r="N1102" s="29">
        <f t="shared" si="3"/>
        <v>2852600000</v>
      </c>
      <c r="O1102" s="29">
        <f t="shared" si="4"/>
        <v>1363500000</v>
      </c>
      <c r="P1102" s="120">
        <f t="shared" si="5"/>
        <v>0.1446024625</v>
      </c>
      <c r="Q1102" s="16"/>
      <c r="R1102" s="16"/>
      <c r="S1102" s="16"/>
      <c r="T1102" s="16"/>
      <c r="U1102" s="16"/>
      <c r="V1102" s="16"/>
      <c r="W1102" s="16"/>
      <c r="X1102" s="16"/>
      <c r="Y1102" s="16"/>
      <c r="Z1102" s="16"/>
      <c r="AA1102" s="16"/>
    </row>
    <row r="1103">
      <c r="A1103" s="115">
        <v>1132.0</v>
      </c>
      <c r="B1103" s="116" t="s">
        <v>437</v>
      </c>
      <c r="C1103" s="116" t="s">
        <v>25</v>
      </c>
      <c r="D1103" s="118">
        <v>41639.0</v>
      </c>
      <c r="E1103" s="117">
        <v>5.015E9</v>
      </c>
      <c r="F1103" s="117">
        <v>8.44E8</v>
      </c>
      <c r="G1103" s="117">
        <v>4.46E8</v>
      </c>
      <c r="H1103" s="121" t="s">
        <v>59</v>
      </c>
      <c r="I1103" s="117">
        <v>1.568E9</v>
      </c>
      <c r="J1103" s="116" t="s">
        <v>11</v>
      </c>
      <c r="K1103" s="116" t="s">
        <v>116</v>
      </c>
      <c r="L1103" s="29">
        <f t="shared" si="1"/>
        <v>4171000000</v>
      </c>
      <c r="M1103" s="120">
        <f t="shared" si="2"/>
        <v>0.8317048853</v>
      </c>
      <c r="N1103" s="29">
        <f t="shared" si="3"/>
        <v>2014000000</v>
      </c>
      <c r="O1103" s="29">
        <f t="shared" si="4"/>
        <v>2157000000</v>
      </c>
      <c r="P1103" s="120">
        <f t="shared" si="5"/>
        <v>0.430109671</v>
      </c>
      <c r="Q1103" s="16"/>
      <c r="R1103" s="16"/>
      <c r="S1103" s="16"/>
      <c r="T1103" s="16"/>
      <c r="U1103" s="16"/>
      <c r="V1103" s="16"/>
      <c r="W1103" s="16"/>
      <c r="X1103" s="16"/>
      <c r="Y1103" s="16"/>
      <c r="Z1103" s="16"/>
      <c r="AA1103" s="16"/>
    </row>
    <row r="1104">
      <c r="A1104" s="115">
        <v>1133.0</v>
      </c>
      <c r="B1104" s="116" t="s">
        <v>437</v>
      </c>
      <c r="C1104" s="116" t="s">
        <v>26</v>
      </c>
      <c r="D1104" s="118">
        <v>42004.0</v>
      </c>
      <c r="E1104" s="117">
        <v>5.115E9</v>
      </c>
      <c r="F1104" s="117">
        <v>9.45E8</v>
      </c>
      <c r="G1104" s="117">
        <v>4.95E8</v>
      </c>
      <c r="H1104" s="119" t="s">
        <v>59</v>
      </c>
      <c r="I1104" s="117">
        <v>1.759E9</v>
      </c>
      <c r="J1104" s="116" t="s">
        <v>11</v>
      </c>
      <c r="K1104" s="116" t="s">
        <v>116</v>
      </c>
      <c r="L1104" s="29">
        <f t="shared" si="1"/>
        <v>4170000000</v>
      </c>
      <c r="M1104" s="120">
        <f t="shared" si="2"/>
        <v>0.8152492669</v>
      </c>
      <c r="N1104" s="29">
        <f t="shared" si="3"/>
        <v>2254000000</v>
      </c>
      <c r="O1104" s="29">
        <f t="shared" si="4"/>
        <v>1916000000</v>
      </c>
      <c r="P1104" s="120">
        <f t="shared" si="5"/>
        <v>0.3745845552</v>
      </c>
      <c r="Q1104" s="16"/>
      <c r="R1104" s="16"/>
      <c r="S1104" s="16"/>
      <c r="T1104" s="16"/>
      <c r="U1104" s="16"/>
      <c r="V1104" s="16"/>
      <c r="W1104" s="16"/>
      <c r="X1104" s="16"/>
      <c r="Y1104" s="16"/>
      <c r="Z1104" s="16"/>
      <c r="AA1104" s="16"/>
    </row>
    <row r="1105">
      <c r="A1105" s="115">
        <v>1134.0</v>
      </c>
      <c r="B1105" s="116" t="s">
        <v>437</v>
      </c>
      <c r="C1105" s="116" t="s">
        <v>27</v>
      </c>
      <c r="D1105" s="118">
        <v>42369.0</v>
      </c>
      <c r="E1105" s="117">
        <v>3.183E9</v>
      </c>
      <c r="F1105" s="117">
        <v>9.79E8</v>
      </c>
      <c r="G1105" s="117">
        <v>7.45E8</v>
      </c>
      <c r="H1105" s="119" t="s">
        <v>59</v>
      </c>
      <c r="I1105" s="117">
        <v>2.131E9</v>
      </c>
      <c r="J1105" s="116" t="s">
        <v>11</v>
      </c>
      <c r="K1105" s="116" t="s">
        <v>116</v>
      </c>
      <c r="L1105" s="29">
        <f t="shared" si="1"/>
        <v>2204000000</v>
      </c>
      <c r="M1105" s="120">
        <f t="shared" si="2"/>
        <v>0.6924285265</v>
      </c>
      <c r="N1105" s="29">
        <f t="shared" si="3"/>
        <v>2876000000</v>
      </c>
      <c r="O1105" s="29">
        <f t="shared" si="4"/>
        <v>-672000000</v>
      </c>
      <c r="P1105" s="120">
        <f t="shared" si="5"/>
        <v>-0.2111215834</v>
      </c>
      <c r="Q1105" s="16"/>
      <c r="R1105" s="16"/>
      <c r="S1105" s="16"/>
      <c r="T1105" s="16"/>
      <c r="U1105" s="16"/>
      <c r="V1105" s="16"/>
      <c r="W1105" s="16"/>
      <c r="X1105" s="16"/>
      <c r="Y1105" s="16"/>
      <c r="Z1105" s="16"/>
      <c r="AA1105" s="16"/>
    </row>
    <row r="1106">
      <c r="A1106" s="115">
        <v>1135.0</v>
      </c>
      <c r="B1106" s="116" t="s">
        <v>437</v>
      </c>
      <c r="C1106" s="116" t="s">
        <v>28</v>
      </c>
      <c r="D1106" s="118">
        <v>42735.0</v>
      </c>
      <c r="E1106" s="117">
        <v>3.491E9</v>
      </c>
      <c r="F1106" s="117">
        <v>1.083E9</v>
      </c>
      <c r="G1106" s="117">
        <v>2.33E8</v>
      </c>
      <c r="H1106" s="119" t="s">
        <v>59</v>
      </c>
      <c r="I1106" s="117">
        <v>2.454E9</v>
      </c>
      <c r="J1106" s="116" t="s">
        <v>11</v>
      </c>
      <c r="K1106" s="116" t="s">
        <v>116</v>
      </c>
      <c r="L1106" s="29">
        <f t="shared" si="1"/>
        <v>2408000000</v>
      </c>
      <c r="M1106" s="120">
        <f t="shared" si="2"/>
        <v>0.6897737038</v>
      </c>
      <c r="N1106" s="29">
        <f t="shared" si="3"/>
        <v>2687000000</v>
      </c>
      <c r="O1106" s="29">
        <f t="shared" si="4"/>
        <v>-279000000</v>
      </c>
      <c r="P1106" s="120">
        <f t="shared" si="5"/>
        <v>-0.07991979376</v>
      </c>
      <c r="Q1106" s="16"/>
      <c r="R1106" s="16"/>
      <c r="S1106" s="16"/>
      <c r="T1106" s="16"/>
      <c r="U1106" s="16"/>
      <c r="V1106" s="16"/>
      <c r="W1106" s="16"/>
      <c r="X1106" s="16"/>
      <c r="Y1106" s="16"/>
      <c r="Z1106" s="16"/>
      <c r="AA1106" s="16"/>
    </row>
    <row r="1107">
      <c r="A1107" s="115">
        <v>1136.0</v>
      </c>
      <c r="B1107" s="116" t="s">
        <v>438</v>
      </c>
      <c r="C1107" s="116" t="s">
        <v>25</v>
      </c>
      <c r="D1107" s="118">
        <v>41274.0</v>
      </c>
      <c r="E1107" s="117">
        <v>3.023E9</v>
      </c>
      <c r="F1107" s="117">
        <v>1.446E9</v>
      </c>
      <c r="G1107" s="117">
        <v>8.32E8</v>
      </c>
      <c r="H1107" s="121" t="s">
        <v>59</v>
      </c>
      <c r="I1107" s="117">
        <v>1.04E8</v>
      </c>
      <c r="J1107" s="116" t="s">
        <v>12</v>
      </c>
      <c r="K1107" s="116" t="s">
        <v>410</v>
      </c>
      <c r="L1107" s="29">
        <f t="shared" si="1"/>
        <v>1577000000</v>
      </c>
      <c r="M1107" s="120">
        <f t="shared" si="2"/>
        <v>0.521667218</v>
      </c>
      <c r="N1107" s="29">
        <f t="shared" si="3"/>
        <v>936000000</v>
      </c>
      <c r="O1107" s="29">
        <f t="shared" si="4"/>
        <v>641000000</v>
      </c>
      <c r="P1107" s="120">
        <f t="shared" si="5"/>
        <v>0.2120410189</v>
      </c>
      <c r="Q1107" s="16"/>
      <c r="R1107" s="16"/>
      <c r="S1107" s="16"/>
      <c r="T1107" s="16"/>
      <c r="U1107" s="16"/>
      <c r="V1107" s="16"/>
      <c r="W1107" s="16"/>
      <c r="X1107" s="16"/>
      <c r="Y1107" s="16"/>
      <c r="Z1107" s="16"/>
      <c r="AA1107" s="16"/>
    </row>
    <row r="1108">
      <c r="A1108" s="115">
        <v>1137.0</v>
      </c>
      <c r="B1108" s="116" t="s">
        <v>438</v>
      </c>
      <c r="C1108" s="116" t="s">
        <v>26</v>
      </c>
      <c r="D1108" s="118">
        <v>41639.0</v>
      </c>
      <c r="E1108" s="117">
        <v>3.1E9</v>
      </c>
      <c r="F1108" s="117">
        <v>1.316E9</v>
      </c>
      <c r="G1108" s="117">
        <v>1.054E9</v>
      </c>
      <c r="H1108" s="121" t="s">
        <v>59</v>
      </c>
      <c r="I1108" s="117">
        <v>1.22E8</v>
      </c>
      <c r="J1108" s="116" t="s">
        <v>12</v>
      </c>
      <c r="K1108" s="116" t="s">
        <v>410</v>
      </c>
      <c r="L1108" s="29">
        <f t="shared" si="1"/>
        <v>1784000000</v>
      </c>
      <c r="M1108" s="120">
        <f t="shared" si="2"/>
        <v>0.575483871</v>
      </c>
      <c r="N1108" s="29">
        <f t="shared" si="3"/>
        <v>1176000000</v>
      </c>
      <c r="O1108" s="29">
        <f t="shared" si="4"/>
        <v>608000000</v>
      </c>
      <c r="P1108" s="120">
        <f t="shared" si="5"/>
        <v>0.1961290323</v>
      </c>
      <c r="Q1108" s="16"/>
      <c r="R1108" s="16"/>
      <c r="S1108" s="16"/>
      <c r="T1108" s="16"/>
      <c r="U1108" s="16"/>
      <c r="V1108" s="16"/>
      <c r="W1108" s="16"/>
      <c r="X1108" s="16"/>
      <c r="Y1108" s="16"/>
      <c r="Z1108" s="16"/>
      <c r="AA1108" s="16"/>
    </row>
    <row r="1109">
      <c r="A1109" s="115">
        <v>1138.0</v>
      </c>
      <c r="B1109" s="116" t="s">
        <v>438</v>
      </c>
      <c r="C1109" s="116" t="s">
        <v>27</v>
      </c>
      <c r="D1109" s="118">
        <v>42004.0</v>
      </c>
      <c r="E1109" s="117">
        <v>3.383E9</v>
      </c>
      <c r="F1109" s="117">
        <v>1.433E9</v>
      </c>
      <c r="G1109" s="117">
        <v>1.095E9</v>
      </c>
      <c r="H1109" s="121" t="s">
        <v>59</v>
      </c>
      <c r="I1109" s="117">
        <v>1.37E8</v>
      </c>
      <c r="J1109" s="116" t="s">
        <v>12</v>
      </c>
      <c r="K1109" s="116" t="s">
        <v>410</v>
      </c>
      <c r="L1109" s="29">
        <f t="shared" si="1"/>
        <v>1950000000</v>
      </c>
      <c r="M1109" s="120">
        <f t="shared" si="2"/>
        <v>0.5764114691</v>
      </c>
      <c r="N1109" s="29">
        <f t="shared" si="3"/>
        <v>1232000000</v>
      </c>
      <c r="O1109" s="29">
        <f t="shared" si="4"/>
        <v>718000000</v>
      </c>
      <c r="P1109" s="120">
        <f t="shared" si="5"/>
        <v>0.2122376589</v>
      </c>
      <c r="Q1109" s="16"/>
      <c r="R1109" s="16"/>
      <c r="S1109" s="16"/>
      <c r="T1109" s="16"/>
      <c r="U1109" s="16"/>
      <c r="V1109" s="16"/>
      <c r="W1109" s="16"/>
      <c r="X1109" s="16"/>
      <c r="Y1109" s="16"/>
      <c r="Z1109" s="16"/>
      <c r="AA1109" s="16"/>
    </row>
    <row r="1110">
      <c r="A1110" s="115">
        <v>1139.0</v>
      </c>
      <c r="B1110" s="116" t="s">
        <v>438</v>
      </c>
      <c r="C1110" s="116" t="s">
        <v>28</v>
      </c>
      <c r="D1110" s="118">
        <v>42369.0</v>
      </c>
      <c r="E1110" s="117">
        <v>3.292E9</v>
      </c>
      <c r="F1110" s="117">
        <v>1.313E9</v>
      </c>
      <c r="G1110" s="117">
        <v>1.05E9</v>
      </c>
      <c r="H1110" s="119" t="s">
        <v>59</v>
      </c>
      <c r="I1110" s="117">
        <v>1.38E8</v>
      </c>
      <c r="J1110" s="116" t="s">
        <v>12</v>
      </c>
      <c r="K1110" s="116" t="s">
        <v>410</v>
      </c>
      <c r="L1110" s="29">
        <f t="shared" si="1"/>
        <v>1979000000</v>
      </c>
      <c r="M1110" s="120">
        <f t="shared" si="2"/>
        <v>0.6011543135</v>
      </c>
      <c r="N1110" s="29">
        <f t="shared" si="3"/>
        <v>1188000000</v>
      </c>
      <c r="O1110" s="29">
        <f t="shared" si="4"/>
        <v>791000000</v>
      </c>
      <c r="P1110" s="120">
        <f t="shared" si="5"/>
        <v>0.2402794654</v>
      </c>
      <c r="Q1110" s="16"/>
      <c r="R1110" s="16"/>
      <c r="S1110" s="16"/>
      <c r="T1110" s="16"/>
      <c r="U1110" s="16"/>
      <c r="V1110" s="16"/>
      <c r="W1110" s="16"/>
      <c r="X1110" s="16"/>
      <c r="Y1110" s="16"/>
      <c r="Z1110" s="16"/>
      <c r="AA1110" s="16"/>
    </row>
    <row r="1111">
      <c r="A1111" s="115">
        <v>1140.0</v>
      </c>
      <c r="B1111" s="116" t="s">
        <v>439</v>
      </c>
      <c r="C1111" s="116" t="s">
        <v>25</v>
      </c>
      <c r="D1111" s="118">
        <v>41274.0</v>
      </c>
      <c r="E1111" s="117">
        <v>1.4256E10</v>
      </c>
      <c r="F1111" s="117">
        <v>8.276E9</v>
      </c>
      <c r="G1111" s="117">
        <v>1.186E9</v>
      </c>
      <c r="H1111" s="121" t="s">
        <v>59</v>
      </c>
      <c r="I1111" s="117">
        <v>1.518E9</v>
      </c>
      <c r="J1111" s="116" t="s">
        <v>19</v>
      </c>
      <c r="K1111" s="116" t="s">
        <v>80</v>
      </c>
      <c r="L1111" s="29">
        <f t="shared" si="1"/>
        <v>5980000000</v>
      </c>
      <c r="M1111" s="120">
        <f t="shared" si="2"/>
        <v>0.4194725028</v>
      </c>
      <c r="N1111" s="29">
        <f t="shared" si="3"/>
        <v>2704000000</v>
      </c>
      <c r="O1111" s="29">
        <f t="shared" si="4"/>
        <v>3276000000</v>
      </c>
      <c r="P1111" s="120">
        <f t="shared" si="5"/>
        <v>0.2297979798</v>
      </c>
      <c r="Q1111" s="16"/>
      <c r="R1111" s="16"/>
      <c r="S1111" s="16"/>
      <c r="T1111" s="16"/>
      <c r="U1111" s="16"/>
      <c r="V1111" s="16"/>
      <c r="W1111" s="16"/>
      <c r="X1111" s="16"/>
      <c r="Y1111" s="16"/>
      <c r="Z1111" s="16"/>
      <c r="AA1111" s="16"/>
    </row>
    <row r="1112">
      <c r="A1112" s="115">
        <v>1141.0</v>
      </c>
      <c r="B1112" s="116" t="s">
        <v>439</v>
      </c>
      <c r="C1112" s="116" t="s">
        <v>26</v>
      </c>
      <c r="D1112" s="118">
        <v>41639.0</v>
      </c>
      <c r="E1112" s="117">
        <v>1.5136E10</v>
      </c>
      <c r="F1112" s="117">
        <v>8.152E9</v>
      </c>
      <c r="G1112" s="117">
        <v>1.28E9</v>
      </c>
      <c r="H1112" s="119" t="s">
        <v>59</v>
      </c>
      <c r="I1112" s="117">
        <v>2.163E9</v>
      </c>
      <c r="J1112" s="116" t="s">
        <v>19</v>
      </c>
      <c r="K1112" s="116" t="s">
        <v>80</v>
      </c>
      <c r="L1112" s="29">
        <f t="shared" si="1"/>
        <v>6984000000</v>
      </c>
      <c r="M1112" s="120">
        <f t="shared" si="2"/>
        <v>0.4614164905</v>
      </c>
      <c r="N1112" s="29">
        <f t="shared" si="3"/>
        <v>3443000000</v>
      </c>
      <c r="O1112" s="29">
        <f t="shared" si="4"/>
        <v>3541000000</v>
      </c>
      <c r="P1112" s="120">
        <f t="shared" si="5"/>
        <v>0.2339455603</v>
      </c>
      <c r="Q1112" s="16"/>
      <c r="R1112" s="16"/>
      <c r="S1112" s="16"/>
      <c r="T1112" s="16"/>
      <c r="U1112" s="16"/>
      <c r="V1112" s="16"/>
      <c r="W1112" s="16"/>
      <c r="X1112" s="16"/>
      <c r="Y1112" s="16"/>
      <c r="Z1112" s="16"/>
      <c r="AA1112" s="16"/>
    </row>
    <row r="1113">
      <c r="A1113" s="115">
        <v>1142.0</v>
      </c>
      <c r="B1113" s="116" t="s">
        <v>439</v>
      </c>
      <c r="C1113" s="116" t="s">
        <v>27</v>
      </c>
      <c r="D1113" s="118">
        <v>42004.0</v>
      </c>
      <c r="E1113" s="117">
        <v>1.7021E10</v>
      </c>
      <c r="F1113" s="117">
        <v>8.751E9</v>
      </c>
      <c r="G1113" s="117">
        <v>1.324E9</v>
      </c>
      <c r="H1113" s="119" t="s">
        <v>59</v>
      </c>
      <c r="I1113" s="117">
        <v>2.551E9</v>
      </c>
      <c r="J1113" s="116" t="s">
        <v>19</v>
      </c>
      <c r="K1113" s="116" t="s">
        <v>80</v>
      </c>
      <c r="L1113" s="29">
        <f t="shared" si="1"/>
        <v>8270000000</v>
      </c>
      <c r="M1113" s="120">
        <f t="shared" si="2"/>
        <v>0.4858703954</v>
      </c>
      <c r="N1113" s="29">
        <f t="shared" si="3"/>
        <v>3875000000</v>
      </c>
      <c r="O1113" s="29">
        <f t="shared" si="4"/>
        <v>4395000000</v>
      </c>
      <c r="P1113" s="120">
        <f t="shared" si="5"/>
        <v>0.2582104459</v>
      </c>
      <c r="Q1113" s="16"/>
      <c r="R1113" s="16"/>
      <c r="S1113" s="16"/>
      <c r="T1113" s="16"/>
      <c r="U1113" s="16"/>
      <c r="V1113" s="16"/>
      <c r="W1113" s="16"/>
      <c r="X1113" s="16"/>
      <c r="Y1113" s="16"/>
      <c r="Z1113" s="16"/>
      <c r="AA1113" s="16"/>
    </row>
    <row r="1114">
      <c r="A1114" s="115">
        <v>1143.0</v>
      </c>
      <c r="B1114" s="116" t="s">
        <v>439</v>
      </c>
      <c r="C1114" s="116" t="s">
        <v>28</v>
      </c>
      <c r="D1114" s="118">
        <v>42369.0</v>
      </c>
      <c r="E1114" s="117">
        <v>1.7486E10</v>
      </c>
      <c r="F1114" s="117">
        <v>8.596E9</v>
      </c>
      <c r="G1114" s="117">
        <v>1.399E9</v>
      </c>
      <c r="H1114" s="119" t="s">
        <v>59</v>
      </c>
      <c r="I1114" s="117">
        <v>2.831E9</v>
      </c>
      <c r="J1114" s="116" t="s">
        <v>19</v>
      </c>
      <c r="K1114" s="116" t="s">
        <v>80</v>
      </c>
      <c r="L1114" s="29">
        <f t="shared" si="1"/>
        <v>8890000000</v>
      </c>
      <c r="M1114" s="120">
        <f t="shared" si="2"/>
        <v>0.5084067254</v>
      </c>
      <c r="N1114" s="29">
        <f t="shared" si="3"/>
        <v>4230000000</v>
      </c>
      <c r="O1114" s="29">
        <f t="shared" si="4"/>
        <v>4660000000</v>
      </c>
      <c r="P1114" s="120">
        <f t="shared" si="5"/>
        <v>0.2664989134</v>
      </c>
      <c r="Q1114" s="16"/>
      <c r="R1114" s="16"/>
      <c r="S1114" s="16"/>
      <c r="T1114" s="16"/>
      <c r="U1114" s="16"/>
      <c r="V1114" s="16"/>
      <c r="W1114" s="16"/>
      <c r="X1114" s="16"/>
      <c r="Y1114" s="16"/>
      <c r="Z1114" s="16"/>
      <c r="AA1114" s="16"/>
    </row>
    <row r="1115">
      <c r="A1115" s="115">
        <v>1144.0</v>
      </c>
      <c r="B1115" s="116" t="s">
        <v>440</v>
      </c>
      <c r="C1115" s="116" t="s">
        <v>25</v>
      </c>
      <c r="D1115" s="118">
        <v>41274.0</v>
      </c>
      <c r="E1115" s="117">
        <v>9.964E9</v>
      </c>
      <c r="F1115" s="117">
        <v>4.334E9</v>
      </c>
      <c r="G1115" s="117">
        <v>7.57E8</v>
      </c>
      <c r="H1115" s="117">
        <v>7.04E8</v>
      </c>
      <c r="I1115" s="117">
        <v>1.032E9</v>
      </c>
      <c r="J1115" s="116" t="s">
        <v>16</v>
      </c>
      <c r="K1115" s="116" t="s">
        <v>441</v>
      </c>
      <c r="L1115" s="29">
        <f t="shared" si="1"/>
        <v>5630000000</v>
      </c>
      <c r="M1115" s="120">
        <f t="shared" si="2"/>
        <v>0.5650341228</v>
      </c>
      <c r="N1115" s="29">
        <f t="shared" si="3"/>
        <v>2493000000</v>
      </c>
      <c r="O1115" s="29">
        <f t="shared" si="4"/>
        <v>3137000000</v>
      </c>
      <c r="P1115" s="120">
        <f t="shared" si="5"/>
        <v>0.3148334002</v>
      </c>
      <c r="Q1115" s="16"/>
      <c r="R1115" s="16"/>
      <c r="S1115" s="16"/>
      <c r="T1115" s="16"/>
      <c r="U1115" s="16"/>
      <c r="V1115" s="16"/>
      <c r="W1115" s="16"/>
      <c r="X1115" s="16"/>
      <c r="Y1115" s="16"/>
      <c r="Z1115" s="16"/>
      <c r="AA1115" s="16"/>
    </row>
    <row r="1116">
      <c r="A1116" s="115">
        <v>1145.0</v>
      </c>
      <c r="B1116" s="116" t="s">
        <v>440</v>
      </c>
      <c r="C1116" s="116" t="s">
        <v>26</v>
      </c>
      <c r="D1116" s="118">
        <v>41639.0</v>
      </c>
      <c r="E1116" s="117">
        <v>8.414E9</v>
      </c>
      <c r="F1116" s="117">
        <v>5.299E9</v>
      </c>
      <c r="G1116" s="117">
        <v>5.84E8</v>
      </c>
      <c r="H1116" s="117">
        <v>4.69E8</v>
      </c>
      <c r="I1116" s="117">
        <v>1.362E9</v>
      </c>
      <c r="J1116" s="116" t="s">
        <v>16</v>
      </c>
      <c r="K1116" s="116" t="s">
        <v>441</v>
      </c>
      <c r="L1116" s="29">
        <f t="shared" si="1"/>
        <v>3115000000</v>
      </c>
      <c r="M1116" s="120">
        <f t="shared" si="2"/>
        <v>0.3702163062</v>
      </c>
      <c r="N1116" s="29">
        <f t="shared" si="3"/>
        <v>2415000000</v>
      </c>
      <c r="O1116" s="29">
        <f t="shared" si="4"/>
        <v>700000000</v>
      </c>
      <c r="P1116" s="120">
        <f t="shared" si="5"/>
        <v>0.08319467554</v>
      </c>
      <c r="Q1116" s="16"/>
      <c r="R1116" s="16"/>
      <c r="S1116" s="16"/>
      <c r="T1116" s="16"/>
      <c r="U1116" s="16"/>
      <c r="V1116" s="16"/>
      <c r="W1116" s="16"/>
      <c r="X1116" s="16"/>
      <c r="Y1116" s="16"/>
      <c r="Z1116" s="16"/>
      <c r="AA1116" s="16"/>
    </row>
    <row r="1117">
      <c r="A1117" s="115">
        <v>1146.0</v>
      </c>
      <c r="B1117" s="116" t="s">
        <v>440</v>
      </c>
      <c r="C1117" s="116" t="s">
        <v>27</v>
      </c>
      <c r="D1117" s="118">
        <v>42004.0</v>
      </c>
      <c r="E1117" s="117">
        <v>7.292E9</v>
      </c>
      <c r="F1117" s="117">
        <v>4.457E9</v>
      </c>
      <c r="G1117" s="117">
        <v>5.45E8</v>
      </c>
      <c r="H1117" s="117">
        <v>3.25E8</v>
      </c>
      <c r="I1117" s="117">
        <v>1.229E9</v>
      </c>
      <c r="J1117" s="116" t="s">
        <v>16</v>
      </c>
      <c r="K1117" s="116" t="s">
        <v>441</v>
      </c>
      <c r="L1117" s="29">
        <f t="shared" si="1"/>
        <v>2835000000</v>
      </c>
      <c r="M1117" s="120">
        <f t="shared" si="2"/>
        <v>0.3887822271</v>
      </c>
      <c r="N1117" s="29">
        <f t="shared" si="3"/>
        <v>2099000000</v>
      </c>
      <c r="O1117" s="29">
        <f t="shared" si="4"/>
        <v>736000000</v>
      </c>
      <c r="P1117" s="120">
        <f t="shared" si="5"/>
        <v>0.1009325288</v>
      </c>
      <c r="Q1117" s="16"/>
      <c r="R1117" s="16"/>
      <c r="S1117" s="16"/>
      <c r="T1117" s="16"/>
      <c r="U1117" s="16"/>
      <c r="V1117" s="16"/>
      <c r="W1117" s="16"/>
      <c r="X1117" s="16"/>
      <c r="Y1117" s="16"/>
      <c r="Z1117" s="16"/>
      <c r="AA1117" s="16"/>
    </row>
    <row r="1118">
      <c r="A1118" s="115">
        <v>1147.0</v>
      </c>
      <c r="B1118" s="116" t="s">
        <v>440</v>
      </c>
      <c r="C1118" s="116" t="s">
        <v>28</v>
      </c>
      <c r="D1118" s="122">
        <v>42369.0</v>
      </c>
      <c r="E1118" s="117">
        <v>7.729E9</v>
      </c>
      <c r="F1118" s="117">
        <v>4.312E9</v>
      </c>
      <c r="G1118" s="117">
        <v>6.7E8</v>
      </c>
      <c r="H1118" s="117">
        <v>2.89E8</v>
      </c>
      <c r="I1118" s="117">
        <v>1.239E9</v>
      </c>
      <c r="J1118" s="116" t="s">
        <v>16</v>
      </c>
      <c r="K1118" s="116" t="s">
        <v>441</v>
      </c>
      <c r="L1118" s="29">
        <f t="shared" si="1"/>
        <v>3417000000</v>
      </c>
      <c r="M1118" s="120">
        <f t="shared" si="2"/>
        <v>0.4421011774</v>
      </c>
      <c r="N1118" s="29">
        <f t="shared" si="3"/>
        <v>2198000000</v>
      </c>
      <c r="O1118" s="29">
        <f t="shared" si="4"/>
        <v>1219000000</v>
      </c>
      <c r="P1118" s="120">
        <f t="shared" si="5"/>
        <v>0.1577176866</v>
      </c>
      <c r="Q1118" s="16"/>
      <c r="R1118" s="16"/>
      <c r="S1118" s="16"/>
      <c r="T1118" s="16"/>
      <c r="U1118" s="16"/>
      <c r="V1118" s="16"/>
      <c r="W1118" s="16"/>
      <c r="X1118" s="16"/>
      <c r="Y1118" s="16"/>
      <c r="Z1118" s="16"/>
      <c r="AA1118" s="16"/>
    </row>
    <row r="1119">
      <c r="A1119" s="115">
        <v>1148.0</v>
      </c>
      <c r="B1119" s="116" t="s">
        <v>442</v>
      </c>
      <c r="C1119" s="116" t="s">
        <v>25</v>
      </c>
      <c r="D1119" s="118">
        <v>41639.0</v>
      </c>
      <c r="E1119" s="117">
        <v>4.374562E9</v>
      </c>
      <c r="F1119" s="117">
        <v>3.117203E9</v>
      </c>
      <c r="G1119" s="117">
        <v>6.50243E8</v>
      </c>
      <c r="H1119" s="117">
        <v>3.78769E8</v>
      </c>
      <c r="I1119" s="119" t="s">
        <v>59</v>
      </c>
      <c r="J1119" s="116" t="s">
        <v>15</v>
      </c>
      <c r="K1119" s="116" t="s">
        <v>92</v>
      </c>
      <c r="L1119" s="29">
        <f t="shared" si="1"/>
        <v>1257359000</v>
      </c>
      <c r="M1119" s="120">
        <f t="shared" si="2"/>
        <v>0.2874251182</v>
      </c>
      <c r="N1119" s="29">
        <f t="shared" si="3"/>
        <v>1029012000</v>
      </c>
      <c r="O1119" s="29">
        <f t="shared" si="4"/>
        <v>228347000</v>
      </c>
      <c r="P1119" s="120">
        <f t="shared" si="5"/>
        <v>0.05219882585</v>
      </c>
      <c r="Q1119" s="16"/>
      <c r="R1119" s="16"/>
      <c r="S1119" s="16"/>
      <c r="T1119" s="16"/>
      <c r="U1119" s="16"/>
      <c r="V1119" s="16"/>
      <c r="W1119" s="16"/>
      <c r="X1119" s="16"/>
      <c r="Y1119" s="16"/>
      <c r="Z1119" s="16"/>
      <c r="AA1119" s="16"/>
    </row>
    <row r="1120">
      <c r="A1120" s="115">
        <v>1149.0</v>
      </c>
      <c r="B1120" s="116" t="s">
        <v>442</v>
      </c>
      <c r="C1120" s="116" t="s">
        <v>26</v>
      </c>
      <c r="D1120" s="118">
        <v>42004.0</v>
      </c>
      <c r="E1120" s="117">
        <v>5.504656E9</v>
      </c>
      <c r="F1120" s="117">
        <v>3.75276E9</v>
      </c>
      <c r="G1120" s="117">
        <v>8.76927E8</v>
      </c>
      <c r="H1120" s="117">
        <v>4.72321E8</v>
      </c>
      <c r="I1120" s="121" t="s">
        <v>59</v>
      </c>
      <c r="J1120" s="116" t="s">
        <v>15</v>
      </c>
      <c r="K1120" s="116" t="s">
        <v>92</v>
      </c>
      <c r="L1120" s="29">
        <f t="shared" si="1"/>
        <v>1751896000</v>
      </c>
      <c r="M1120" s="120">
        <f t="shared" si="2"/>
        <v>0.3182571263</v>
      </c>
      <c r="N1120" s="29">
        <f t="shared" si="3"/>
        <v>1349248000</v>
      </c>
      <c r="O1120" s="29">
        <f t="shared" si="4"/>
        <v>402648000</v>
      </c>
      <c r="P1120" s="120">
        <f t="shared" si="5"/>
        <v>0.07314680518</v>
      </c>
      <c r="Q1120" s="16"/>
      <c r="R1120" s="16"/>
      <c r="S1120" s="16"/>
      <c r="T1120" s="16"/>
      <c r="U1120" s="16"/>
      <c r="V1120" s="16"/>
      <c r="W1120" s="16"/>
      <c r="X1120" s="16"/>
      <c r="Y1120" s="16"/>
      <c r="Z1120" s="16"/>
      <c r="AA1120" s="16"/>
    </row>
    <row r="1121">
      <c r="A1121" s="115">
        <v>1150.0</v>
      </c>
      <c r="B1121" s="116" t="s">
        <v>442</v>
      </c>
      <c r="C1121" s="116" t="s">
        <v>27</v>
      </c>
      <c r="D1121" s="118">
        <v>42369.0</v>
      </c>
      <c r="E1121" s="117">
        <v>6.779511E9</v>
      </c>
      <c r="F1121" s="117">
        <v>4.591476E9</v>
      </c>
      <c r="G1121" s="117">
        <v>1.231421E9</v>
      </c>
      <c r="H1121" s="117">
        <v>6.50788E8</v>
      </c>
      <c r="I1121" s="119" t="s">
        <v>59</v>
      </c>
      <c r="J1121" s="116" t="s">
        <v>15</v>
      </c>
      <c r="K1121" s="116" t="s">
        <v>92</v>
      </c>
      <c r="L1121" s="29">
        <f t="shared" si="1"/>
        <v>2188035000</v>
      </c>
      <c r="M1121" s="120">
        <f t="shared" si="2"/>
        <v>0.322742304</v>
      </c>
      <c r="N1121" s="29">
        <f t="shared" si="3"/>
        <v>1882209000</v>
      </c>
      <c r="O1121" s="29">
        <f t="shared" si="4"/>
        <v>305826000</v>
      </c>
      <c r="P1121" s="120">
        <f t="shared" si="5"/>
        <v>0.04511033318</v>
      </c>
      <c r="Q1121" s="16"/>
      <c r="R1121" s="16"/>
      <c r="S1121" s="16"/>
      <c r="T1121" s="16"/>
      <c r="U1121" s="16"/>
      <c r="V1121" s="16"/>
      <c r="W1121" s="16"/>
      <c r="X1121" s="16"/>
      <c r="Y1121" s="16"/>
      <c r="Z1121" s="16"/>
      <c r="AA1121" s="16"/>
    </row>
    <row r="1122">
      <c r="A1122" s="115">
        <v>1151.0</v>
      </c>
      <c r="B1122" s="116" t="s">
        <v>442</v>
      </c>
      <c r="C1122" s="116" t="s">
        <v>28</v>
      </c>
      <c r="D1122" s="118">
        <v>42735.0</v>
      </c>
      <c r="E1122" s="117">
        <v>8.830669E9</v>
      </c>
      <c r="F1122" s="117">
        <v>6.029901E9</v>
      </c>
      <c r="G1122" s="117">
        <v>1.568877E9</v>
      </c>
      <c r="H1122" s="117">
        <v>8.52098E8</v>
      </c>
      <c r="I1122" s="119" t="s">
        <v>59</v>
      </c>
      <c r="J1122" s="116" t="s">
        <v>15</v>
      </c>
      <c r="K1122" s="116" t="s">
        <v>92</v>
      </c>
      <c r="L1122" s="29">
        <f t="shared" si="1"/>
        <v>2800768000</v>
      </c>
      <c r="M1122" s="120">
        <f t="shared" si="2"/>
        <v>0.3171637392</v>
      </c>
      <c r="N1122" s="29">
        <f t="shared" si="3"/>
        <v>2420975000</v>
      </c>
      <c r="O1122" s="29">
        <f t="shared" si="4"/>
        <v>379793000</v>
      </c>
      <c r="P1122" s="120">
        <f t="shared" si="5"/>
        <v>0.04300840627</v>
      </c>
      <c r="Q1122" s="16"/>
      <c r="R1122" s="16"/>
      <c r="S1122" s="16"/>
      <c r="T1122" s="16"/>
      <c r="U1122" s="16"/>
      <c r="V1122" s="16"/>
      <c r="W1122" s="16"/>
      <c r="X1122" s="16"/>
      <c r="Y1122" s="16"/>
      <c r="Z1122" s="16"/>
      <c r="AA1122" s="16"/>
    </row>
    <row r="1123">
      <c r="A1123" s="115">
        <v>1152.0</v>
      </c>
      <c r="B1123" s="116" t="s">
        <v>443</v>
      </c>
      <c r="C1123" s="116" t="s">
        <v>25</v>
      </c>
      <c r="D1123" s="118">
        <v>41274.0</v>
      </c>
      <c r="E1123" s="117">
        <v>1.562E9</v>
      </c>
      <c r="F1123" s="117">
        <v>4.13E8</v>
      </c>
      <c r="G1123" s="117">
        <v>3.11E8</v>
      </c>
      <c r="H1123" s="121" t="s">
        <v>59</v>
      </c>
      <c r="I1123" s="117">
        <v>7.04E8</v>
      </c>
      <c r="J1123" s="116" t="s">
        <v>11</v>
      </c>
      <c r="K1123" s="116" t="s">
        <v>116</v>
      </c>
      <c r="L1123" s="29">
        <f t="shared" si="1"/>
        <v>1149000000</v>
      </c>
      <c r="M1123" s="120">
        <f t="shared" si="2"/>
        <v>0.7355953905</v>
      </c>
      <c r="N1123" s="29">
        <f t="shared" si="3"/>
        <v>1015000000</v>
      </c>
      <c r="O1123" s="29">
        <f t="shared" si="4"/>
        <v>134000000</v>
      </c>
      <c r="P1123" s="120">
        <f t="shared" si="5"/>
        <v>0.08578745198</v>
      </c>
      <c r="Q1123" s="16"/>
      <c r="R1123" s="16"/>
      <c r="S1123" s="16"/>
      <c r="T1123" s="16"/>
      <c r="U1123" s="16"/>
      <c r="V1123" s="16"/>
      <c r="W1123" s="16"/>
      <c r="X1123" s="16"/>
      <c r="Y1123" s="16"/>
      <c r="Z1123" s="16"/>
      <c r="AA1123" s="16"/>
    </row>
    <row r="1124">
      <c r="A1124" s="115">
        <v>1153.0</v>
      </c>
      <c r="B1124" s="116" t="s">
        <v>443</v>
      </c>
      <c r="C1124" s="116" t="s">
        <v>26</v>
      </c>
      <c r="D1124" s="118">
        <v>41639.0</v>
      </c>
      <c r="E1124" s="117">
        <v>1.857E9</v>
      </c>
      <c r="F1124" s="117">
        <v>4.11E8</v>
      </c>
      <c r="G1124" s="117">
        <v>3.11E8</v>
      </c>
      <c r="H1124" s="121" t="s">
        <v>59</v>
      </c>
      <c r="I1124" s="117">
        <v>6.85E8</v>
      </c>
      <c r="J1124" s="116" t="s">
        <v>11</v>
      </c>
      <c r="K1124" s="116" t="s">
        <v>116</v>
      </c>
      <c r="L1124" s="29">
        <f t="shared" si="1"/>
        <v>1446000000</v>
      </c>
      <c r="M1124" s="120">
        <f t="shared" si="2"/>
        <v>0.7786752827</v>
      </c>
      <c r="N1124" s="29">
        <f t="shared" si="3"/>
        <v>996000000</v>
      </c>
      <c r="O1124" s="29">
        <f t="shared" si="4"/>
        <v>450000000</v>
      </c>
      <c r="P1124" s="120">
        <f t="shared" si="5"/>
        <v>0.2423263328</v>
      </c>
      <c r="Q1124" s="16"/>
      <c r="R1124" s="16"/>
      <c r="S1124" s="16"/>
      <c r="T1124" s="16"/>
      <c r="U1124" s="16"/>
      <c r="V1124" s="16"/>
      <c r="W1124" s="16"/>
      <c r="X1124" s="16"/>
      <c r="Y1124" s="16"/>
      <c r="Z1124" s="16"/>
      <c r="AA1124" s="16"/>
    </row>
    <row r="1125">
      <c r="A1125" s="115">
        <v>1154.0</v>
      </c>
      <c r="B1125" s="116" t="s">
        <v>443</v>
      </c>
      <c r="C1125" s="116" t="s">
        <v>27</v>
      </c>
      <c r="D1125" s="118">
        <v>42004.0</v>
      </c>
      <c r="E1125" s="117">
        <v>2.288E9</v>
      </c>
      <c r="F1125" s="117">
        <v>4.85E8</v>
      </c>
      <c r="G1125" s="117">
        <v>3.58E8</v>
      </c>
      <c r="H1125" s="121" t="s">
        <v>59</v>
      </c>
      <c r="I1125" s="117">
        <v>8.7E8</v>
      </c>
      <c r="J1125" s="116" t="s">
        <v>11</v>
      </c>
      <c r="K1125" s="116" t="s">
        <v>116</v>
      </c>
      <c r="L1125" s="29">
        <f t="shared" si="1"/>
        <v>1803000000</v>
      </c>
      <c r="M1125" s="120">
        <f t="shared" si="2"/>
        <v>0.7880244755</v>
      </c>
      <c r="N1125" s="29">
        <f t="shared" si="3"/>
        <v>1228000000</v>
      </c>
      <c r="O1125" s="29">
        <f t="shared" si="4"/>
        <v>575000000</v>
      </c>
      <c r="P1125" s="120">
        <f t="shared" si="5"/>
        <v>0.2513111888</v>
      </c>
      <c r="Q1125" s="16"/>
      <c r="R1125" s="16"/>
      <c r="S1125" s="16"/>
      <c r="T1125" s="16"/>
      <c r="U1125" s="16"/>
      <c r="V1125" s="16"/>
      <c r="W1125" s="16"/>
      <c r="X1125" s="16"/>
      <c r="Y1125" s="16"/>
      <c r="Z1125" s="16"/>
      <c r="AA1125" s="16"/>
    </row>
    <row r="1126">
      <c r="A1126" s="115">
        <v>1155.0</v>
      </c>
      <c r="B1126" s="116" t="s">
        <v>443</v>
      </c>
      <c r="C1126" s="116" t="s">
        <v>28</v>
      </c>
      <c r="D1126" s="118">
        <v>42369.0</v>
      </c>
      <c r="E1126" s="117">
        <v>1.557E9</v>
      </c>
      <c r="F1126" s="117">
        <v>4.97E8</v>
      </c>
      <c r="G1126" s="117">
        <v>5.204E9</v>
      </c>
      <c r="H1126" s="119" t="s">
        <v>59</v>
      </c>
      <c r="I1126" s="117">
        <v>9.17E8</v>
      </c>
      <c r="J1126" s="116" t="s">
        <v>11</v>
      </c>
      <c r="K1126" s="116" t="s">
        <v>116</v>
      </c>
      <c r="L1126" s="29">
        <f t="shared" si="1"/>
        <v>1060000000</v>
      </c>
      <c r="M1126" s="120">
        <f t="shared" si="2"/>
        <v>0.6807964033</v>
      </c>
      <c r="N1126" s="29">
        <f t="shared" si="3"/>
        <v>6121000000</v>
      </c>
      <c r="O1126" s="29">
        <f t="shared" si="4"/>
        <v>-5061000000</v>
      </c>
      <c r="P1126" s="120">
        <f t="shared" si="5"/>
        <v>-3.250481696</v>
      </c>
      <c r="Q1126" s="16"/>
      <c r="R1126" s="16"/>
      <c r="S1126" s="16"/>
      <c r="T1126" s="16"/>
      <c r="U1126" s="16"/>
      <c r="V1126" s="16"/>
      <c r="W1126" s="16"/>
      <c r="X1126" s="16"/>
      <c r="Y1126" s="16"/>
      <c r="Z1126" s="16"/>
      <c r="AA1126" s="16"/>
    </row>
    <row r="1127">
      <c r="A1127" s="115">
        <v>1156.0</v>
      </c>
      <c r="B1127" s="116" t="s">
        <v>444</v>
      </c>
      <c r="C1127" s="116" t="s">
        <v>25</v>
      </c>
      <c r="D1127" s="118">
        <v>41425.0</v>
      </c>
      <c r="E1127" s="117">
        <v>2.5313E10</v>
      </c>
      <c r="F1127" s="117">
        <v>1.4279E10</v>
      </c>
      <c r="G1127" s="117">
        <v>7.796E9</v>
      </c>
      <c r="H1127" s="119" t="s">
        <v>59</v>
      </c>
      <c r="I1127" s="119" t="s">
        <v>59</v>
      </c>
      <c r="J1127" s="116" t="s">
        <v>9</v>
      </c>
      <c r="K1127" s="116" t="s">
        <v>320</v>
      </c>
      <c r="L1127" s="29">
        <f t="shared" si="1"/>
        <v>11034000000</v>
      </c>
      <c r="M1127" s="120">
        <f t="shared" si="2"/>
        <v>0.4359025007</v>
      </c>
      <c r="N1127" s="29">
        <f t="shared" si="3"/>
        <v>7796000000</v>
      </c>
      <c r="O1127" s="29">
        <f t="shared" si="4"/>
        <v>3238000000</v>
      </c>
      <c r="P1127" s="120">
        <f t="shared" si="5"/>
        <v>0.1279184609</v>
      </c>
      <c r="Q1127" s="16"/>
      <c r="R1127" s="16"/>
      <c r="S1127" s="16"/>
      <c r="T1127" s="16"/>
      <c r="U1127" s="16"/>
      <c r="V1127" s="16"/>
      <c r="W1127" s="16"/>
      <c r="X1127" s="16"/>
      <c r="Y1127" s="16"/>
      <c r="Z1127" s="16"/>
      <c r="AA1127" s="16"/>
    </row>
    <row r="1128">
      <c r="A1128" s="115">
        <v>1157.0</v>
      </c>
      <c r="B1128" s="116" t="s">
        <v>444</v>
      </c>
      <c r="C1128" s="116" t="s">
        <v>26</v>
      </c>
      <c r="D1128" s="118">
        <v>41790.0</v>
      </c>
      <c r="E1128" s="117">
        <v>2.7799E10</v>
      </c>
      <c r="F1128" s="117">
        <v>1.5353E10</v>
      </c>
      <c r="G1128" s="117">
        <v>8.766E9</v>
      </c>
      <c r="H1128" s="119" t="s">
        <v>59</v>
      </c>
      <c r="I1128" s="119" t="s">
        <v>59</v>
      </c>
      <c r="J1128" s="116" t="s">
        <v>9</v>
      </c>
      <c r="K1128" s="116" t="s">
        <v>320</v>
      </c>
      <c r="L1128" s="29">
        <f t="shared" si="1"/>
        <v>12446000000</v>
      </c>
      <c r="M1128" s="120">
        <f t="shared" si="2"/>
        <v>0.4477139465</v>
      </c>
      <c r="N1128" s="29">
        <f t="shared" si="3"/>
        <v>8766000000</v>
      </c>
      <c r="O1128" s="29">
        <f t="shared" si="4"/>
        <v>3680000000</v>
      </c>
      <c r="P1128" s="120">
        <f t="shared" si="5"/>
        <v>0.1323788625</v>
      </c>
      <c r="Q1128" s="16"/>
      <c r="R1128" s="16"/>
      <c r="S1128" s="16"/>
      <c r="T1128" s="16"/>
      <c r="U1128" s="16"/>
      <c r="V1128" s="16"/>
      <c r="W1128" s="16"/>
      <c r="X1128" s="16"/>
      <c r="Y1128" s="16"/>
      <c r="Z1128" s="16"/>
      <c r="AA1128" s="16"/>
    </row>
    <row r="1129">
      <c r="A1129" s="115">
        <v>1158.0</v>
      </c>
      <c r="B1129" s="116" t="s">
        <v>444</v>
      </c>
      <c r="C1129" s="116" t="s">
        <v>27</v>
      </c>
      <c r="D1129" s="118">
        <v>42155.0</v>
      </c>
      <c r="E1129" s="117">
        <v>3.0601E10</v>
      </c>
      <c r="F1129" s="117">
        <v>1.6534E10</v>
      </c>
      <c r="G1129" s="117">
        <v>9.892E9</v>
      </c>
      <c r="H1129" s="121" t="s">
        <v>59</v>
      </c>
      <c r="I1129" s="121" t="s">
        <v>59</v>
      </c>
      <c r="J1129" s="116" t="s">
        <v>9</v>
      </c>
      <c r="K1129" s="116" t="s">
        <v>320</v>
      </c>
      <c r="L1129" s="29">
        <f t="shared" si="1"/>
        <v>14067000000</v>
      </c>
      <c r="M1129" s="120">
        <f t="shared" si="2"/>
        <v>0.4596908598</v>
      </c>
      <c r="N1129" s="29">
        <f t="shared" si="3"/>
        <v>9892000000</v>
      </c>
      <c r="O1129" s="29">
        <f t="shared" si="4"/>
        <v>4175000000</v>
      </c>
      <c r="P1129" s="120">
        <f t="shared" si="5"/>
        <v>0.1364334499</v>
      </c>
      <c r="Q1129" s="16"/>
      <c r="R1129" s="16"/>
      <c r="S1129" s="16"/>
      <c r="T1129" s="16"/>
      <c r="U1129" s="16"/>
      <c r="V1129" s="16"/>
      <c r="W1129" s="16"/>
      <c r="X1129" s="16"/>
      <c r="Y1129" s="16"/>
      <c r="Z1129" s="16"/>
      <c r="AA1129" s="16"/>
    </row>
    <row r="1130">
      <c r="A1130" s="115">
        <v>1159.0</v>
      </c>
      <c r="B1130" s="116" t="s">
        <v>444</v>
      </c>
      <c r="C1130" s="116" t="s">
        <v>28</v>
      </c>
      <c r="D1130" s="118">
        <v>42521.0</v>
      </c>
      <c r="E1130" s="117">
        <v>3.2376E10</v>
      </c>
      <c r="F1130" s="117">
        <v>1.7405E10</v>
      </c>
      <c r="G1130" s="117">
        <v>1.0469E10</v>
      </c>
      <c r="H1130" s="121" t="s">
        <v>59</v>
      </c>
      <c r="I1130" s="119" t="s">
        <v>59</v>
      </c>
      <c r="J1130" s="116" t="s">
        <v>9</v>
      </c>
      <c r="K1130" s="116" t="s">
        <v>320</v>
      </c>
      <c r="L1130" s="29">
        <f t="shared" si="1"/>
        <v>14971000000</v>
      </c>
      <c r="M1130" s="120">
        <f t="shared" si="2"/>
        <v>0.4624104275</v>
      </c>
      <c r="N1130" s="29">
        <f t="shared" si="3"/>
        <v>10469000000</v>
      </c>
      <c r="O1130" s="29">
        <f t="shared" si="4"/>
        <v>4502000000</v>
      </c>
      <c r="P1130" s="120">
        <f t="shared" si="5"/>
        <v>0.13905362</v>
      </c>
      <c r="Q1130" s="16"/>
      <c r="R1130" s="16"/>
      <c r="S1130" s="16"/>
      <c r="T1130" s="16"/>
      <c r="U1130" s="16"/>
      <c r="V1130" s="16"/>
      <c r="W1130" s="16"/>
      <c r="X1130" s="16"/>
      <c r="Y1130" s="16"/>
      <c r="Z1130" s="16"/>
      <c r="AA1130" s="16"/>
    </row>
    <row r="1131">
      <c r="A1131" s="115">
        <v>1160.0</v>
      </c>
      <c r="B1131" s="116" t="s">
        <v>445</v>
      </c>
      <c r="C1131" s="116" t="s">
        <v>25</v>
      </c>
      <c r="D1131" s="118">
        <v>41639.0</v>
      </c>
      <c r="E1131" s="117">
        <v>5.703E9</v>
      </c>
      <c r="F1131" s="117">
        <v>2.398E9</v>
      </c>
      <c r="G1131" s="117">
        <v>1.815E9</v>
      </c>
      <c r="H1131" s="119" t="s">
        <v>59</v>
      </c>
      <c r="I1131" s="117">
        <v>5.1E8</v>
      </c>
      <c r="J1131" s="116" t="s">
        <v>14</v>
      </c>
      <c r="K1131" s="116" t="s">
        <v>242</v>
      </c>
      <c r="L1131" s="29">
        <f t="shared" si="1"/>
        <v>3305000000</v>
      </c>
      <c r="M1131" s="120">
        <f t="shared" si="2"/>
        <v>0.5795195511</v>
      </c>
      <c r="N1131" s="29">
        <f t="shared" si="3"/>
        <v>2325000000</v>
      </c>
      <c r="O1131" s="29">
        <f t="shared" si="4"/>
        <v>980000000</v>
      </c>
      <c r="P1131" s="120">
        <f t="shared" si="5"/>
        <v>0.1718393828</v>
      </c>
      <c r="Q1131" s="16"/>
      <c r="R1131" s="16"/>
      <c r="S1131" s="16"/>
      <c r="T1131" s="16"/>
      <c r="U1131" s="16"/>
      <c r="V1131" s="16"/>
      <c r="W1131" s="16"/>
      <c r="X1131" s="16"/>
      <c r="Y1131" s="16"/>
      <c r="Z1131" s="16"/>
      <c r="AA1131" s="16"/>
    </row>
    <row r="1132">
      <c r="A1132" s="115">
        <v>1161.0</v>
      </c>
      <c r="B1132" s="116" t="s">
        <v>445</v>
      </c>
      <c r="C1132" s="116" t="s">
        <v>26</v>
      </c>
      <c r="D1132" s="118">
        <v>42004.0</v>
      </c>
      <c r="E1132" s="117">
        <v>6.288E9</v>
      </c>
      <c r="F1132" s="117">
        <v>2.62E9</v>
      </c>
      <c r="G1132" s="117">
        <v>1.917E9</v>
      </c>
      <c r="H1132" s="119" t="s">
        <v>59</v>
      </c>
      <c r="I1132" s="117">
        <v>5.73E8</v>
      </c>
      <c r="J1132" s="116" t="s">
        <v>14</v>
      </c>
      <c r="K1132" s="116" t="s">
        <v>242</v>
      </c>
      <c r="L1132" s="29">
        <f t="shared" si="1"/>
        <v>3668000000</v>
      </c>
      <c r="M1132" s="120">
        <f t="shared" si="2"/>
        <v>0.5833333333</v>
      </c>
      <c r="N1132" s="29">
        <f t="shared" si="3"/>
        <v>2490000000</v>
      </c>
      <c r="O1132" s="29">
        <f t="shared" si="4"/>
        <v>1178000000</v>
      </c>
      <c r="P1132" s="120">
        <f t="shared" si="5"/>
        <v>0.1873409669</v>
      </c>
      <c r="Q1132" s="16"/>
      <c r="R1132" s="16"/>
      <c r="S1132" s="16"/>
      <c r="T1132" s="16"/>
      <c r="U1132" s="16"/>
      <c r="V1132" s="16"/>
      <c r="W1132" s="16"/>
      <c r="X1132" s="16"/>
      <c r="Y1132" s="16"/>
      <c r="Z1132" s="16"/>
      <c r="AA1132" s="16"/>
    </row>
    <row r="1133">
      <c r="A1133" s="115">
        <v>1162.0</v>
      </c>
      <c r="B1133" s="116" t="s">
        <v>445</v>
      </c>
      <c r="C1133" s="116" t="s">
        <v>27</v>
      </c>
      <c r="D1133" s="118">
        <v>42369.0</v>
      </c>
      <c r="E1133" s="117">
        <v>6.172E9</v>
      </c>
      <c r="F1133" s="117">
        <v>2.539E9</v>
      </c>
      <c r="G1133" s="117">
        <v>1.915E9</v>
      </c>
      <c r="H1133" s="119" t="s">
        <v>59</v>
      </c>
      <c r="I1133" s="117">
        <v>5.74E8</v>
      </c>
      <c r="J1133" s="116" t="s">
        <v>14</v>
      </c>
      <c r="K1133" s="116" t="s">
        <v>242</v>
      </c>
      <c r="L1133" s="29">
        <f t="shared" si="1"/>
        <v>3633000000</v>
      </c>
      <c r="M1133" s="120">
        <f t="shared" si="2"/>
        <v>0.5886260531</v>
      </c>
      <c r="N1133" s="29">
        <f t="shared" si="3"/>
        <v>2489000000</v>
      </c>
      <c r="O1133" s="29">
        <f t="shared" si="4"/>
        <v>1144000000</v>
      </c>
      <c r="P1133" s="120">
        <f t="shared" si="5"/>
        <v>0.185353208</v>
      </c>
      <c r="Q1133" s="16"/>
      <c r="R1133" s="16"/>
      <c r="S1133" s="16"/>
      <c r="T1133" s="16"/>
      <c r="U1133" s="16"/>
      <c r="V1133" s="16"/>
      <c r="W1133" s="16"/>
      <c r="X1133" s="16"/>
      <c r="Y1133" s="16"/>
      <c r="Z1133" s="16"/>
      <c r="AA1133" s="16"/>
    </row>
    <row r="1134">
      <c r="A1134" s="115">
        <v>1163.0</v>
      </c>
      <c r="B1134" s="116" t="s">
        <v>445</v>
      </c>
      <c r="C1134" s="116" t="s">
        <v>28</v>
      </c>
      <c r="D1134" s="118">
        <v>42735.0</v>
      </c>
      <c r="E1134" s="117">
        <v>6.309E9</v>
      </c>
      <c r="F1134" s="117">
        <v>2.607E9</v>
      </c>
      <c r="G1134" s="117">
        <v>1.851E9</v>
      </c>
      <c r="H1134" s="119" t="s">
        <v>59</v>
      </c>
      <c r="I1134" s="117">
        <v>6.03E8</v>
      </c>
      <c r="J1134" s="116" t="s">
        <v>14</v>
      </c>
      <c r="K1134" s="116" t="s">
        <v>242</v>
      </c>
      <c r="L1134" s="29">
        <f t="shared" si="1"/>
        <v>3702000000</v>
      </c>
      <c r="M1134" s="120">
        <f t="shared" si="2"/>
        <v>0.5867807893</v>
      </c>
      <c r="N1134" s="29">
        <f t="shared" si="3"/>
        <v>2454000000</v>
      </c>
      <c r="O1134" s="29">
        <f t="shared" si="4"/>
        <v>1248000000</v>
      </c>
      <c r="P1134" s="120">
        <f t="shared" si="5"/>
        <v>0.1978126486</v>
      </c>
      <c r="Q1134" s="16"/>
      <c r="R1134" s="16"/>
      <c r="S1134" s="16"/>
      <c r="T1134" s="16"/>
      <c r="U1134" s="16"/>
      <c r="V1134" s="16"/>
      <c r="W1134" s="16"/>
      <c r="X1134" s="16"/>
      <c r="Y1134" s="16"/>
      <c r="Z1134" s="16"/>
      <c r="AA1134" s="16"/>
    </row>
    <row r="1135">
      <c r="A1135" s="115">
        <v>1164.0</v>
      </c>
      <c r="B1135" s="116" t="s">
        <v>446</v>
      </c>
      <c r="C1135" s="116" t="s">
        <v>25</v>
      </c>
      <c r="D1135" s="118">
        <v>41274.0</v>
      </c>
      <c r="E1135" s="117">
        <v>1.7194E10</v>
      </c>
      <c r="F1135" s="117">
        <v>1.2151E10</v>
      </c>
      <c r="G1135" s="117">
        <v>1.654E9</v>
      </c>
      <c r="H1135" s="121" t="s">
        <v>59</v>
      </c>
      <c r="I1135" s="121" t="s">
        <v>59</v>
      </c>
      <c r="J1135" s="116" t="s">
        <v>11</v>
      </c>
      <c r="K1135" s="116" t="s">
        <v>146</v>
      </c>
      <c r="L1135" s="29">
        <f t="shared" si="1"/>
        <v>5043000000</v>
      </c>
      <c r="M1135" s="120">
        <f t="shared" si="2"/>
        <v>0.2932999884</v>
      </c>
      <c r="N1135" s="29">
        <f t="shared" si="3"/>
        <v>1654000000</v>
      </c>
      <c r="O1135" s="29">
        <f t="shared" si="4"/>
        <v>3389000000</v>
      </c>
      <c r="P1135" s="120">
        <f t="shared" si="5"/>
        <v>0.1971036408</v>
      </c>
      <c r="Q1135" s="16"/>
      <c r="R1135" s="16"/>
      <c r="S1135" s="16"/>
      <c r="T1135" s="16"/>
      <c r="U1135" s="16"/>
      <c r="V1135" s="16"/>
      <c r="W1135" s="16"/>
      <c r="X1135" s="16"/>
      <c r="Y1135" s="16"/>
      <c r="Z1135" s="16"/>
      <c r="AA1135" s="16"/>
    </row>
    <row r="1136">
      <c r="A1136" s="115">
        <v>1165.0</v>
      </c>
      <c r="B1136" s="116" t="s">
        <v>446</v>
      </c>
      <c r="C1136" s="116" t="s">
        <v>26</v>
      </c>
      <c r="D1136" s="118">
        <v>41639.0</v>
      </c>
      <c r="E1136" s="117">
        <v>1.9221E10</v>
      </c>
      <c r="F1136" s="117">
        <v>1.4117E10</v>
      </c>
      <c r="G1136" s="117">
        <v>1.905E9</v>
      </c>
      <c r="H1136" s="121" t="s">
        <v>59</v>
      </c>
      <c r="I1136" s="119" t="s">
        <v>59</v>
      </c>
      <c r="J1136" s="116" t="s">
        <v>11</v>
      </c>
      <c r="K1136" s="116" t="s">
        <v>146</v>
      </c>
      <c r="L1136" s="29">
        <f t="shared" si="1"/>
        <v>5104000000</v>
      </c>
      <c r="M1136" s="120">
        <f t="shared" si="2"/>
        <v>0.2655428958</v>
      </c>
      <c r="N1136" s="29">
        <f t="shared" si="3"/>
        <v>1905000000</v>
      </c>
      <c r="O1136" s="29">
        <f t="shared" si="4"/>
        <v>3199000000</v>
      </c>
      <c r="P1136" s="120">
        <f t="shared" si="5"/>
        <v>0.1664325477</v>
      </c>
      <c r="Q1136" s="16"/>
      <c r="R1136" s="16"/>
      <c r="S1136" s="16"/>
      <c r="T1136" s="16"/>
      <c r="U1136" s="16"/>
      <c r="V1136" s="16"/>
      <c r="W1136" s="16"/>
      <c r="X1136" s="16"/>
      <c r="Y1136" s="16"/>
      <c r="Z1136" s="16"/>
      <c r="AA1136" s="16"/>
    </row>
    <row r="1137">
      <c r="A1137" s="115">
        <v>1166.0</v>
      </c>
      <c r="B1137" s="116" t="s">
        <v>446</v>
      </c>
      <c r="C1137" s="116" t="s">
        <v>27</v>
      </c>
      <c r="D1137" s="118">
        <v>42004.0</v>
      </c>
      <c r="E1137" s="117">
        <v>2.144E10</v>
      </c>
      <c r="F1137" s="117">
        <v>1.5631E10</v>
      </c>
      <c r="G1137" s="117">
        <v>2.092E9</v>
      </c>
      <c r="H1137" s="121" t="s">
        <v>59</v>
      </c>
      <c r="I1137" s="121" t="s">
        <v>59</v>
      </c>
      <c r="J1137" s="116" t="s">
        <v>11</v>
      </c>
      <c r="K1137" s="116" t="s">
        <v>146</v>
      </c>
      <c r="L1137" s="29">
        <f t="shared" si="1"/>
        <v>5809000000</v>
      </c>
      <c r="M1137" s="120">
        <f t="shared" si="2"/>
        <v>0.2709421642</v>
      </c>
      <c r="N1137" s="29">
        <f t="shared" si="3"/>
        <v>2092000000</v>
      </c>
      <c r="O1137" s="29">
        <f t="shared" si="4"/>
        <v>3717000000</v>
      </c>
      <c r="P1137" s="120">
        <f t="shared" si="5"/>
        <v>0.1733675373</v>
      </c>
      <c r="Q1137" s="16"/>
      <c r="R1137" s="16"/>
      <c r="S1137" s="16"/>
      <c r="T1137" s="16"/>
      <c r="U1137" s="16"/>
      <c r="V1137" s="16"/>
      <c r="W1137" s="16"/>
      <c r="X1137" s="16"/>
      <c r="Y1137" s="16"/>
      <c r="Z1137" s="16"/>
      <c r="AA1137" s="16"/>
    </row>
    <row r="1138">
      <c r="A1138" s="115">
        <v>1167.0</v>
      </c>
      <c r="B1138" s="116" t="s">
        <v>446</v>
      </c>
      <c r="C1138" s="116" t="s">
        <v>28</v>
      </c>
      <c r="D1138" s="118">
        <v>42369.0</v>
      </c>
      <c r="E1138" s="117">
        <v>1.4757E10</v>
      </c>
      <c r="F1138" s="117">
        <v>1.1694E10</v>
      </c>
      <c r="G1138" s="117">
        <v>1.764E9</v>
      </c>
      <c r="H1138" s="121" t="s">
        <v>59</v>
      </c>
      <c r="I1138" s="121" t="s">
        <v>59</v>
      </c>
      <c r="J1138" s="116" t="s">
        <v>11</v>
      </c>
      <c r="K1138" s="116" t="s">
        <v>146</v>
      </c>
      <c r="L1138" s="29">
        <f t="shared" si="1"/>
        <v>3063000000</v>
      </c>
      <c r="M1138" s="120">
        <f t="shared" si="2"/>
        <v>0.2075625127</v>
      </c>
      <c r="N1138" s="29">
        <f t="shared" si="3"/>
        <v>1764000000</v>
      </c>
      <c r="O1138" s="29">
        <f t="shared" si="4"/>
        <v>1299000000</v>
      </c>
      <c r="P1138" s="120">
        <f t="shared" si="5"/>
        <v>0.08802602155</v>
      </c>
      <c r="Q1138" s="16"/>
      <c r="R1138" s="16"/>
      <c r="S1138" s="16"/>
      <c r="T1138" s="16"/>
      <c r="U1138" s="16"/>
      <c r="V1138" s="16"/>
      <c r="W1138" s="16"/>
      <c r="X1138" s="16"/>
      <c r="Y1138" s="16"/>
      <c r="Z1138" s="16"/>
      <c r="AA1138" s="16"/>
    </row>
    <row r="1139">
      <c r="A1139" s="115">
        <v>1168.0</v>
      </c>
      <c r="B1139" s="116" t="s">
        <v>447</v>
      </c>
      <c r="C1139" s="116" t="s">
        <v>25</v>
      </c>
      <c r="D1139" s="118">
        <v>41639.0</v>
      </c>
      <c r="E1139" s="117">
        <v>1.1245E10</v>
      </c>
      <c r="F1139" s="117">
        <v>4.07E9</v>
      </c>
      <c r="G1139" s="117">
        <v>3.002E9</v>
      </c>
      <c r="H1139" s="119" t="s">
        <v>59</v>
      </c>
      <c r="I1139" s="117">
        <v>9.16E8</v>
      </c>
      <c r="J1139" s="116" t="s">
        <v>14</v>
      </c>
      <c r="K1139" s="116" t="s">
        <v>210</v>
      </c>
      <c r="L1139" s="29">
        <f t="shared" si="1"/>
        <v>7175000000</v>
      </c>
      <c r="M1139" s="120">
        <f t="shared" si="2"/>
        <v>0.6380613606</v>
      </c>
      <c r="N1139" s="29">
        <f t="shared" si="3"/>
        <v>3918000000</v>
      </c>
      <c r="O1139" s="29">
        <f t="shared" si="4"/>
        <v>3257000000</v>
      </c>
      <c r="P1139" s="120">
        <f t="shared" si="5"/>
        <v>0.2896398399</v>
      </c>
      <c r="Q1139" s="16"/>
      <c r="R1139" s="16"/>
      <c r="S1139" s="16"/>
      <c r="T1139" s="16"/>
      <c r="U1139" s="16"/>
      <c r="V1139" s="16"/>
      <c r="W1139" s="16"/>
      <c r="X1139" s="16"/>
      <c r="Y1139" s="16"/>
      <c r="Z1139" s="16"/>
      <c r="AA1139" s="16"/>
    </row>
    <row r="1140">
      <c r="A1140" s="115">
        <v>1169.0</v>
      </c>
      <c r="B1140" s="116" t="s">
        <v>447</v>
      </c>
      <c r="C1140" s="116" t="s">
        <v>26</v>
      </c>
      <c r="D1140" s="118">
        <v>42004.0</v>
      </c>
      <c r="E1140" s="117">
        <v>1.1624E10</v>
      </c>
      <c r="F1140" s="117">
        <v>4.201E9</v>
      </c>
      <c r="G1140" s="117">
        <v>2.897E9</v>
      </c>
      <c r="H1140" s="121" t="s">
        <v>59</v>
      </c>
      <c r="I1140" s="117">
        <v>9.51E8</v>
      </c>
      <c r="J1140" s="116" t="s">
        <v>14</v>
      </c>
      <c r="K1140" s="116" t="s">
        <v>210</v>
      </c>
      <c r="L1140" s="29">
        <f t="shared" si="1"/>
        <v>7423000000</v>
      </c>
      <c r="M1140" s="120">
        <f t="shared" si="2"/>
        <v>0.6385925671</v>
      </c>
      <c r="N1140" s="29">
        <f t="shared" si="3"/>
        <v>3848000000</v>
      </c>
      <c r="O1140" s="29">
        <f t="shared" si="4"/>
        <v>3575000000</v>
      </c>
      <c r="P1140" s="120">
        <f t="shared" si="5"/>
        <v>0.3075533379</v>
      </c>
      <c r="Q1140" s="16"/>
      <c r="R1140" s="16"/>
      <c r="S1140" s="16"/>
      <c r="T1140" s="16"/>
      <c r="U1140" s="16"/>
      <c r="V1140" s="16"/>
      <c r="W1140" s="16"/>
      <c r="X1140" s="16"/>
      <c r="Y1140" s="16"/>
      <c r="Z1140" s="16"/>
      <c r="AA1140" s="16"/>
    </row>
    <row r="1141">
      <c r="A1141" s="115">
        <v>1170.0</v>
      </c>
      <c r="B1141" s="116" t="s">
        <v>447</v>
      </c>
      <c r="C1141" s="116" t="s">
        <v>27</v>
      </c>
      <c r="D1141" s="118">
        <v>42369.0</v>
      </c>
      <c r="E1141" s="117">
        <v>1.0511E10</v>
      </c>
      <c r="F1141" s="117">
        <v>3.662E9</v>
      </c>
      <c r="G1141" s="117">
        <v>2.911E9</v>
      </c>
      <c r="H1141" s="121" t="s">
        <v>59</v>
      </c>
      <c r="I1141" s="117">
        <v>1.054E9</v>
      </c>
      <c r="J1141" s="116" t="s">
        <v>14</v>
      </c>
      <c r="K1141" s="116" t="s">
        <v>210</v>
      </c>
      <c r="L1141" s="29">
        <f t="shared" si="1"/>
        <v>6849000000</v>
      </c>
      <c r="M1141" s="120">
        <f t="shared" si="2"/>
        <v>0.6516030825</v>
      </c>
      <c r="N1141" s="29">
        <f t="shared" si="3"/>
        <v>3965000000</v>
      </c>
      <c r="O1141" s="29">
        <f t="shared" si="4"/>
        <v>2884000000</v>
      </c>
      <c r="P1141" s="120">
        <f t="shared" si="5"/>
        <v>0.2743792218</v>
      </c>
      <c r="Q1141" s="16"/>
      <c r="R1141" s="16"/>
      <c r="S1141" s="16"/>
      <c r="T1141" s="16"/>
      <c r="U1141" s="16"/>
      <c r="V1141" s="16"/>
      <c r="W1141" s="16"/>
      <c r="X1141" s="16"/>
      <c r="Y1141" s="16"/>
      <c r="Z1141" s="16"/>
      <c r="AA1141" s="16"/>
    </row>
    <row r="1142">
      <c r="A1142" s="115">
        <v>1171.0</v>
      </c>
      <c r="B1142" s="116" t="s">
        <v>447</v>
      </c>
      <c r="C1142" s="116" t="s">
        <v>28</v>
      </c>
      <c r="D1142" s="118">
        <v>42735.0</v>
      </c>
      <c r="E1142" s="117">
        <v>9.888E9</v>
      </c>
      <c r="F1142" s="117">
        <v>3.045E9</v>
      </c>
      <c r="G1142" s="117">
        <v>2.743E9</v>
      </c>
      <c r="H1142" s="121" t="s">
        <v>59</v>
      </c>
      <c r="I1142" s="117">
        <v>1.026E9</v>
      </c>
      <c r="J1142" s="116" t="s">
        <v>14</v>
      </c>
      <c r="K1142" s="116" t="s">
        <v>210</v>
      </c>
      <c r="L1142" s="29">
        <f t="shared" si="1"/>
        <v>6843000000</v>
      </c>
      <c r="M1142" s="120">
        <f t="shared" si="2"/>
        <v>0.6920509709</v>
      </c>
      <c r="N1142" s="29">
        <f t="shared" si="3"/>
        <v>3769000000</v>
      </c>
      <c r="O1142" s="29">
        <f t="shared" si="4"/>
        <v>3074000000</v>
      </c>
      <c r="P1142" s="120">
        <f t="shared" si="5"/>
        <v>0.310881877</v>
      </c>
      <c r="Q1142" s="16"/>
      <c r="R1142" s="16"/>
      <c r="S1142" s="16"/>
      <c r="T1142" s="16"/>
      <c r="U1142" s="16"/>
      <c r="V1142" s="16"/>
      <c r="W1142" s="16"/>
      <c r="X1142" s="16"/>
      <c r="Y1142" s="16"/>
      <c r="Z1142" s="16"/>
      <c r="AA1142" s="16"/>
    </row>
    <row r="1143">
      <c r="A1143" s="115">
        <v>1172.0</v>
      </c>
      <c r="B1143" s="116" t="s">
        <v>448</v>
      </c>
      <c r="C1143" s="116" t="s">
        <v>25</v>
      </c>
      <c r="D1143" s="118">
        <v>41390.0</v>
      </c>
      <c r="E1143" s="117">
        <v>6.3324E9</v>
      </c>
      <c r="F1143" s="117">
        <v>2.5713E9</v>
      </c>
      <c r="G1143" s="117">
        <v>2.2474E9</v>
      </c>
      <c r="H1143" s="117">
        <v>9.042E8</v>
      </c>
      <c r="I1143" s="121" t="s">
        <v>59</v>
      </c>
      <c r="J1143" s="116" t="s">
        <v>15</v>
      </c>
      <c r="K1143" s="116" t="s">
        <v>92</v>
      </c>
      <c r="L1143" s="29">
        <f t="shared" si="1"/>
        <v>3761100000</v>
      </c>
      <c r="M1143" s="120">
        <f t="shared" si="2"/>
        <v>0.5939454235</v>
      </c>
      <c r="N1143" s="29">
        <f t="shared" si="3"/>
        <v>3151600000</v>
      </c>
      <c r="O1143" s="29">
        <f t="shared" si="4"/>
        <v>609500000</v>
      </c>
      <c r="P1143" s="120">
        <f t="shared" si="5"/>
        <v>0.09625102647</v>
      </c>
      <c r="Q1143" s="16"/>
      <c r="R1143" s="16"/>
      <c r="S1143" s="16"/>
      <c r="T1143" s="16"/>
      <c r="U1143" s="16"/>
      <c r="V1143" s="16"/>
      <c r="W1143" s="16"/>
      <c r="X1143" s="16"/>
      <c r="Y1143" s="16"/>
      <c r="Z1143" s="16"/>
      <c r="AA1143" s="16"/>
    </row>
    <row r="1144">
      <c r="A1144" s="115">
        <v>1173.0</v>
      </c>
      <c r="B1144" s="116" t="s">
        <v>448</v>
      </c>
      <c r="C1144" s="116" t="s">
        <v>26</v>
      </c>
      <c r="D1144" s="118">
        <v>41754.0</v>
      </c>
      <c r="E1144" s="117">
        <v>6.325E9</v>
      </c>
      <c r="F1144" s="117">
        <v>2.406E9</v>
      </c>
      <c r="G1144" s="117">
        <v>2.179E9</v>
      </c>
      <c r="H1144" s="117">
        <v>9.18E8</v>
      </c>
      <c r="I1144" s="119" t="s">
        <v>59</v>
      </c>
      <c r="J1144" s="116" t="s">
        <v>15</v>
      </c>
      <c r="K1144" s="116" t="s">
        <v>92</v>
      </c>
      <c r="L1144" s="29">
        <f t="shared" si="1"/>
        <v>3919000000</v>
      </c>
      <c r="M1144" s="120">
        <f t="shared" si="2"/>
        <v>0.6196047431</v>
      </c>
      <c r="N1144" s="29">
        <f t="shared" si="3"/>
        <v>3097000000</v>
      </c>
      <c r="O1144" s="29">
        <f t="shared" si="4"/>
        <v>822000000</v>
      </c>
      <c r="P1144" s="120">
        <f t="shared" si="5"/>
        <v>0.1299604743</v>
      </c>
      <c r="Q1144" s="16"/>
      <c r="R1144" s="16"/>
      <c r="S1144" s="16"/>
      <c r="T1144" s="16"/>
      <c r="U1144" s="16"/>
      <c r="V1144" s="16"/>
      <c r="W1144" s="16"/>
      <c r="X1144" s="16"/>
      <c r="Y1144" s="16"/>
      <c r="Z1144" s="16"/>
      <c r="AA1144" s="16"/>
    </row>
    <row r="1145">
      <c r="A1145" s="115">
        <v>1174.0</v>
      </c>
      <c r="B1145" s="116" t="s">
        <v>448</v>
      </c>
      <c r="C1145" s="116" t="s">
        <v>27</v>
      </c>
      <c r="D1145" s="118">
        <v>42118.0</v>
      </c>
      <c r="E1145" s="117">
        <v>6.123E9</v>
      </c>
      <c r="F1145" s="117">
        <v>2.29E9</v>
      </c>
      <c r="G1145" s="117">
        <v>2.197E9</v>
      </c>
      <c r="H1145" s="117">
        <v>9.2E8</v>
      </c>
      <c r="I1145" s="121" t="s">
        <v>59</v>
      </c>
      <c r="J1145" s="116" t="s">
        <v>15</v>
      </c>
      <c r="K1145" s="116" t="s">
        <v>92</v>
      </c>
      <c r="L1145" s="29">
        <f t="shared" si="1"/>
        <v>3833000000</v>
      </c>
      <c r="M1145" s="120">
        <f t="shared" si="2"/>
        <v>0.6260003266</v>
      </c>
      <c r="N1145" s="29">
        <f t="shared" si="3"/>
        <v>3117000000</v>
      </c>
      <c r="O1145" s="29">
        <f t="shared" si="4"/>
        <v>716000000</v>
      </c>
      <c r="P1145" s="120">
        <f t="shared" si="5"/>
        <v>0.1169361424</v>
      </c>
      <c r="Q1145" s="16"/>
      <c r="R1145" s="16"/>
      <c r="S1145" s="16"/>
      <c r="T1145" s="16"/>
      <c r="U1145" s="16"/>
      <c r="V1145" s="16"/>
      <c r="W1145" s="16"/>
      <c r="X1145" s="16"/>
      <c r="Y1145" s="16"/>
      <c r="Z1145" s="16"/>
      <c r="AA1145" s="16"/>
    </row>
    <row r="1146">
      <c r="A1146" s="115">
        <v>1175.0</v>
      </c>
      <c r="B1146" s="116" t="s">
        <v>448</v>
      </c>
      <c r="C1146" s="116" t="s">
        <v>28</v>
      </c>
      <c r="D1146" s="118">
        <v>42489.0</v>
      </c>
      <c r="E1146" s="117">
        <v>5.546E9</v>
      </c>
      <c r="F1146" s="117">
        <v>2.173E9</v>
      </c>
      <c r="G1146" s="117">
        <v>2.099E9</v>
      </c>
      <c r="H1146" s="117">
        <v>8.61E8</v>
      </c>
      <c r="I1146" s="119" t="s">
        <v>59</v>
      </c>
      <c r="J1146" s="116" t="s">
        <v>15</v>
      </c>
      <c r="K1146" s="116" t="s">
        <v>92</v>
      </c>
      <c r="L1146" s="29">
        <f t="shared" si="1"/>
        <v>3373000000</v>
      </c>
      <c r="M1146" s="120">
        <f t="shared" si="2"/>
        <v>0.6081860801</v>
      </c>
      <c r="N1146" s="29">
        <f t="shared" si="3"/>
        <v>2960000000</v>
      </c>
      <c r="O1146" s="29">
        <f t="shared" si="4"/>
        <v>413000000</v>
      </c>
      <c r="P1146" s="120">
        <f t="shared" si="5"/>
        <v>0.07446808511</v>
      </c>
      <c r="Q1146" s="16"/>
      <c r="R1146" s="16"/>
      <c r="S1146" s="16"/>
      <c r="T1146" s="16"/>
      <c r="U1146" s="16"/>
      <c r="V1146" s="16"/>
      <c r="W1146" s="16"/>
      <c r="X1146" s="16"/>
      <c r="Y1146" s="16"/>
      <c r="Z1146" s="16"/>
      <c r="AA1146" s="16"/>
    </row>
    <row r="1147">
      <c r="A1147" s="115">
        <v>1180.0</v>
      </c>
      <c r="B1147" s="116" t="s">
        <v>449</v>
      </c>
      <c r="C1147" s="116" t="s">
        <v>25</v>
      </c>
      <c r="D1147" s="118">
        <v>41274.0</v>
      </c>
      <c r="E1147" s="117">
        <v>1.9429273E10</v>
      </c>
      <c r="F1147" s="117">
        <v>1.7915735E10</v>
      </c>
      <c r="G1147" s="117">
        <v>4.549E8</v>
      </c>
      <c r="H1147" s="121" t="s">
        <v>59</v>
      </c>
      <c r="I1147" s="119" t="s">
        <v>59</v>
      </c>
      <c r="J1147" s="116" t="s">
        <v>16</v>
      </c>
      <c r="K1147" s="116" t="s">
        <v>450</v>
      </c>
      <c r="L1147" s="29">
        <f t="shared" si="1"/>
        <v>1513538000</v>
      </c>
      <c r="M1147" s="120">
        <f t="shared" si="2"/>
        <v>0.07789987819</v>
      </c>
      <c r="N1147" s="29">
        <f t="shared" si="3"/>
        <v>454900000</v>
      </c>
      <c r="O1147" s="29">
        <f t="shared" si="4"/>
        <v>1058638000</v>
      </c>
      <c r="P1147" s="120">
        <f t="shared" si="5"/>
        <v>0.05448675306</v>
      </c>
      <c r="Q1147" s="16"/>
      <c r="R1147" s="16"/>
      <c r="S1147" s="16"/>
      <c r="T1147" s="16"/>
      <c r="U1147" s="16"/>
      <c r="V1147" s="16"/>
      <c r="W1147" s="16"/>
      <c r="X1147" s="16"/>
      <c r="Y1147" s="16"/>
      <c r="Z1147" s="16"/>
      <c r="AA1147" s="16"/>
    </row>
    <row r="1148">
      <c r="A1148" s="115">
        <v>1181.0</v>
      </c>
      <c r="B1148" s="116" t="s">
        <v>449</v>
      </c>
      <c r="C1148" s="116" t="s">
        <v>26</v>
      </c>
      <c r="D1148" s="118">
        <v>41639.0</v>
      </c>
      <c r="E1148" s="117">
        <v>1.9052046E10</v>
      </c>
      <c r="F1148" s="117">
        <v>1.7641421E10</v>
      </c>
      <c r="G1148" s="117">
        <v>4.67904E8</v>
      </c>
      <c r="H1148" s="121" t="s">
        <v>59</v>
      </c>
      <c r="I1148" s="119" t="s">
        <v>59</v>
      </c>
      <c r="J1148" s="116" t="s">
        <v>16</v>
      </c>
      <c r="K1148" s="116" t="s">
        <v>450</v>
      </c>
      <c r="L1148" s="29">
        <f t="shared" si="1"/>
        <v>1410625000</v>
      </c>
      <c r="M1148" s="120">
        <f t="shared" si="2"/>
        <v>0.07404060435</v>
      </c>
      <c r="N1148" s="29">
        <f t="shared" si="3"/>
        <v>467904000</v>
      </c>
      <c r="O1148" s="29">
        <f t="shared" si="4"/>
        <v>942721000</v>
      </c>
      <c r="P1148" s="120">
        <f t="shared" si="5"/>
        <v>0.04948135229</v>
      </c>
      <c r="Q1148" s="16"/>
      <c r="R1148" s="16"/>
      <c r="S1148" s="16"/>
      <c r="T1148" s="16"/>
      <c r="U1148" s="16"/>
      <c r="V1148" s="16"/>
      <c r="W1148" s="16"/>
      <c r="X1148" s="16"/>
      <c r="Y1148" s="16"/>
      <c r="Z1148" s="16"/>
      <c r="AA1148" s="16"/>
    </row>
    <row r="1149">
      <c r="A1149" s="115">
        <v>1182.0</v>
      </c>
      <c r="B1149" s="116" t="s">
        <v>449</v>
      </c>
      <c r="C1149" s="116" t="s">
        <v>27</v>
      </c>
      <c r="D1149" s="118">
        <v>42004.0</v>
      </c>
      <c r="E1149" s="117">
        <v>2.1105141E10</v>
      </c>
      <c r="F1149" s="117">
        <v>1.9198615E10</v>
      </c>
      <c r="G1149" s="117">
        <v>5.20805E8</v>
      </c>
      <c r="H1149" s="121" t="s">
        <v>59</v>
      </c>
      <c r="I1149" s="121" t="s">
        <v>59</v>
      </c>
      <c r="J1149" s="116" t="s">
        <v>16</v>
      </c>
      <c r="K1149" s="116" t="s">
        <v>450</v>
      </c>
      <c r="L1149" s="29">
        <f t="shared" si="1"/>
        <v>1906526000</v>
      </c>
      <c r="M1149" s="120">
        <f t="shared" si="2"/>
        <v>0.09033467249</v>
      </c>
      <c r="N1149" s="29">
        <f t="shared" si="3"/>
        <v>520805000</v>
      </c>
      <c r="O1149" s="29">
        <f t="shared" si="4"/>
        <v>1385721000</v>
      </c>
      <c r="P1149" s="120">
        <f t="shared" si="5"/>
        <v>0.06565798352</v>
      </c>
      <c r="Q1149" s="16"/>
      <c r="R1149" s="16"/>
      <c r="S1149" s="16"/>
      <c r="T1149" s="16"/>
      <c r="U1149" s="16"/>
      <c r="V1149" s="16"/>
      <c r="W1149" s="16"/>
      <c r="X1149" s="16"/>
      <c r="Y1149" s="16"/>
      <c r="Z1149" s="16"/>
      <c r="AA1149" s="16"/>
    </row>
    <row r="1150">
      <c r="A1150" s="115">
        <v>1183.0</v>
      </c>
      <c r="B1150" s="116" t="s">
        <v>449</v>
      </c>
      <c r="C1150" s="116" t="s">
        <v>28</v>
      </c>
      <c r="D1150" s="118">
        <v>42369.0</v>
      </c>
      <c r="E1150" s="117">
        <v>1.6439276E10</v>
      </c>
      <c r="F1150" s="117">
        <v>1.4858014E10</v>
      </c>
      <c r="G1150" s="117">
        <v>4.58989E8</v>
      </c>
      <c r="H1150" s="121" t="s">
        <v>59</v>
      </c>
      <c r="I1150" s="121" t="s">
        <v>59</v>
      </c>
      <c r="J1150" s="116" t="s">
        <v>16</v>
      </c>
      <c r="K1150" s="116" t="s">
        <v>450</v>
      </c>
      <c r="L1150" s="29">
        <f t="shared" si="1"/>
        <v>1581262000</v>
      </c>
      <c r="M1150" s="120">
        <f t="shared" si="2"/>
        <v>0.09618805597</v>
      </c>
      <c r="N1150" s="29">
        <f t="shared" si="3"/>
        <v>458989000</v>
      </c>
      <c r="O1150" s="29">
        <f t="shared" si="4"/>
        <v>1122273000</v>
      </c>
      <c r="P1150" s="120">
        <f t="shared" si="5"/>
        <v>0.06826778746</v>
      </c>
      <c r="Q1150" s="16"/>
      <c r="R1150" s="16"/>
      <c r="S1150" s="16"/>
      <c r="T1150" s="16"/>
      <c r="U1150" s="16"/>
      <c r="V1150" s="16"/>
      <c r="W1150" s="16"/>
      <c r="X1150" s="16"/>
      <c r="Y1150" s="16"/>
      <c r="Z1150" s="16"/>
      <c r="AA1150" s="16"/>
    </row>
    <row r="1151">
      <c r="A1151" s="115">
        <v>1184.0</v>
      </c>
      <c r="B1151" s="116" t="s">
        <v>451</v>
      </c>
      <c r="C1151" s="116" t="s">
        <v>25</v>
      </c>
      <c r="D1151" s="118">
        <v>41301.0</v>
      </c>
      <c r="E1151" s="117">
        <v>4.280159E9</v>
      </c>
      <c r="F1151" s="117">
        <v>2.053816E9</v>
      </c>
      <c r="G1151" s="117">
        <v>4.30822E8</v>
      </c>
      <c r="H1151" s="117">
        <v>1.147282E9</v>
      </c>
      <c r="I1151" s="119" t="s">
        <v>59</v>
      </c>
      <c r="J1151" s="116" t="s">
        <v>15</v>
      </c>
      <c r="K1151" s="116" t="s">
        <v>74</v>
      </c>
      <c r="L1151" s="29">
        <f t="shared" si="1"/>
        <v>2226343000</v>
      </c>
      <c r="M1151" s="120">
        <f t="shared" si="2"/>
        <v>0.5201542746</v>
      </c>
      <c r="N1151" s="29">
        <f t="shared" si="3"/>
        <v>1578104000</v>
      </c>
      <c r="O1151" s="29">
        <f t="shared" si="4"/>
        <v>648239000</v>
      </c>
      <c r="P1151" s="120">
        <f t="shared" si="5"/>
        <v>0.1514520839</v>
      </c>
      <c r="Q1151" s="16"/>
      <c r="R1151" s="16"/>
      <c r="S1151" s="16"/>
      <c r="T1151" s="16"/>
      <c r="U1151" s="16"/>
      <c r="V1151" s="16"/>
      <c r="W1151" s="16"/>
      <c r="X1151" s="16"/>
      <c r="Y1151" s="16"/>
      <c r="Z1151" s="16"/>
      <c r="AA1151" s="16"/>
    </row>
    <row r="1152">
      <c r="A1152" s="115">
        <v>1185.0</v>
      </c>
      <c r="B1152" s="116" t="s">
        <v>451</v>
      </c>
      <c r="C1152" s="116" t="s">
        <v>26</v>
      </c>
      <c r="D1152" s="118">
        <v>41665.0</v>
      </c>
      <c r="E1152" s="117">
        <v>4.13E9</v>
      </c>
      <c r="F1152" s="117">
        <v>1.862E9</v>
      </c>
      <c r="G1152" s="117">
        <v>4.36E8</v>
      </c>
      <c r="H1152" s="117">
        <v>1.336E9</v>
      </c>
      <c r="I1152" s="121" t="s">
        <v>59</v>
      </c>
      <c r="J1152" s="116" t="s">
        <v>15</v>
      </c>
      <c r="K1152" s="116" t="s">
        <v>74</v>
      </c>
      <c r="L1152" s="29">
        <f t="shared" si="1"/>
        <v>2268000000</v>
      </c>
      <c r="M1152" s="120">
        <f t="shared" si="2"/>
        <v>0.5491525424</v>
      </c>
      <c r="N1152" s="29">
        <f t="shared" si="3"/>
        <v>1772000000</v>
      </c>
      <c r="O1152" s="29">
        <f t="shared" si="4"/>
        <v>496000000</v>
      </c>
      <c r="P1152" s="120">
        <f t="shared" si="5"/>
        <v>0.1200968523</v>
      </c>
      <c r="Q1152" s="16"/>
      <c r="R1152" s="16"/>
      <c r="S1152" s="16"/>
      <c r="T1152" s="16"/>
      <c r="U1152" s="16"/>
      <c r="V1152" s="16"/>
      <c r="W1152" s="16"/>
      <c r="X1152" s="16"/>
      <c r="Y1152" s="16"/>
      <c r="Z1152" s="16"/>
      <c r="AA1152" s="16"/>
    </row>
    <row r="1153">
      <c r="A1153" s="115">
        <v>1186.0</v>
      </c>
      <c r="B1153" s="116" t="s">
        <v>451</v>
      </c>
      <c r="C1153" s="116" t="s">
        <v>27</v>
      </c>
      <c r="D1153" s="122">
        <v>42029.0</v>
      </c>
      <c r="E1153" s="117">
        <v>4.682E9</v>
      </c>
      <c r="F1153" s="117">
        <v>2.083E9</v>
      </c>
      <c r="G1153" s="117">
        <v>4.8E8</v>
      </c>
      <c r="H1153" s="117">
        <v>1.36E9</v>
      </c>
      <c r="I1153" s="121" t="s">
        <v>59</v>
      </c>
      <c r="J1153" s="116" t="s">
        <v>15</v>
      </c>
      <c r="K1153" s="116" t="s">
        <v>74</v>
      </c>
      <c r="L1153" s="29">
        <f t="shared" si="1"/>
        <v>2599000000</v>
      </c>
      <c r="M1153" s="120">
        <f t="shared" si="2"/>
        <v>0.5551046561</v>
      </c>
      <c r="N1153" s="29">
        <f t="shared" si="3"/>
        <v>1840000000</v>
      </c>
      <c r="O1153" s="29">
        <f t="shared" si="4"/>
        <v>759000000</v>
      </c>
      <c r="P1153" s="120">
        <f t="shared" si="5"/>
        <v>0.1621102093</v>
      </c>
      <c r="Q1153" s="16"/>
      <c r="R1153" s="16"/>
      <c r="S1153" s="16"/>
      <c r="T1153" s="16"/>
      <c r="U1153" s="16"/>
      <c r="V1153" s="16"/>
      <c r="W1153" s="16"/>
      <c r="X1153" s="16"/>
      <c r="Y1153" s="16"/>
      <c r="Z1153" s="16"/>
      <c r="AA1153" s="16"/>
    </row>
    <row r="1154">
      <c r="A1154" s="115">
        <v>1187.0</v>
      </c>
      <c r="B1154" s="116" t="s">
        <v>451</v>
      </c>
      <c r="C1154" s="116" t="s">
        <v>28</v>
      </c>
      <c r="D1154" s="118">
        <v>42400.0</v>
      </c>
      <c r="E1154" s="117">
        <v>5.01E9</v>
      </c>
      <c r="F1154" s="117">
        <v>2.199E9</v>
      </c>
      <c r="G1154" s="117">
        <v>6.02E8</v>
      </c>
      <c r="H1154" s="117">
        <v>1.331E9</v>
      </c>
      <c r="I1154" s="119" t="s">
        <v>59</v>
      </c>
      <c r="J1154" s="116" t="s">
        <v>15</v>
      </c>
      <c r="K1154" s="116" t="s">
        <v>74</v>
      </c>
      <c r="L1154" s="29">
        <f t="shared" si="1"/>
        <v>2811000000</v>
      </c>
      <c r="M1154" s="120">
        <f t="shared" si="2"/>
        <v>0.5610778443</v>
      </c>
      <c r="N1154" s="29">
        <f t="shared" si="3"/>
        <v>1933000000</v>
      </c>
      <c r="O1154" s="29">
        <f t="shared" si="4"/>
        <v>878000000</v>
      </c>
      <c r="P1154" s="120">
        <f t="shared" si="5"/>
        <v>0.175249501</v>
      </c>
      <c r="Q1154" s="16"/>
      <c r="R1154" s="16"/>
      <c r="S1154" s="16"/>
      <c r="T1154" s="16"/>
      <c r="U1154" s="16"/>
      <c r="V1154" s="16"/>
      <c r="W1154" s="16"/>
      <c r="X1154" s="16"/>
      <c r="Y1154" s="16"/>
      <c r="Z1154" s="16"/>
      <c r="AA1154" s="16"/>
    </row>
    <row r="1155">
      <c r="A1155" s="115">
        <v>1188.0</v>
      </c>
      <c r="B1155" s="116" t="s">
        <v>452</v>
      </c>
      <c r="C1155" s="116" t="s">
        <v>25</v>
      </c>
      <c r="D1155" s="118">
        <v>41274.0</v>
      </c>
      <c r="E1155" s="117">
        <v>5.5085E9</v>
      </c>
      <c r="F1155" s="117">
        <v>3.4144E9</v>
      </c>
      <c r="G1155" s="117">
        <v>1.4035E9</v>
      </c>
      <c r="H1155" s="121" t="s">
        <v>59</v>
      </c>
      <c r="I1155" s="119" t="s">
        <v>59</v>
      </c>
      <c r="J1155" s="116" t="s">
        <v>9</v>
      </c>
      <c r="K1155" s="116" t="s">
        <v>453</v>
      </c>
      <c r="L1155" s="29">
        <f t="shared" si="1"/>
        <v>2094100000</v>
      </c>
      <c r="M1155" s="120">
        <f t="shared" si="2"/>
        <v>0.3801579377</v>
      </c>
      <c r="N1155" s="29">
        <f t="shared" si="3"/>
        <v>1403500000</v>
      </c>
      <c r="O1155" s="29">
        <f t="shared" si="4"/>
        <v>690600000</v>
      </c>
      <c r="P1155" s="120">
        <f t="shared" si="5"/>
        <v>0.1253698829</v>
      </c>
      <c r="Q1155" s="16"/>
      <c r="R1155" s="16"/>
      <c r="S1155" s="16"/>
      <c r="T1155" s="16"/>
      <c r="U1155" s="16"/>
      <c r="V1155" s="16"/>
      <c r="W1155" s="16"/>
      <c r="X1155" s="16"/>
      <c r="Y1155" s="16"/>
      <c r="Z1155" s="16"/>
      <c r="AA1155" s="16"/>
    </row>
    <row r="1156">
      <c r="A1156" s="115">
        <v>1189.0</v>
      </c>
      <c r="B1156" s="116" t="s">
        <v>452</v>
      </c>
      <c r="C1156" s="116" t="s">
        <v>26</v>
      </c>
      <c r="D1156" s="118">
        <v>41639.0</v>
      </c>
      <c r="E1156" s="117">
        <v>5.607E9</v>
      </c>
      <c r="F1156" s="117">
        <v>3.4821E9</v>
      </c>
      <c r="G1156" s="117">
        <v>1.3995E9</v>
      </c>
      <c r="H1156" s="121" t="s">
        <v>59</v>
      </c>
      <c r="I1156" s="119" t="s">
        <v>59</v>
      </c>
      <c r="J1156" s="116" t="s">
        <v>9</v>
      </c>
      <c r="K1156" s="116" t="s">
        <v>453</v>
      </c>
      <c r="L1156" s="29">
        <f t="shared" si="1"/>
        <v>2124900000</v>
      </c>
      <c r="M1156" s="120">
        <f t="shared" si="2"/>
        <v>0.3789727127</v>
      </c>
      <c r="N1156" s="29">
        <f t="shared" si="3"/>
        <v>1399500000</v>
      </c>
      <c r="O1156" s="29">
        <f t="shared" si="4"/>
        <v>725400000</v>
      </c>
      <c r="P1156" s="120">
        <f t="shared" si="5"/>
        <v>0.1293739968</v>
      </c>
      <c r="Q1156" s="16"/>
      <c r="R1156" s="16"/>
      <c r="S1156" s="16"/>
      <c r="T1156" s="16"/>
      <c r="U1156" s="16"/>
      <c r="V1156" s="16"/>
      <c r="W1156" s="16"/>
      <c r="X1156" s="16"/>
      <c r="Y1156" s="16"/>
      <c r="Z1156" s="16"/>
      <c r="AA1156" s="16"/>
    </row>
    <row r="1157">
      <c r="A1157" s="115">
        <v>1190.0</v>
      </c>
      <c r="B1157" s="116" t="s">
        <v>452</v>
      </c>
      <c r="C1157" s="116" t="s">
        <v>27</v>
      </c>
      <c r="D1157" s="118">
        <v>42004.0</v>
      </c>
      <c r="E1157" s="117">
        <v>5.727E9</v>
      </c>
      <c r="F1157" s="117">
        <v>3.5236E9</v>
      </c>
      <c r="G1157" s="117">
        <v>1.5459E9</v>
      </c>
      <c r="H1157" s="121" t="s">
        <v>59</v>
      </c>
      <c r="I1157" s="119" t="s">
        <v>59</v>
      </c>
      <c r="J1157" s="116" t="s">
        <v>9</v>
      </c>
      <c r="K1157" s="116" t="s">
        <v>453</v>
      </c>
      <c r="L1157" s="29">
        <f t="shared" si="1"/>
        <v>2203400000</v>
      </c>
      <c r="M1157" s="120">
        <f t="shared" si="2"/>
        <v>0.3847389558</v>
      </c>
      <c r="N1157" s="29">
        <f t="shared" si="3"/>
        <v>1545900000</v>
      </c>
      <c r="O1157" s="29">
        <f t="shared" si="4"/>
        <v>657500000</v>
      </c>
      <c r="P1157" s="120">
        <f t="shared" si="5"/>
        <v>0.1148070543</v>
      </c>
      <c r="Q1157" s="16"/>
      <c r="R1157" s="16"/>
      <c r="S1157" s="16"/>
      <c r="T1157" s="16"/>
      <c r="U1157" s="16"/>
      <c r="V1157" s="16"/>
      <c r="W1157" s="16"/>
      <c r="X1157" s="16"/>
      <c r="Y1157" s="16"/>
      <c r="Z1157" s="16"/>
      <c r="AA1157" s="16"/>
    </row>
    <row r="1158">
      <c r="A1158" s="115">
        <v>1191.0</v>
      </c>
      <c r="B1158" s="116" t="s">
        <v>452</v>
      </c>
      <c r="C1158" s="116" t="s">
        <v>28</v>
      </c>
      <c r="D1158" s="118">
        <v>42369.0</v>
      </c>
      <c r="E1158" s="117">
        <v>5.9157E9</v>
      </c>
      <c r="F1158" s="117">
        <v>3.6111E9</v>
      </c>
      <c r="G1158" s="117">
        <v>1.626E9</v>
      </c>
      <c r="H1158" s="121" t="s">
        <v>59</v>
      </c>
      <c r="I1158" s="119" t="s">
        <v>59</v>
      </c>
      <c r="J1158" s="116" t="s">
        <v>9</v>
      </c>
      <c r="K1158" s="116" t="s">
        <v>453</v>
      </c>
      <c r="L1158" s="29">
        <f t="shared" si="1"/>
        <v>2304600000</v>
      </c>
      <c r="M1158" s="120">
        <f t="shared" si="2"/>
        <v>0.3895735078</v>
      </c>
      <c r="N1158" s="29">
        <f t="shared" si="3"/>
        <v>1626000000</v>
      </c>
      <c r="O1158" s="29">
        <f t="shared" si="4"/>
        <v>678600000</v>
      </c>
      <c r="P1158" s="120">
        <f t="shared" si="5"/>
        <v>0.1147116994</v>
      </c>
      <c r="Q1158" s="16"/>
      <c r="R1158" s="16"/>
      <c r="S1158" s="16"/>
      <c r="T1158" s="16"/>
      <c r="U1158" s="16"/>
      <c r="V1158" s="16"/>
      <c r="W1158" s="16"/>
      <c r="X1158" s="16"/>
      <c r="Y1158" s="16"/>
      <c r="Z1158" s="16"/>
      <c r="AA1158" s="16"/>
    </row>
    <row r="1159">
      <c r="A1159" s="115">
        <v>1200.0</v>
      </c>
      <c r="B1159" s="116" t="s">
        <v>454</v>
      </c>
      <c r="C1159" s="116" t="s">
        <v>25</v>
      </c>
      <c r="D1159" s="122">
        <v>41274.0</v>
      </c>
      <c r="E1159" s="117">
        <v>4.84581E8</v>
      </c>
      <c r="F1159" s="117">
        <v>2.1306E7</v>
      </c>
      <c r="G1159" s="117">
        <v>3.8123E7</v>
      </c>
      <c r="H1159" s="121" t="s">
        <v>59</v>
      </c>
      <c r="I1159" s="117">
        <v>1.47515E8</v>
      </c>
      <c r="J1159" s="116" t="s">
        <v>17</v>
      </c>
      <c r="K1159" s="116" t="s">
        <v>296</v>
      </c>
      <c r="L1159" s="29">
        <f t="shared" si="1"/>
        <v>463275000</v>
      </c>
      <c r="M1159" s="120">
        <f t="shared" si="2"/>
        <v>0.9560321185</v>
      </c>
      <c r="N1159" s="29">
        <f t="shared" si="3"/>
        <v>185638000</v>
      </c>
      <c r="O1159" s="29">
        <f t="shared" si="4"/>
        <v>277637000</v>
      </c>
      <c r="P1159" s="120">
        <f t="shared" si="5"/>
        <v>0.5729423977</v>
      </c>
      <c r="Q1159" s="16"/>
      <c r="R1159" s="16"/>
      <c r="S1159" s="16"/>
      <c r="T1159" s="16"/>
      <c r="U1159" s="16"/>
      <c r="V1159" s="16"/>
      <c r="W1159" s="16"/>
      <c r="X1159" s="16"/>
      <c r="Y1159" s="16"/>
      <c r="Z1159" s="16"/>
      <c r="AA1159" s="16"/>
    </row>
    <row r="1160">
      <c r="A1160" s="115">
        <v>1201.0</v>
      </c>
      <c r="B1160" s="116" t="s">
        <v>454</v>
      </c>
      <c r="C1160" s="116" t="s">
        <v>26</v>
      </c>
      <c r="D1160" s="118">
        <v>41639.0</v>
      </c>
      <c r="E1160" s="117">
        <v>7.80209E8</v>
      </c>
      <c r="F1160" s="117">
        <v>3.8851E7</v>
      </c>
      <c r="G1160" s="117">
        <v>5.6881E7</v>
      </c>
      <c r="H1160" s="121" t="s">
        <v>59</v>
      </c>
      <c r="I1160" s="117">
        <v>3.06769E8</v>
      </c>
      <c r="J1160" s="116" t="s">
        <v>17</v>
      </c>
      <c r="K1160" s="116" t="s">
        <v>296</v>
      </c>
      <c r="L1160" s="29">
        <f t="shared" si="1"/>
        <v>741358000</v>
      </c>
      <c r="M1160" s="120">
        <f t="shared" si="2"/>
        <v>0.9502043683</v>
      </c>
      <c r="N1160" s="29">
        <f t="shared" si="3"/>
        <v>363650000</v>
      </c>
      <c r="O1160" s="29">
        <f t="shared" si="4"/>
        <v>377708000</v>
      </c>
      <c r="P1160" s="120">
        <f t="shared" si="5"/>
        <v>0.4841113086</v>
      </c>
      <c r="Q1160" s="16"/>
      <c r="R1160" s="16"/>
      <c r="S1160" s="16"/>
      <c r="T1160" s="16"/>
      <c r="U1160" s="16"/>
      <c r="V1160" s="16"/>
      <c r="W1160" s="16"/>
      <c r="X1160" s="16"/>
      <c r="Y1160" s="16"/>
      <c r="Z1160" s="16"/>
      <c r="AA1160" s="16"/>
    </row>
    <row r="1161">
      <c r="A1161" s="115">
        <v>1202.0</v>
      </c>
      <c r="B1161" s="116" t="s">
        <v>454</v>
      </c>
      <c r="C1161" s="116" t="s">
        <v>27</v>
      </c>
      <c r="D1161" s="118">
        <v>42004.0</v>
      </c>
      <c r="E1161" s="117">
        <v>9.33505E8</v>
      </c>
      <c r="F1161" s="117">
        <v>5.3871E7</v>
      </c>
      <c r="G1161" s="117">
        <v>5.1085E7</v>
      </c>
      <c r="H1161" s="119" t="s">
        <v>59</v>
      </c>
      <c r="I1161" s="117">
        <v>3.74661E8</v>
      </c>
      <c r="J1161" s="116" t="s">
        <v>17</v>
      </c>
      <c r="K1161" s="116" t="s">
        <v>296</v>
      </c>
      <c r="L1161" s="29">
        <f t="shared" si="1"/>
        <v>879634000</v>
      </c>
      <c r="M1161" s="120">
        <f t="shared" si="2"/>
        <v>0.9422916856</v>
      </c>
      <c r="N1161" s="29">
        <f t="shared" si="3"/>
        <v>425746000</v>
      </c>
      <c r="O1161" s="29">
        <f t="shared" si="4"/>
        <v>453888000</v>
      </c>
      <c r="P1161" s="120">
        <f t="shared" si="5"/>
        <v>0.4862191418</v>
      </c>
      <c r="Q1161" s="16"/>
      <c r="R1161" s="16"/>
      <c r="S1161" s="16"/>
      <c r="T1161" s="16"/>
      <c r="U1161" s="16"/>
      <c r="V1161" s="16"/>
      <c r="W1161" s="16"/>
      <c r="X1161" s="16"/>
      <c r="Y1161" s="16"/>
      <c r="Z1161" s="16"/>
      <c r="AA1161" s="16"/>
    </row>
    <row r="1162">
      <c r="A1162" s="115">
        <v>1203.0</v>
      </c>
      <c r="B1162" s="116" t="s">
        <v>454</v>
      </c>
      <c r="C1162" s="116" t="s">
        <v>28</v>
      </c>
      <c r="D1162" s="118">
        <v>42369.0</v>
      </c>
      <c r="E1162" s="117">
        <v>1.023285E9</v>
      </c>
      <c r="F1162" s="117">
        <v>5.5352E7</v>
      </c>
      <c r="G1162" s="117">
        <v>4.9298E7</v>
      </c>
      <c r="H1162" s="121" t="s">
        <v>59</v>
      </c>
      <c r="I1162" s="117">
        <v>4.09215E8</v>
      </c>
      <c r="J1162" s="116" t="s">
        <v>17</v>
      </c>
      <c r="K1162" s="116" t="s">
        <v>296</v>
      </c>
      <c r="L1162" s="29">
        <f t="shared" si="1"/>
        <v>967933000</v>
      </c>
      <c r="M1162" s="120">
        <f t="shared" si="2"/>
        <v>0.9459075429</v>
      </c>
      <c r="N1162" s="29">
        <f t="shared" si="3"/>
        <v>458513000</v>
      </c>
      <c r="O1162" s="29">
        <f t="shared" si="4"/>
        <v>509420000</v>
      </c>
      <c r="P1162" s="120">
        <f t="shared" si="5"/>
        <v>0.4978280733</v>
      </c>
      <c r="Q1162" s="16"/>
      <c r="R1162" s="16"/>
      <c r="S1162" s="16"/>
      <c r="T1162" s="16"/>
      <c r="U1162" s="16"/>
      <c r="V1162" s="16"/>
      <c r="W1162" s="16"/>
      <c r="X1162" s="16"/>
      <c r="Y1162" s="16"/>
      <c r="Z1162" s="16"/>
      <c r="AA1162" s="16"/>
    </row>
    <row r="1163">
      <c r="A1163" s="115">
        <v>1204.0</v>
      </c>
      <c r="B1163" s="116" t="s">
        <v>455</v>
      </c>
      <c r="C1163" s="116" t="s">
        <v>25</v>
      </c>
      <c r="D1163" s="118">
        <v>41274.0</v>
      </c>
      <c r="E1163" s="117">
        <v>1.0184121E10</v>
      </c>
      <c r="F1163" s="117">
        <v>8.540319E9</v>
      </c>
      <c r="G1163" s="117">
        <v>4.91725E8</v>
      </c>
      <c r="H1163" s="121" t="s">
        <v>59</v>
      </c>
      <c r="I1163" s="117">
        <v>2.05334E8</v>
      </c>
      <c r="J1163" s="116" t="s">
        <v>11</v>
      </c>
      <c r="K1163" s="116" t="s">
        <v>116</v>
      </c>
      <c r="L1163" s="29">
        <f t="shared" si="1"/>
        <v>1643802000</v>
      </c>
      <c r="M1163" s="120">
        <f t="shared" si="2"/>
        <v>0.1614083336</v>
      </c>
      <c r="N1163" s="29">
        <f t="shared" si="3"/>
        <v>697059000</v>
      </c>
      <c r="O1163" s="29">
        <f t="shared" si="4"/>
        <v>946743000</v>
      </c>
      <c r="P1163" s="120">
        <f t="shared" si="5"/>
        <v>0.09296266217</v>
      </c>
      <c r="Q1163" s="16"/>
      <c r="R1163" s="16"/>
      <c r="S1163" s="16"/>
      <c r="T1163" s="16"/>
      <c r="U1163" s="16"/>
      <c r="V1163" s="16"/>
      <c r="W1163" s="16"/>
      <c r="X1163" s="16"/>
      <c r="Y1163" s="16"/>
      <c r="Z1163" s="16"/>
      <c r="AA1163" s="16"/>
    </row>
    <row r="1164">
      <c r="A1164" s="115">
        <v>1205.0</v>
      </c>
      <c r="B1164" s="116" t="s">
        <v>455</v>
      </c>
      <c r="C1164" s="116" t="s">
        <v>26</v>
      </c>
      <c r="D1164" s="118">
        <v>41639.0</v>
      </c>
      <c r="E1164" s="117">
        <v>1.1871879E10</v>
      </c>
      <c r="F1164" s="117">
        <v>1.0222213E10</v>
      </c>
      <c r="G1164" s="117">
        <v>5.41586E8</v>
      </c>
      <c r="H1164" s="119" t="s">
        <v>59</v>
      </c>
      <c r="I1164" s="117">
        <v>2.39343E8</v>
      </c>
      <c r="J1164" s="116" t="s">
        <v>11</v>
      </c>
      <c r="K1164" s="116" t="s">
        <v>116</v>
      </c>
      <c r="L1164" s="29">
        <f t="shared" si="1"/>
        <v>1649666000</v>
      </c>
      <c r="M1164" s="120">
        <f t="shared" si="2"/>
        <v>0.1389557626</v>
      </c>
      <c r="N1164" s="29">
        <f t="shared" si="3"/>
        <v>780929000</v>
      </c>
      <c r="O1164" s="29">
        <f t="shared" si="4"/>
        <v>868737000</v>
      </c>
      <c r="P1164" s="120">
        <f t="shared" si="5"/>
        <v>0.0731760322</v>
      </c>
      <c r="Q1164" s="16"/>
      <c r="R1164" s="16"/>
      <c r="S1164" s="16"/>
      <c r="T1164" s="16"/>
      <c r="U1164" s="16"/>
      <c r="V1164" s="16"/>
      <c r="W1164" s="16"/>
      <c r="X1164" s="16"/>
      <c r="Y1164" s="16"/>
      <c r="Z1164" s="16"/>
      <c r="AA1164" s="16"/>
    </row>
    <row r="1165">
      <c r="A1165" s="115">
        <v>1206.0</v>
      </c>
      <c r="B1165" s="116" t="s">
        <v>455</v>
      </c>
      <c r="C1165" s="116" t="s">
        <v>27</v>
      </c>
      <c r="D1165" s="118">
        <v>42004.0</v>
      </c>
      <c r="E1165" s="117">
        <v>1.2195091E10</v>
      </c>
      <c r="F1165" s="117">
        <v>1.0088548E10</v>
      </c>
      <c r="G1165" s="117">
        <v>6.74887E8</v>
      </c>
      <c r="H1165" s="119" t="s">
        <v>59</v>
      </c>
      <c r="I1165" s="117">
        <v>2.94684E8</v>
      </c>
      <c r="J1165" s="116" t="s">
        <v>11</v>
      </c>
      <c r="K1165" s="116" t="s">
        <v>116</v>
      </c>
      <c r="L1165" s="29">
        <f t="shared" si="1"/>
        <v>2106543000</v>
      </c>
      <c r="M1165" s="120">
        <f t="shared" si="2"/>
        <v>0.1727369644</v>
      </c>
      <c r="N1165" s="29">
        <f t="shared" si="3"/>
        <v>969571000</v>
      </c>
      <c r="O1165" s="29">
        <f t="shared" si="4"/>
        <v>1136972000</v>
      </c>
      <c r="P1165" s="120">
        <f t="shared" si="5"/>
        <v>0.09323194062</v>
      </c>
      <c r="Q1165" s="16"/>
      <c r="R1165" s="16"/>
      <c r="S1165" s="16"/>
      <c r="T1165" s="16"/>
      <c r="U1165" s="16"/>
      <c r="V1165" s="16"/>
      <c r="W1165" s="16"/>
      <c r="X1165" s="16"/>
      <c r="Y1165" s="16"/>
      <c r="Z1165" s="16"/>
      <c r="AA1165" s="16"/>
    </row>
    <row r="1166">
      <c r="A1166" s="115">
        <v>1207.0</v>
      </c>
      <c r="B1166" s="116" t="s">
        <v>455</v>
      </c>
      <c r="C1166" s="116" t="s">
        <v>28</v>
      </c>
      <c r="D1166" s="118">
        <v>42369.0</v>
      </c>
      <c r="E1166" s="117">
        <v>7.763206E9</v>
      </c>
      <c r="F1166" s="117">
        <v>5.641052E9</v>
      </c>
      <c r="G1166" s="117">
        <v>6.93331E8</v>
      </c>
      <c r="H1166" s="121" t="s">
        <v>59</v>
      </c>
      <c r="I1166" s="117">
        <v>3.5462E8</v>
      </c>
      <c r="J1166" s="116" t="s">
        <v>11</v>
      </c>
      <c r="K1166" s="116" t="s">
        <v>116</v>
      </c>
      <c r="L1166" s="29">
        <f t="shared" si="1"/>
        <v>2122154000</v>
      </c>
      <c r="M1166" s="120">
        <f t="shared" si="2"/>
        <v>0.2733605163</v>
      </c>
      <c r="N1166" s="29">
        <f t="shared" si="3"/>
        <v>1047951000</v>
      </c>
      <c r="O1166" s="29">
        <f t="shared" si="4"/>
        <v>1074203000</v>
      </c>
      <c r="P1166" s="120">
        <f t="shared" si="5"/>
        <v>0.1383710544</v>
      </c>
      <c r="Q1166" s="16"/>
      <c r="R1166" s="16"/>
      <c r="S1166" s="16"/>
      <c r="T1166" s="16"/>
      <c r="U1166" s="16"/>
      <c r="V1166" s="16"/>
      <c r="W1166" s="16"/>
      <c r="X1166" s="16"/>
      <c r="Y1166" s="16"/>
      <c r="Z1166" s="16"/>
      <c r="AA1166" s="16"/>
    </row>
    <row r="1167">
      <c r="A1167" s="115">
        <v>1209.0</v>
      </c>
      <c r="B1167" s="116" t="s">
        <v>456</v>
      </c>
      <c r="C1167" s="116" t="s">
        <v>25</v>
      </c>
      <c r="D1167" s="118">
        <v>42004.0</v>
      </c>
      <c r="E1167" s="117">
        <v>1.53178E10</v>
      </c>
      <c r="F1167" s="117">
        <v>1.26021E10</v>
      </c>
      <c r="G1167" s="117">
        <v>4.772E8</v>
      </c>
      <c r="H1167" s="121" t="s">
        <v>59</v>
      </c>
      <c r="I1167" s="117">
        <v>2.944E8</v>
      </c>
      <c r="J1167" s="116" t="s">
        <v>9</v>
      </c>
      <c r="K1167" s="116" t="s">
        <v>354</v>
      </c>
      <c r="L1167" s="29">
        <f t="shared" si="1"/>
        <v>2715700000</v>
      </c>
      <c r="M1167" s="120">
        <f t="shared" si="2"/>
        <v>0.1772904725</v>
      </c>
      <c r="N1167" s="29">
        <f t="shared" si="3"/>
        <v>771600000</v>
      </c>
      <c r="O1167" s="29">
        <f t="shared" si="4"/>
        <v>1944100000</v>
      </c>
      <c r="P1167" s="120">
        <f t="shared" si="5"/>
        <v>0.1269177036</v>
      </c>
      <c r="Q1167" s="16"/>
      <c r="R1167" s="16"/>
      <c r="S1167" s="16"/>
      <c r="T1167" s="16"/>
      <c r="U1167" s="16"/>
      <c r="V1167" s="16"/>
      <c r="W1167" s="16"/>
      <c r="X1167" s="16"/>
      <c r="Y1167" s="16"/>
      <c r="Z1167" s="16"/>
      <c r="AA1167" s="16"/>
    </row>
    <row r="1168">
      <c r="A1168" s="115">
        <v>1210.0</v>
      </c>
      <c r="B1168" s="116" t="s">
        <v>456</v>
      </c>
      <c r="C1168" s="116" t="s">
        <v>26</v>
      </c>
      <c r="D1168" s="118">
        <v>42369.0</v>
      </c>
      <c r="E1168" s="117">
        <v>1.51344E10</v>
      </c>
      <c r="F1168" s="117">
        <v>1.24914E10</v>
      </c>
      <c r="G1168" s="117">
        <v>4.318E8</v>
      </c>
      <c r="H1168" s="121" t="s">
        <v>59</v>
      </c>
      <c r="I1168" s="117">
        <v>2.911E8</v>
      </c>
      <c r="J1168" s="116" t="s">
        <v>9</v>
      </c>
      <c r="K1168" s="116" t="s">
        <v>354</v>
      </c>
      <c r="L1168" s="29">
        <f t="shared" si="1"/>
        <v>2643000000</v>
      </c>
      <c r="M1168" s="120">
        <f t="shared" si="2"/>
        <v>0.174635268</v>
      </c>
      <c r="N1168" s="29">
        <f t="shared" si="3"/>
        <v>722900000</v>
      </c>
      <c r="O1168" s="29">
        <f t="shared" si="4"/>
        <v>1920100000</v>
      </c>
      <c r="P1168" s="120">
        <f t="shared" si="5"/>
        <v>0.1268699123</v>
      </c>
      <c r="Q1168" s="16"/>
      <c r="R1168" s="16"/>
      <c r="S1168" s="16"/>
      <c r="T1168" s="16"/>
      <c r="U1168" s="16"/>
      <c r="V1168" s="16"/>
      <c r="W1168" s="16"/>
      <c r="X1168" s="16"/>
      <c r="Y1168" s="16"/>
      <c r="Z1168" s="16"/>
      <c r="AA1168" s="16"/>
    </row>
    <row r="1169">
      <c r="A1169" s="115">
        <v>1211.0</v>
      </c>
      <c r="B1169" s="116" t="s">
        <v>456</v>
      </c>
      <c r="C1169" s="116" t="s">
        <v>27</v>
      </c>
      <c r="D1169" s="118">
        <v>42735.0</v>
      </c>
      <c r="E1169" s="117">
        <v>1.54169E10</v>
      </c>
      <c r="F1169" s="117">
        <v>1.26712E10</v>
      </c>
      <c r="G1169" s="117">
        <v>4.439E8</v>
      </c>
      <c r="H1169" s="121" t="s">
        <v>59</v>
      </c>
      <c r="I1169" s="117">
        <v>2.929E8</v>
      </c>
      <c r="J1169" s="116" t="s">
        <v>9</v>
      </c>
      <c r="K1169" s="116" t="s">
        <v>354</v>
      </c>
      <c r="L1169" s="29">
        <f t="shared" si="1"/>
        <v>2745700000</v>
      </c>
      <c r="M1169" s="120">
        <f t="shared" si="2"/>
        <v>0.1780967639</v>
      </c>
      <c r="N1169" s="29">
        <f t="shared" si="3"/>
        <v>736800000</v>
      </c>
      <c r="O1169" s="29">
        <f t="shared" si="4"/>
        <v>2008900000</v>
      </c>
      <c r="P1169" s="120">
        <f t="shared" si="5"/>
        <v>0.1303050548</v>
      </c>
      <c r="Q1169" s="16"/>
      <c r="R1169" s="16"/>
      <c r="S1169" s="16"/>
      <c r="T1169" s="16"/>
      <c r="U1169" s="16"/>
      <c r="V1169" s="16"/>
      <c r="W1169" s="16"/>
      <c r="X1169" s="16"/>
      <c r="Y1169" s="16"/>
      <c r="Z1169" s="16"/>
      <c r="AA1169" s="16"/>
    </row>
    <row r="1170">
      <c r="A1170" s="115">
        <v>1212.0</v>
      </c>
      <c r="B1170" s="116" t="s">
        <v>457</v>
      </c>
      <c r="C1170" s="116" t="s">
        <v>25</v>
      </c>
      <c r="D1170" s="118">
        <v>41274.0</v>
      </c>
      <c r="E1170" s="117">
        <v>6.182184E9</v>
      </c>
      <c r="F1170" s="117">
        <v>3.084766E9</v>
      </c>
      <c r="G1170" s="117">
        <v>2.120025E9</v>
      </c>
      <c r="H1170" s="119" t="s">
        <v>59</v>
      </c>
      <c r="I1170" s="121" t="s">
        <v>59</v>
      </c>
      <c r="J1170" s="116" t="s">
        <v>9</v>
      </c>
      <c r="K1170" s="116" t="s">
        <v>112</v>
      </c>
      <c r="L1170" s="29">
        <f t="shared" si="1"/>
        <v>3097418000</v>
      </c>
      <c r="M1170" s="120">
        <f t="shared" si="2"/>
        <v>0.501023263</v>
      </c>
      <c r="N1170" s="29">
        <f t="shared" si="3"/>
        <v>2120025000</v>
      </c>
      <c r="O1170" s="29">
        <f t="shared" si="4"/>
        <v>977393000</v>
      </c>
      <c r="P1170" s="120">
        <f t="shared" si="5"/>
        <v>0.1580983355</v>
      </c>
      <c r="Q1170" s="16"/>
      <c r="R1170" s="16"/>
      <c r="S1170" s="16"/>
      <c r="T1170" s="16"/>
      <c r="U1170" s="16"/>
      <c r="V1170" s="16"/>
      <c r="W1170" s="16"/>
      <c r="X1170" s="16"/>
      <c r="Y1170" s="16"/>
      <c r="Z1170" s="16"/>
      <c r="AA1170" s="16"/>
    </row>
    <row r="1171">
      <c r="A1171" s="115">
        <v>1213.0</v>
      </c>
      <c r="B1171" s="116" t="s">
        <v>457</v>
      </c>
      <c r="C1171" s="116" t="s">
        <v>26</v>
      </c>
      <c r="D1171" s="118">
        <v>41639.0</v>
      </c>
      <c r="E1171" s="117">
        <v>6.649237E9</v>
      </c>
      <c r="F1171" s="117">
        <v>3.280236E9</v>
      </c>
      <c r="G1171" s="117">
        <v>2.265516E9</v>
      </c>
      <c r="H1171" s="121" t="s">
        <v>59</v>
      </c>
      <c r="I1171" s="121" t="s">
        <v>59</v>
      </c>
      <c r="J1171" s="116" t="s">
        <v>9</v>
      </c>
      <c r="K1171" s="116" t="s">
        <v>112</v>
      </c>
      <c r="L1171" s="29">
        <f t="shared" si="1"/>
        <v>3369001000</v>
      </c>
      <c r="M1171" s="120">
        <f t="shared" si="2"/>
        <v>0.506674826</v>
      </c>
      <c r="N1171" s="29">
        <f t="shared" si="3"/>
        <v>2265516000</v>
      </c>
      <c r="O1171" s="29">
        <f t="shared" si="4"/>
        <v>1103485000</v>
      </c>
      <c r="P1171" s="120">
        <f t="shared" si="5"/>
        <v>0.1659566353</v>
      </c>
      <c r="Q1171" s="16"/>
      <c r="R1171" s="16"/>
      <c r="S1171" s="16"/>
      <c r="T1171" s="16"/>
      <c r="U1171" s="16"/>
      <c r="V1171" s="16"/>
      <c r="W1171" s="16"/>
      <c r="X1171" s="16"/>
      <c r="Y1171" s="16"/>
      <c r="Z1171" s="16"/>
      <c r="AA1171" s="16"/>
    </row>
    <row r="1172">
      <c r="A1172" s="115">
        <v>1214.0</v>
      </c>
      <c r="B1172" s="116" t="s">
        <v>457</v>
      </c>
      <c r="C1172" s="116" t="s">
        <v>27</v>
      </c>
      <c r="D1172" s="122">
        <v>42004.0</v>
      </c>
      <c r="E1172" s="117">
        <v>7.216081E9</v>
      </c>
      <c r="F1172" s="117">
        <v>3.50718E9</v>
      </c>
      <c r="G1172" s="117">
        <v>2.438527E9</v>
      </c>
      <c r="H1172" s="121" t="s">
        <v>59</v>
      </c>
      <c r="I1172" s="121" t="s">
        <v>59</v>
      </c>
      <c r="J1172" s="116" t="s">
        <v>9</v>
      </c>
      <c r="K1172" s="116" t="s">
        <v>112</v>
      </c>
      <c r="L1172" s="29">
        <f t="shared" si="1"/>
        <v>3708901000</v>
      </c>
      <c r="M1172" s="120">
        <f t="shared" si="2"/>
        <v>0.5139771851</v>
      </c>
      <c r="N1172" s="29">
        <f t="shared" si="3"/>
        <v>2438527000</v>
      </c>
      <c r="O1172" s="29">
        <f t="shared" si="4"/>
        <v>1270374000</v>
      </c>
      <c r="P1172" s="120">
        <f t="shared" si="5"/>
        <v>0.1760476358</v>
      </c>
      <c r="Q1172" s="16"/>
      <c r="R1172" s="16"/>
      <c r="S1172" s="16"/>
      <c r="T1172" s="16"/>
      <c r="U1172" s="16"/>
      <c r="V1172" s="16"/>
      <c r="W1172" s="16"/>
      <c r="X1172" s="16"/>
      <c r="Y1172" s="16"/>
      <c r="Z1172" s="16"/>
      <c r="AA1172" s="16"/>
    </row>
    <row r="1173">
      <c r="A1173" s="115">
        <v>1215.0</v>
      </c>
      <c r="B1173" s="116" t="s">
        <v>457</v>
      </c>
      <c r="C1173" s="116" t="s">
        <v>28</v>
      </c>
      <c r="D1173" s="118">
        <v>42369.0</v>
      </c>
      <c r="E1173" s="117">
        <v>7.966674E9</v>
      </c>
      <c r="F1173" s="117">
        <v>3.804031E9</v>
      </c>
      <c r="G1173" s="117">
        <v>2.648622E9</v>
      </c>
      <c r="H1173" s="121" t="s">
        <v>59</v>
      </c>
      <c r="I1173" s="119" t="s">
        <v>59</v>
      </c>
      <c r="J1173" s="116" t="s">
        <v>9</v>
      </c>
      <c r="K1173" s="116" t="s">
        <v>112</v>
      </c>
      <c r="L1173" s="29">
        <f t="shared" si="1"/>
        <v>4162643000</v>
      </c>
      <c r="M1173" s="120">
        <f t="shared" si="2"/>
        <v>0.5225070086</v>
      </c>
      <c r="N1173" s="29">
        <f t="shared" si="3"/>
        <v>2648622000</v>
      </c>
      <c r="O1173" s="29">
        <f t="shared" si="4"/>
        <v>1514021000</v>
      </c>
      <c r="P1173" s="120">
        <f t="shared" si="5"/>
        <v>0.1900443021</v>
      </c>
      <c r="Q1173" s="16"/>
      <c r="R1173" s="16"/>
      <c r="S1173" s="16"/>
      <c r="T1173" s="16"/>
      <c r="U1173" s="16"/>
      <c r="V1173" s="16"/>
      <c r="W1173" s="16"/>
      <c r="X1173" s="16"/>
      <c r="Y1173" s="16"/>
      <c r="Z1173" s="16"/>
      <c r="AA1173" s="16"/>
    </row>
    <row r="1174">
      <c r="A1174" s="115">
        <v>1216.0</v>
      </c>
      <c r="B1174" s="116" t="s">
        <v>458</v>
      </c>
      <c r="C1174" s="116" t="s">
        <v>25</v>
      </c>
      <c r="D1174" s="118">
        <v>41274.0</v>
      </c>
      <c r="E1174" s="117">
        <v>2.01E10</v>
      </c>
      <c r="F1174" s="117">
        <v>6.53E9</v>
      </c>
      <c r="G1174" s="117">
        <v>1.879E9</v>
      </c>
      <c r="H1174" s="119" t="s">
        <v>59</v>
      </c>
      <c r="I1174" s="117">
        <v>3.585E9</v>
      </c>
      <c r="J1174" s="116" t="s">
        <v>11</v>
      </c>
      <c r="K1174" s="116" t="s">
        <v>116</v>
      </c>
      <c r="L1174" s="29">
        <f t="shared" si="1"/>
        <v>13570000000</v>
      </c>
      <c r="M1174" s="120">
        <f t="shared" si="2"/>
        <v>0.6751243781</v>
      </c>
      <c r="N1174" s="29">
        <f t="shared" si="3"/>
        <v>5464000000</v>
      </c>
      <c r="O1174" s="29">
        <f t="shared" si="4"/>
        <v>8106000000</v>
      </c>
      <c r="P1174" s="120">
        <f t="shared" si="5"/>
        <v>0.4032835821</v>
      </c>
      <c r="Q1174" s="16"/>
      <c r="R1174" s="16"/>
      <c r="S1174" s="16"/>
      <c r="T1174" s="16"/>
      <c r="U1174" s="16"/>
      <c r="V1174" s="16"/>
      <c r="W1174" s="16"/>
      <c r="X1174" s="16"/>
      <c r="Y1174" s="16"/>
      <c r="Z1174" s="16"/>
      <c r="AA1174" s="16"/>
    </row>
    <row r="1175">
      <c r="A1175" s="115">
        <v>1217.0</v>
      </c>
      <c r="B1175" s="116" t="s">
        <v>458</v>
      </c>
      <c r="C1175" s="116" t="s">
        <v>26</v>
      </c>
      <c r="D1175" s="118">
        <v>41639.0</v>
      </c>
      <c r="E1175" s="117">
        <v>2.017E10</v>
      </c>
      <c r="F1175" s="117">
        <v>6.497E9</v>
      </c>
      <c r="G1175" s="117">
        <v>2.108E9</v>
      </c>
      <c r="H1175" s="121" t="s">
        <v>59</v>
      </c>
      <c r="I1175" s="117">
        <v>4.203E9</v>
      </c>
      <c r="J1175" s="116" t="s">
        <v>11</v>
      </c>
      <c r="K1175" s="116" t="s">
        <v>116</v>
      </c>
      <c r="L1175" s="29">
        <f t="shared" si="1"/>
        <v>13673000000</v>
      </c>
      <c r="M1175" s="120">
        <f t="shared" si="2"/>
        <v>0.6778879524</v>
      </c>
      <c r="N1175" s="29">
        <f t="shared" si="3"/>
        <v>6311000000</v>
      </c>
      <c r="O1175" s="29">
        <f t="shared" si="4"/>
        <v>7362000000</v>
      </c>
      <c r="P1175" s="120">
        <f t="shared" si="5"/>
        <v>0.3649975211</v>
      </c>
      <c r="Q1175" s="16"/>
      <c r="R1175" s="16"/>
      <c r="S1175" s="16"/>
      <c r="T1175" s="16"/>
      <c r="U1175" s="16"/>
      <c r="V1175" s="16"/>
      <c r="W1175" s="16"/>
      <c r="X1175" s="16"/>
      <c r="Y1175" s="16"/>
      <c r="Z1175" s="16"/>
      <c r="AA1175" s="16"/>
    </row>
    <row r="1176">
      <c r="A1176" s="115">
        <v>1218.0</v>
      </c>
      <c r="B1176" s="116" t="s">
        <v>458</v>
      </c>
      <c r="C1176" s="116" t="s">
        <v>27</v>
      </c>
      <c r="D1176" s="118">
        <v>42004.0</v>
      </c>
      <c r="E1176" s="117">
        <v>1.9312E10</v>
      </c>
      <c r="F1176" s="117">
        <v>6.803E9</v>
      </c>
      <c r="G1176" s="117">
        <v>2.053E9</v>
      </c>
      <c r="H1176" s="121" t="s">
        <v>59</v>
      </c>
      <c r="I1176" s="117">
        <v>4.261E9</v>
      </c>
      <c r="J1176" s="116" t="s">
        <v>11</v>
      </c>
      <c r="K1176" s="116" t="s">
        <v>116</v>
      </c>
      <c r="L1176" s="29">
        <f t="shared" si="1"/>
        <v>12509000000</v>
      </c>
      <c r="M1176" s="120">
        <f t="shared" si="2"/>
        <v>0.6477319801</v>
      </c>
      <c r="N1176" s="29">
        <f t="shared" si="3"/>
        <v>6314000000</v>
      </c>
      <c r="O1176" s="29">
        <f t="shared" si="4"/>
        <v>6195000000</v>
      </c>
      <c r="P1176" s="120">
        <f t="shared" si="5"/>
        <v>0.3207850041</v>
      </c>
      <c r="Q1176" s="16"/>
      <c r="R1176" s="16"/>
      <c r="S1176" s="16"/>
      <c r="T1176" s="16"/>
      <c r="U1176" s="16"/>
      <c r="V1176" s="16"/>
      <c r="W1176" s="16"/>
      <c r="X1176" s="16"/>
      <c r="Y1176" s="16"/>
      <c r="Z1176" s="16"/>
      <c r="AA1176" s="16"/>
    </row>
    <row r="1177">
      <c r="A1177" s="115">
        <v>1219.0</v>
      </c>
      <c r="B1177" s="116" t="s">
        <v>458</v>
      </c>
      <c r="C1177" s="116" t="s">
        <v>28</v>
      </c>
      <c r="D1177" s="118">
        <v>42369.0</v>
      </c>
      <c r="E1177" s="117">
        <v>1.248E10</v>
      </c>
      <c r="F1177" s="117">
        <v>5.804E9</v>
      </c>
      <c r="G1177" s="117">
        <v>1.613E9</v>
      </c>
      <c r="H1177" s="121" t="s">
        <v>59</v>
      </c>
      <c r="I1177" s="117">
        <v>4.544E9</v>
      </c>
      <c r="J1177" s="116" t="s">
        <v>11</v>
      </c>
      <c r="K1177" s="116" t="s">
        <v>116</v>
      </c>
      <c r="L1177" s="29">
        <f t="shared" si="1"/>
        <v>6676000000</v>
      </c>
      <c r="M1177" s="120">
        <f t="shared" si="2"/>
        <v>0.5349358974</v>
      </c>
      <c r="N1177" s="29">
        <f t="shared" si="3"/>
        <v>6157000000</v>
      </c>
      <c r="O1177" s="29">
        <f t="shared" si="4"/>
        <v>519000000</v>
      </c>
      <c r="P1177" s="120">
        <f t="shared" si="5"/>
        <v>0.04158653846</v>
      </c>
      <c r="Q1177" s="16"/>
      <c r="R1177" s="16"/>
      <c r="S1177" s="16"/>
      <c r="T1177" s="16"/>
      <c r="U1177" s="16"/>
      <c r="V1177" s="16"/>
      <c r="W1177" s="16"/>
      <c r="X1177" s="16"/>
      <c r="Y1177" s="16"/>
      <c r="Z1177" s="16"/>
      <c r="AA1177" s="16"/>
    </row>
    <row r="1178">
      <c r="A1178" s="115">
        <v>1224.0</v>
      </c>
      <c r="B1178" s="116" t="s">
        <v>459</v>
      </c>
      <c r="C1178" s="116" t="s">
        <v>25</v>
      </c>
      <c r="D1178" s="118">
        <v>41274.0</v>
      </c>
      <c r="E1178" s="117">
        <v>1.3553E9</v>
      </c>
      <c r="F1178" s="117">
        <v>9.08E7</v>
      </c>
      <c r="G1178" s="117">
        <v>8.038E8</v>
      </c>
      <c r="H1178" s="121" t="s">
        <v>59</v>
      </c>
      <c r="I1178" s="117">
        <v>7.6E7</v>
      </c>
      <c r="J1178" s="116" t="s">
        <v>12</v>
      </c>
      <c r="K1178" s="116" t="s">
        <v>460</v>
      </c>
      <c r="L1178" s="29">
        <f t="shared" si="1"/>
        <v>1264500000</v>
      </c>
      <c r="M1178" s="120">
        <f t="shared" si="2"/>
        <v>0.933003763</v>
      </c>
      <c r="N1178" s="29">
        <f t="shared" si="3"/>
        <v>879800000</v>
      </c>
      <c r="O1178" s="29">
        <f t="shared" si="4"/>
        <v>384700000</v>
      </c>
      <c r="P1178" s="120">
        <f t="shared" si="5"/>
        <v>0.2838485944</v>
      </c>
      <c r="Q1178" s="16"/>
      <c r="R1178" s="16"/>
      <c r="S1178" s="16"/>
      <c r="T1178" s="16"/>
      <c r="U1178" s="16"/>
      <c r="V1178" s="16"/>
      <c r="W1178" s="16"/>
      <c r="X1178" s="16"/>
      <c r="Y1178" s="16"/>
      <c r="Z1178" s="16"/>
      <c r="AA1178" s="16"/>
    </row>
    <row r="1179">
      <c r="A1179" s="115">
        <v>1225.0</v>
      </c>
      <c r="B1179" s="116" t="s">
        <v>459</v>
      </c>
      <c r="C1179" s="116" t="s">
        <v>26</v>
      </c>
      <c r="D1179" s="118">
        <v>41639.0</v>
      </c>
      <c r="E1179" s="117">
        <v>1.3461E9</v>
      </c>
      <c r="F1179" s="117">
        <v>8.11E7</v>
      </c>
      <c r="G1179" s="117">
        <v>8.128E8</v>
      </c>
      <c r="H1179" s="121" t="s">
        <v>59</v>
      </c>
      <c r="I1179" s="117">
        <v>6.99E7</v>
      </c>
      <c r="J1179" s="116" t="s">
        <v>12</v>
      </c>
      <c r="K1179" s="116" t="s">
        <v>460</v>
      </c>
      <c r="L1179" s="29">
        <f t="shared" si="1"/>
        <v>1265000000</v>
      </c>
      <c r="M1179" s="120">
        <f t="shared" si="2"/>
        <v>0.9397518758</v>
      </c>
      <c r="N1179" s="29">
        <f t="shared" si="3"/>
        <v>882700000</v>
      </c>
      <c r="O1179" s="29">
        <f t="shared" si="4"/>
        <v>382300000</v>
      </c>
      <c r="P1179" s="120">
        <f t="shared" si="5"/>
        <v>0.2840056459</v>
      </c>
      <c r="Q1179" s="16"/>
      <c r="R1179" s="16"/>
      <c r="S1179" s="16"/>
      <c r="T1179" s="16"/>
      <c r="U1179" s="16"/>
      <c r="V1179" s="16"/>
      <c r="W1179" s="16"/>
      <c r="X1179" s="16"/>
      <c r="Y1179" s="16"/>
      <c r="Z1179" s="16"/>
      <c r="AA1179" s="16"/>
    </row>
    <row r="1180">
      <c r="A1180" s="115">
        <v>1226.0</v>
      </c>
      <c r="B1180" s="116" t="s">
        <v>459</v>
      </c>
      <c r="C1180" s="116" t="s">
        <v>27</v>
      </c>
      <c r="D1180" s="118">
        <v>42004.0</v>
      </c>
      <c r="E1180" s="117">
        <v>1.3814E9</v>
      </c>
      <c r="F1180" s="117">
        <v>8.09E7</v>
      </c>
      <c r="G1180" s="117">
        <v>8.167E8</v>
      </c>
      <c r="H1180" s="119" t="s">
        <v>59</v>
      </c>
      <c r="I1180" s="117">
        <v>6.54E7</v>
      </c>
      <c r="J1180" s="116" t="s">
        <v>12</v>
      </c>
      <c r="K1180" s="116" t="s">
        <v>460</v>
      </c>
      <c r="L1180" s="29">
        <f t="shared" si="1"/>
        <v>1300500000</v>
      </c>
      <c r="M1180" s="120">
        <f t="shared" si="2"/>
        <v>0.9414362241</v>
      </c>
      <c r="N1180" s="29">
        <f t="shared" si="3"/>
        <v>882100000</v>
      </c>
      <c r="O1180" s="29">
        <f t="shared" si="4"/>
        <v>418400000</v>
      </c>
      <c r="P1180" s="120">
        <f t="shared" si="5"/>
        <v>0.3028811351</v>
      </c>
      <c r="Q1180" s="16"/>
      <c r="R1180" s="16"/>
      <c r="S1180" s="16"/>
      <c r="T1180" s="16"/>
      <c r="U1180" s="16"/>
      <c r="V1180" s="16"/>
      <c r="W1180" s="16"/>
      <c r="X1180" s="16"/>
      <c r="Y1180" s="16"/>
      <c r="Z1180" s="16"/>
      <c r="AA1180" s="16"/>
    </row>
    <row r="1181">
      <c r="A1181" s="115">
        <v>1227.0</v>
      </c>
      <c r="B1181" s="116" t="s">
        <v>459</v>
      </c>
      <c r="C1181" s="116" t="s">
        <v>28</v>
      </c>
      <c r="D1181" s="118">
        <v>42369.0</v>
      </c>
      <c r="E1181" s="117">
        <v>1.4213E9</v>
      </c>
      <c r="F1181" s="117">
        <v>9.55E7</v>
      </c>
      <c r="G1181" s="117">
        <v>8.367E8</v>
      </c>
      <c r="H1181" s="119" t="s">
        <v>59</v>
      </c>
      <c r="I1181" s="117">
        <v>5.73E7</v>
      </c>
      <c r="J1181" s="116" t="s">
        <v>12</v>
      </c>
      <c r="K1181" s="116" t="s">
        <v>460</v>
      </c>
      <c r="L1181" s="29">
        <f t="shared" si="1"/>
        <v>1325800000</v>
      </c>
      <c r="M1181" s="120">
        <f t="shared" si="2"/>
        <v>0.9328079927</v>
      </c>
      <c r="N1181" s="29">
        <f t="shared" si="3"/>
        <v>894000000</v>
      </c>
      <c r="O1181" s="29">
        <f t="shared" si="4"/>
        <v>431800000</v>
      </c>
      <c r="P1181" s="120">
        <f t="shared" si="5"/>
        <v>0.3038063744</v>
      </c>
      <c r="Q1181" s="16"/>
      <c r="R1181" s="16"/>
      <c r="S1181" s="16"/>
      <c r="T1181" s="16"/>
      <c r="U1181" s="16"/>
      <c r="V1181" s="16"/>
      <c r="W1181" s="16"/>
      <c r="X1181" s="16"/>
      <c r="Y1181" s="16"/>
      <c r="Z1181" s="16"/>
      <c r="AA1181" s="16"/>
    </row>
    <row r="1182">
      <c r="A1182" s="115">
        <v>1228.0</v>
      </c>
      <c r="B1182" s="116" t="s">
        <v>461</v>
      </c>
      <c r="C1182" s="116" t="s">
        <v>25</v>
      </c>
      <c r="D1182" s="118">
        <v>41274.0</v>
      </c>
      <c r="E1182" s="117">
        <v>3.823713E9</v>
      </c>
      <c r="F1182" s="117">
        <v>1.582398E9</v>
      </c>
      <c r="G1182" s="117">
        <v>1.489735E9</v>
      </c>
      <c r="H1182" s="117">
        <v>1.1425E8</v>
      </c>
      <c r="I1182" s="121" t="s">
        <v>59</v>
      </c>
      <c r="J1182" s="116" t="s">
        <v>14</v>
      </c>
      <c r="K1182" s="116" t="s">
        <v>462</v>
      </c>
      <c r="L1182" s="29">
        <f t="shared" si="1"/>
        <v>2241315000</v>
      </c>
      <c r="M1182" s="120">
        <f t="shared" si="2"/>
        <v>0.5861619321</v>
      </c>
      <c r="N1182" s="29">
        <f t="shared" si="3"/>
        <v>1603985000</v>
      </c>
      <c r="O1182" s="29">
        <f t="shared" si="4"/>
        <v>637330000</v>
      </c>
      <c r="P1182" s="120">
        <f t="shared" si="5"/>
        <v>0.1666783046</v>
      </c>
      <c r="Q1182" s="16"/>
      <c r="R1182" s="16"/>
      <c r="S1182" s="16"/>
      <c r="T1182" s="16"/>
      <c r="U1182" s="16"/>
      <c r="V1182" s="16"/>
      <c r="W1182" s="16"/>
      <c r="X1182" s="16"/>
      <c r="Y1182" s="16"/>
      <c r="Z1182" s="16"/>
      <c r="AA1182" s="16"/>
    </row>
    <row r="1183">
      <c r="A1183" s="115">
        <v>1229.0</v>
      </c>
      <c r="B1183" s="116" t="s">
        <v>461</v>
      </c>
      <c r="C1183" s="116" t="s">
        <v>26</v>
      </c>
      <c r="D1183" s="118">
        <v>41639.0</v>
      </c>
      <c r="E1183" s="117">
        <v>3.791335E9</v>
      </c>
      <c r="F1183" s="117">
        <v>1.650622E9</v>
      </c>
      <c r="G1183" s="117">
        <v>1.420096E9</v>
      </c>
      <c r="H1183" s="117">
        <v>1.10412E8</v>
      </c>
      <c r="I1183" s="121" t="s">
        <v>59</v>
      </c>
      <c r="J1183" s="116" t="s">
        <v>14</v>
      </c>
      <c r="K1183" s="116" t="s">
        <v>462</v>
      </c>
      <c r="L1183" s="29">
        <f t="shared" si="1"/>
        <v>2140713000</v>
      </c>
      <c r="M1183" s="120">
        <f t="shared" si="2"/>
        <v>0.5646330382</v>
      </c>
      <c r="N1183" s="29">
        <f t="shared" si="3"/>
        <v>1530508000</v>
      </c>
      <c r="O1183" s="29">
        <f t="shared" si="4"/>
        <v>610205000</v>
      </c>
      <c r="P1183" s="120">
        <f t="shared" si="5"/>
        <v>0.1609472653</v>
      </c>
      <c r="Q1183" s="16"/>
      <c r="R1183" s="16"/>
      <c r="S1183" s="16"/>
      <c r="T1183" s="16"/>
      <c r="U1183" s="16"/>
      <c r="V1183" s="16"/>
      <c r="W1183" s="16"/>
      <c r="X1183" s="16"/>
      <c r="Y1183" s="16"/>
      <c r="Z1183" s="16"/>
      <c r="AA1183" s="16"/>
    </row>
    <row r="1184">
      <c r="A1184" s="115">
        <v>1230.0</v>
      </c>
      <c r="B1184" s="116" t="s">
        <v>461</v>
      </c>
      <c r="C1184" s="116" t="s">
        <v>27</v>
      </c>
      <c r="D1184" s="118">
        <v>42004.0</v>
      </c>
      <c r="E1184" s="117">
        <v>3.821504E9</v>
      </c>
      <c r="F1184" s="117">
        <v>1.680791E9</v>
      </c>
      <c r="G1184" s="117">
        <v>1.3784E9</v>
      </c>
      <c r="H1184" s="117">
        <v>1.09931E8</v>
      </c>
      <c r="I1184" s="119" t="s">
        <v>59</v>
      </c>
      <c r="J1184" s="116" t="s">
        <v>14</v>
      </c>
      <c r="K1184" s="116" t="s">
        <v>462</v>
      </c>
      <c r="L1184" s="29">
        <f t="shared" si="1"/>
        <v>2140713000</v>
      </c>
      <c r="M1184" s="120">
        <f t="shared" si="2"/>
        <v>0.5601755225</v>
      </c>
      <c r="N1184" s="29">
        <f t="shared" si="3"/>
        <v>1488331000</v>
      </c>
      <c r="O1184" s="29">
        <f t="shared" si="4"/>
        <v>652382000</v>
      </c>
      <c r="P1184" s="120">
        <f t="shared" si="5"/>
        <v>0.1707134155</v>
      </c>
      <c r="Q1184" s="16"/>
      <c r="R1184" s="16"/>
      <c r="S1184" s="16"/>
      <c r="T1184" s="16"/>
      <c r="U1184" s="16"/>
      <c r="V1184" s="16"/>
      <c r="W1184" s="16"/>
      <c r="X1184" s="16"/>
      <c r="Y1184" s="16"/>
      <c r="Z1184" s="16"/>
      <c r="AA1184" s="16"/>
    </row>
    <row r="1185">
      <c r="A1185" s="115">
        <v>1231.0</v>
      </c>
      <c r="B1185" s="116" t="s">
        <v>461</v>
      </c>
      <c r="C1185" s="116" t="s">
        <v>28</v>
      </c>
      <c r="D1185" s="118">
        <v>42369.0</v>
      </c>
      <c r="E1185" s="117">
        <v>3.57806E9</v>
      </c>
      <c r="F1185" s="117">
        <v>1.558591E9</v>
      </c>
      <c r="G1185" s="117">
        <v>1.279961E9</v>
      </c>
      <c r="H1185" s="117">
        <v>1.10156E8</v>
      </c>
      <c r="I1185" s="119" t="s">
        <v>59</v>
      </c>
      <c r="J1185" s="116" t="s">
        <v>14</v>
      </c>
      <c r="K1185" s="116" t="s">
        <v>462</v>
      </c>
      <c r="L1185" s="29">
        <f t="shared" si="1"/>
        <v>2019469000</v>
      </c>
      <c r="M1185" s="120">
        <f t="shared" si="2"/>
        <v>0.5644033359</v>
      </c>
      <c r="N1185" s="29">
        <f t="shared" si="3"/>
        <v>1390117000</v>
      </c>
      <c r="O1185" s="29">
        <f t="shared" si="4"/>
        <v>629352000</v>
      </c>
      <c r="P1185" s="120">
        <f t="shared" si="5"/>
        <v>0.1758919638</v>
      </c>
      <c r="Q1185" s="16"/>
      <c r="R1185" s="16"/>
      <c r="S1185" s="16"/>
      <c r="T1185" s="16"/>
      <c r="U1185" s="16"/>
      <c r="V1185" s="16"/>
      <c r="W1185" s="16"/>
      <c r="X1185" s="16"/>
      <c r="Y1185" s="16"/>
      <c r="Z1185" s="16"/>
      <c r="AA1185" s="16"/>
    </row>
    <row r="1186">
      <c r="A1186" s="115">
        <v>1232.0</v>
      </c>
      <c r="B1186" s="116" t="s">
        <v>463</v>
      </c>
      <c r="C1186" s="116" t="s">
        <v>25</v>
      </c>
      <c r="D1186" s="118">
        <v>41274.0</v>
      </c>
      <c r="E1186" s="117">
        <v>1.65968E10</v>
      </c>
      <c r="F1186" s="117">
        <v>1.39083E10</v>
      </c>
      <c r="G1186" s="117">
        <v>5.716E8</v>
      </c>
      <c r="H1186" s="117">
        <v>2.793E8</v>
      </c>
      <c r="I1186" s="117">
        <v>5.174E8</v>
      </c>
      <c r="J1186" s="116" t="s">
        <v>14</v>
      </c>
      <c r="K1186" s="116" t="s">
        <v>159</v>
      </c>
      <c r="L1186" s="29">
        <f t="shared" si="1"/>
        <v>2688500000</v>
      </c>
      <c r="M1186" s="120">
        <f t="shared" si="2"/>
        <v>0.1619890581</v>
      </c>
      <c r="N1186" s="29">
        <f t="shared" si="3"/>
        <v>1368300000</v>
      </c>
      <c r="O1186" s="29">
        <f t="shared" si="4"/>
        <v>1320200000</v>
      </c>
      <c r="P1186" s="120">
        <f t="shared" si="5"/>
        <v>0.07954545455</v>
      </c>
      <c r="Q1186" s="16"/>
      <c r="R1186" s="16"/>
      <c r="S1186" s="16"/>
      <c r="T1186" s="16"/>
      <c r="U1186" s="16"/>
      <c r="V1186" s="16"/>
      <c r="W1186" s="16"/>
      <c r="X1186" s="16"/>
      <c r="Y1186" s="16"/>
      <c r="Z1186" s="16"/>
      <c r="AA1186" s="16"/>
    </row>
    <row r="1187">
      <c r="A1187" s="115">
        <v>1233.0</v>
      </c>
      <c r="B1187" s="116" t="s">
        <v>463</v>
      </c>
      <c r="C1187" s="116" t="s">
        <v>26</v>
      </c>
      <c r="D1187" s="118">
        <v>41639.0</v>
      </c>
      <c r="E1187" s="117">
        <v>1.6661E10</v>
      </c>
      <c r="F1187" s="117">
        <v>1.39007E10</v>
      </c>
      <c r="G1187" s="117">
        <v>5.595E8</v>
      </c>
      <c r="H1187" s="117">
        <v>2.514E8</v>
      </c>
      <c r="I1187" s="117">
        <v>5.717E8</v>
      </c>
      <c r="J1187" s="116" t="s">
        <v>14</v>
      </c>
      <c r="K1187" s="116" t="s">
        <v>159</v>
      </c>
      <c r="L1187" s="29">
        <f t="shared" si="1"/>
        <v>2760300000</v>
      </c>
      <c r="M1187" s="120">
        <f t="shared" si="2"/>
        <v>0.1656743293</v>
      </c>
      <c r="N1187" s="29">
        <f t="shared" si="3"/>
        <v>1382600000</v>
      </c>
      <c r="O1187" s="29">
        <f t="shared" si="4"/>
        <v>1377700000</v>
      </c>
      <c r="P1187" s="120">
        <f t="shared" si="5"/>
        <v>0.08269011464</v>
      </c>
      <c r="Q1187" s="16"/>
      <c r="R1187" s="16"/>
      <c r="S1187" s="16"/>
      <c r="T1187" s="16"/>
      <c r="U1187" s="16"/>
      <c r="V1187" s="16"/>
      <c r="W1187" s="16"/>
      <c r="X1187" s="16"/>
      <c r="Y1187" s="16"/>
      <c r="Z1187" s="16"/>
      <c r="AA1187" s="16"/>
    </row>
    <row r="1188">
      <c r="A1188" s="115">
        <v>1234.0</v>
      </c>
      <c r="B1188" s="116" t="s">
        <v>463</v>
      </c>
      <c r="C1188" s="116" t="s">
        <v>27</v>
      </c>
      <c r="D1188" s="118">
        <v>42004.0</v>
      </c>
      <c r="E1188" s="117">
        <v>1.85344E10</v>
      </c>
      <c r="F1188" s="117">
        <v>1.54816E10</v>
      </c>
      <c r="G1188" s="117">
        <v>5.614E8</v>
      </c>
      <c r="H1188" s="117">
        <v>2.156E8</v>
      </c>
      <c r="I1188" s="117">
        <v>5.885E8</v>
      </c>
      <c r="J1188" s="116" t="s">
        <v>14</v>
      </c>
      <c r="K1188" s="116" t="s">
        <v>159</v>
      </c>
      <c r="L1188" s="29">
        <f t="shared" si="1"/>
        <v>3052800000</v>
      </c>
      <c r="M1188" s="120">
        <f t="shared" si="2"/>
        <v>0.1647099448</v>
      </c>
      <c r="N1188" s="29">
        <f t="shared" si="3"/>
        <v>1365500000</v>
      </c>
      <c r="O1188" s="29">
        <f t="shared" si="4"/>
        <v>1687300000</v>
      </c>
      <c r="P1188" s="120">
        <f t="shared" si="5"/>
        <v>0.09103612742</v>
      </c>
      <c r="Q1188" s="16"/>
      <c r="R1188" s="16"/>
      <c r="S1188" s="16"/>
      <c r="T1188" s="16"/>
      <c r="U1188" s="16"/>
      <c r="V1188" s="16"/>
      <c r="W1188" s="16"/>
      <c r="X1188" s="16"/>
      <c r="Y1188" s="16"/>
      <c r="Z1188" s="16"/>
      <c r="AA1188" s="16"/>
    </row>
    <row r="1189">
      <c r="A1189" s="115">
        <v>1235.0</v>
      </c>
      <c r="B1189" s="116" t="s">
        <v>463</v>
      </c>
      <c r="C1189" s="116" t="s">
        <v>28</v>
      </c>
      <c r="D1189" s="118">
        <v>42369.0</v>
      </c>
      <c r="E1189" s="117">
        <v>1.86713E10</v>
      </c>
      <c r="F1189" s="117">
        <v>1.52921E10</v>
      </c>
      <c r="G1189" s="117">
        <v>5.415E8</v>
      </c>
      <c r="H1189" s="117">
        <v>2.398E8</v>
      </c>
      <c r="I1189" s="117">
        <v>5.837E8</v>
      </c>
      <c r="J1189" s="116" t="s">
        <v>14</v>
      </c>
      <c r="K1189" s="116" t="s">
        <v>159</v>
      </c>
      <c r="L1189" s="29">
        <f t="shared" si="1"/>
        <v>3379200000</v>
      </c>
      <c r="M1189" s="120">
        <f t="shared" si="2"/>
        <v>0.1809836487</v>
      </c>
      <c r="N1189" s="29">
        <f t="shared" si="3"/>
        <v>1365000000</v>
      </c>
      <c r="O1189" s="29">
        <f t="shared" si="4"/>
        <v>2014200000</v>
      </c>
      <c r="P1189" s="120">
        <f t="shared" si="5"/>
        <v>0.1078767949</v>
      </c>
      <c r="Q1189" s="16"/>
      <c r="R1189" s="16"/>
      <c r="S1189" s="16"/>
      <c r="T1189" s="16"/>
      <c r="U1189" s="16"/>
      <c r="V1189" s="16"/>
      <c r="W1189" s="16"/>
      <c r="X1189" s="16"/>
      <c r="Y1189" s="16"/>
      <c r="Z1189" s="16"/>
      <c r="AA1189" s="16"/>
    </row>
    <row r="1190">
      <c r="A1190" s="115">
        <v>1236.0</v>
      </c>
      <c r="B1190" s="116" t="s">
        <v>464</v>
      </c>
      <c r="C1190" s="116" t="s">
        <v>25</v>
      </c>
      <c r="D1190" s="118">
        <v>41639.0</v>
      </c>
      <c r="E1190" s="117">
        <v>1.5598E10</v>
      </c>
      <c r="F1190" s="117">
        <v>1.1759E10</v>
      </c>
      <c r="G1190" s="119" t="s">
        <v>59</v>
      </c>
      <c r="H1190" s="119" t="s">
        <v>59</v>
      </c>
      <c r="I1190" s="117">
        <v>2.077E9</v>
      </c>
      <c r="J1190" s="116" t="s">
        <v>19</v>
      </c>
      <c r="K1190" s="116" t="s">
        <v>80</v>
      </c>
      <c r="L1190" s="29">
        <f t="shared" si="1"/>
        <v>3839000000</v>
      </c>
      <c r="M1190" s="120">
        <f t="shared" si="2"/>
        <v>0.2461212976</v>
      </c>
      <c r="N1190" s="29">
        <f t="shared" si="3"/>
        <v>2077000000</v>
      </c>
      <c r="O1190" s="29">
        <f t="shared" si="4"/>
        <v>1762000000</v>
      </c>
      <c r="P1190" s="120">
        <f t="shared" si="5"/>
        <v>0.1129632004</v>
      </c>
      <c r="Q1190" s="16"/>
      <c r="R1190" s="16"/>
      <c r="S1190" s="16"/>
      <c r="T1190" s="16"/>
      <c r="U1190" s="16"/>
      <c r="V1190" s="16"/>
      <c r="W1190" s="16"/>
      <c r="X1190" s="16"/>
      <c r="Y1190" s="16"/>
      <c r="Z1190" s="16"/>
      <c r="AA1190" s="16"/>
    </row>
    <row r="1191">
      <c r="A1191" s="115">
        <v>1237.0</v>
      </c>
      <c r="B1191" s="116" t="s">
        <v>464</v>
      </c>
      <c r="C1191" s="116" t="s">
        <v>26</v>
      </c>
      <c r="D1191" s="118">
        <v>42004.0</v>
      </c>
      <c r="E1191" s="117">
        <v>1.709E10</v>
      </c>
      <c r="F1191" s="117">
        <v>1.2207E10</v>
      </c>
      <c r="G1191" s="121" t="s">
        <v>59</v>
      </c>
      <c r="H1191" s="121" t="s">
        <v>59</v>
      </c>
      <c r="I1191" s="117">
        <v>2.433E9</v>
      </c>
      <c r="J1191" s="116" t="s">
        <v>19</v>
      </c>
      <c r="K1191" s="116" t="s">
        <v>80</v>
      </c>
      <c r="L1191" s="29">
        <f t="shared" si="1"/>
        <v>4883000000</v>
      </c>
      <c r="M1191" s="120">
        <f t="shared" si="2"/>
        <v>0.2857226448</v>
      </c>
      <c r="N1191" s="16">
        <f t="shared" si="3"/>
        <v>2433000000</v>
      </c>
      <c r="O1191" s="29">
        <f t="shared" si="4"/>
        <v>2450000000</v>
      </c>
      <c r="P1191" s="120">
        <f t="shared" si="5"/>
        <v>0.1433586893</v>
      </c>
      <c r="Q1191" s="16"/>
      <c r="R1191" s="16"/>
      <c r="S1191" s="16"/>
      <c r="T1191" s="16"/>
      <c r="U1191" s="16"/>
      <c r="V1191" s="16"/>
      <c r="W1191" s="16"/>
      <c r="X1191" s="16"/>
      <c r="Y1191" s="16"/>
      <c r="Z1191" s="16"/>
      <c r="AA1191" s="16"/>
    </row>
    <row r="1192">
      <c r="A1192" s="115">
        <v>1238.0</v>
      </c>
      <c r="B1192" s="116" t="s">
        <v>464</v>
      </c>
      <c r="C1192" s="116" t="s">
        <v>27</v>
      </c>
      <c r="D1192" s="118">
        <v>42369.0</v>
      </c>
      <c r="E1192" s="117">
        <v>1.6833E10</v>
      </c>
      <c r="F1192" s="117">
        <v>1.2713E10</v>
      </c>
      <c r="G1192" s="119" t="s">
        <v>59</v>
      </c>
      <c r="H1192" s="121" t="s">
        <v>59</v>
      </c>
      <c r="I1192" s="117">
        <v>2.612E9</v>
      </c>
      <c r="J1192" s="116" t="s">
        <v>19</v>
      </c>
      <c r="K1192" s="116" t="s">
        <v>80</v>
      </c>
      <c r="L1192" s="29">
        <f t="shared" si="1"/>
        <v>4120000000</v>
      </c>
      <c r="M1192" s="120">
        <f t="shared" si="2"/>
        <v>0.2447573219</v>
      </c>
      <c r="N1192" s="29">
        <f t="shared" si="3"/>
        <v>2612000000</v>
      </c>
      <c r="O1192" s="29">
        <f t="shared" si="4"/>
        <v>1508000000</v>
      </c>
      <c r="P1192" s="120">
        <f t="shared" si="5"/>
        <v>0.08958593239</v>
      </c>
      <c r="Q1192" s="16"/>
      <c r="R1192" s="16"/>
      <c r="S1192" s="16"/>
      <c r="T1192" s="16"/>
      <c r="U1192" s="16"/>
      <c r="V1192" s="16"/>
      <c r="W1192" s="16"/>
      <c r="X1192" s="16"/>
      <c r="Y1192" s="16"/>
      <c r="Z1192" s="16"/>
      <c r="AA1192" s="16"/>
    </row>
    <row r="1193">
      <c r="A1193" s="115">
        <v>1239.0</v>
      </c>
      <c r="B1193" s="116" t="s">
        <v>464</v>
      </c>
      <c r="C1193" s="116" t="s">
        <v>28</v>
      </c>
      <c r="D1193" s="118">
        <v>42735.0</v>
      </c>
      <c r="E1193" s="117">
        <v>1.7666E10</v>
      </c>
      <c r="F1193" s="117">
        <v>1.2734E10</v>
      </c>
      <c r="G1193" s="119" t="s">
        <v>59</v>
      </c>
      <c r="H1193" s="119" t="s">
        <v>59</v>
      </c>
      <c r="I1193" s="117">
        <v>2.755E9</v>
      </c>
      <c r="J1193" s="116" t="s">
        <v>19</v>
      </c>
      <c r="K1193" s="116" t="s">
        <v>80</v>
      </c>
      <c r="L1193" s="29">
        <f t="shared" si="1"/>
        <v>4932000000</v>
      </c>
      <c r="M1193" s="120">
        <f t="shared" si="2"/>
        <v>0.2791803464</v>
      </c>
      <c r="N1193" s="29">
        <f t="shared" si="3"/>
        <v>2755000000</v>
      </c>
      <c r="O1193" s="29">
        <f t="shared" si="4"/>
        <v>2177000000</v>
      </c>
      <c r="P1193" s="120">
        <f t="shared" si="5"/>
        <v>0.1232310653</v>
      </c>
      <c r="Q1193" s="16"/>
      <c r="R1193" s="16"/>
      <c r="S1193" s="16"/>
      <c r="T1193" s="16"/>
      <c r="U1193" s="16"/>
      <c r="V1193" s="16"/>
      <c r="W1193" s="16"/>
      <c r="X1193" s="16"/>
      <c r="Y1193" s="16"/>
      <c r="Z1193" s="16"/>
      <c r="AA1193" s="16"/>
    </row>
    <row r="1194">
      <c r="A1194" s="115">
        <v>1240.0</v>
      </c>
      <c r="B1194" s="116" t="s">
        <v>465</v>
      </c>
      <c r="C1194" s="116" t="s">
        <v>25</v>
      </c>
      <c r="D1194" s="118">
        <v>41274.0</v>
      </c>
      <c r="E1194" s="117">
        <v>5.260956E9</v>
      </c>
      <c r="F1194" s="117">
        <v>1.177275E9</v>
      </c>
      <c r="G1194" s="117">
        <v>2.188747E9</v>
      </c>
      <c r="H1194" s="121" t="s">
        <v>59</v>
      </c>
      <c r="I1194" s="117">
        <v>6.5141E7</v>
      </c>
      <c r="J1194" s="116" t="s">
        <v>9</v>
      </c>
      <c r="K1194" s="116" t="s">
        <v>110</v>
      </c>
      <c r="L1194" s="29">
        <f t="shared" si="1"/>
        <v>4083681000</v>
      </c>
      <c r="M1194" s="120">
        <f t="shared" si="2"/>
        <v>0.7762241311</v>
      </c>
      <c r="N1194" s="29">
        <f t="shared" si="3"/>
        <v>2253888000</v>
      </c>
      <c r="O1194" s="29">
        <f t="shared" si="4"/>
        <v>1829793000</v>
      </c>
      <c r="P1194" s="120">
        <f t="shared" si="5"/>
        <v>0.3478061782</v>
      </c>
      <c r="Q1194" s="16"/>
      <c r="R1194" s="16"/>
      <c r="S1194" s="16"/>
      <c r="T1194" s="16"/>
      <c r="U1194" s="16"/>
      <c r="V1194" s="16"/>
      <c r="W1194" s="16"/>
      <c r="X1194" s="16"/>
      <c r="Y1194" s="16"/>
      <c r="Z1194" s="16"/>
      <c r="AA1194" s="16"/>
    </row>
    <row r="1195">
      <c r="A1195" s="115">
        <v>1241.0</v>
      </c>
      <c r="B1195" s="116" t="s">
        <v>465</v>
      </c>
      <c r="C1195" s="116" t="s">
        <v>26</v>
      </c>
      <c r="D1195" s="118">
        <v>41639.0</v>
      </c>
      <c r="E1195" s="117">
        <v>6.793306E9</v>
      </c>
      <c r="F1195" s="117">
        <v>1.07742E9</v>
      </c>
      <c r="G1195" s="117">
        <v>3.185497E9</v>
      </c>
      <c r="H1195" s="121" t="s">
        <v>59</v>
      </c>
      <c r="I1195" s="117">
        <v>1.17975E8</v>
      </c>
      <c r="J1195" s="116" t="s">
        <v>9</v>
      </c>
      <c r="K1195" s="116" t="s">
        <v>110</v>
      </c>
      <c r="L1195" s="29">
        <f t="shared" si="1"/>
        <v>5715886000</v>
      </c>
      <c r="M1195" s="120">
        <f t="shared" si="2"/>
        <v>0.8413997544</v>
      </c>
      <c r="N1195" s="29">
        <f t="shared" si="3"/>
        <v>3303472000</v>
      </c>
      <c r="O1195" s="29">
        <f t="shared" si="4"/>
        <v>2412414000</v>
      </c>
      <c r="P1195" s="120">
        <f t="shared" si="5"/>
        <v>0.3551163454</v>
      </c>
      <c r="Q1195" s="16"/>
      <c r="R1195" s="16"/>
      <c r="S1195" s="16"/>
      <c r="T1195" s="16"/>
      <c r="U1195" s="16"/>
      <c r="V1195" s="16"/>
      <c r="W1195" s="16"/>
      <c r="X1195" s="16"/>
      <c r="Y1195" s="16"/>
      <c r="Z1195" s="16"/>
      <c r="AA1195" s="16"/>
    </row>
    <row r="1196">
      <c r="A1196" s="115">
        <v>1242.0</v>
      </c>
      <c r="B1196" s="116" t="s">
        <v>465</v>
      </c>
      <c r="C1196" s="116" t="s">
        <v>27</v>
      </c>
      <c r="D1196" s="118">
        <v>42004.0</v>
      </c>
      <c r="E1196" s="117">
        <v>8.441971E9</v>
      </c>
      <c r="F1196" s="117">
        <v>8.57841E8</v>
      </c>
      <c r="G1196" s="117">
        <v>4.302998E9</v>
      </c>
      <c r="H1196" s="121" t="s">
        <v>59</v>
      </c>
      <c r="I1196" s="117">
        <v>2.0782E8</v>
      </c>
      <c r="J1196" s="116" t="s">
        <v>9</v>
      </c>
      <c r="K1196" s="116" t="s">
        <v>110</v>
      </c>
      <c r="L1196" s="29">
        <f t="shared" si="1"/>
        <v>7584130000</v>
      </c>
      <c r="M1196" s="120">
        <f t="shared" si="2"/>
        <v>0.8983838016</v>
      </c>
      <c r="N1196" s="29">
        <f t="shared" si="3"/>
        <v>4510818000</v>
      </c>
      <c r="O1196" s="29">
        <f t="shared" si="4"/>
        <v>3073312000</v>
      </c>
      <c r="P1196" s="120">
        <f t="shared" si="5"/>
        <v>0.3640514757</v>
      </c>
      <c r="Q1196" s="16"/>
      <c r="R1196" s="16"/>
      <c r="S1196" s="16"/>
      <c r="T1196" s="16"/>
      <c r="U1196" s="16"/>
      <c r="V1196" s="16"/>
      <c r="W1196" s="16"/>
      <c r="X1196" s="16"/>
      <c r="Y1196" s="16"/>
      <c r="Z1196" s="16"/>
      <c r="AA1196" s="16"/>
    </row>
    <row r="1197">
      <c r="A1197" s="115">
        <v>1243.0</v>
      </c>
      <c r="B1197" s="116" t="s">
        <v>465</v>
      </c>
      <c r="C1197" s="116" t="s">
        <v>28</v>
      </c>
      <c r="D1197" s="118">
        <v>42369.0</v>
      </c>
      <c r="E1197" s="117">
        <v>9.223987E9</v>
      </c>
      <c r="F1197" s="117">
        <v>6.3218E8</v>
      </c>
      <c r="G1197" s="117">
        <v>5.060406E9</v>
      </c>
      <c r="H1197" s="119" t="s">
        <v>59</v>
      </c>
      <c r="I1197" s="117">
        <v>2.72494E8</v>
      </c>
      <c r="J1197" s="116" t="s">
        <v>9</v>
      </c>
      <c r="K1197" s="116" t="s">
        <v>110</v>
      </c>
      <c r="L1197" s="29">
        <f t="shared" si="1"/>
        <v>8591807000</v>
      </c>
      <c r="M1197" s="120">
        <f t="shared" si="2"/>
        <v>0.9314634767</v>
      </c>
      <c r="N1197" s="29">
        <f t="shared" si="3"/>
        <v>5332900000</v>
      </c>
      <c r="O1197" s="29">
        <f t="shared" si="4"/>
        <v>3258907000</v>
      </c>
      <c r="P1197" s="120">
        <f t="shared" si="5"/>
        <v>0.3533078483</v>
      </c>
      <c r="Q1197" s="16"/>
      <c r="R1197" s="16"/>
      <c r="S1197" s="16"/>
      <c r="T1197" s="16"/>
      <c r="U1197" s="16"/>
      <c r="V1197" s="16"/>
      <c r="W1197" s="16"/>
      <c r="X1197" s="16"/>
      <c r="Y1197" s="16"/>
      <c r="Z1197" s="16"/>
      <c r="AA1197" s="16"/>
    </row>
    <row r="1198">
      <c r="A1198" s="115">
        <v>1244.0</v>
      </c>
      <c r="B1198" s="116" t="s">
        <v>466</v>
      </c>
      <c r="C1198" s="116" t="s">
        <v>25</v>
      </c>
      <c r="D1198" s="118">
        <v>41391.0</v>
      </c>
      <c r="E1198" s="117">
        <v>3.637212E9</v>
      </c>
      <c r="F1198" s="117">
        <v>2.446443E9</v>
      </c>
      <c r="G1198" s="119" t="s">
        <v>59</v>
      </c>
      <c r="H1198" s="119" t="s">
        <v>59</v>
      </c>
      <c r="I1198" s="119" t="s">
        <v>59</v>
      </c>
      <c r="J1198" s="116" t="s">
        <v>13</v>
      </c>
      <c r="K1198" s="116" t="s">
        <v>198</v>
      </c>
      <c r="L1198" s="29">
        <f t="shared" si="1"/>
        <v>1190769000</v>
      </c>
      <c r="M1198" s="120">
        <f t="shared" si="2"/>
        <v>0.3273850961</v>
      </c>
      <c r="N1198" s="29">
        <f t="shared" si="3"/>
        <v>0</v>
      </c>
      <c r="O1198" s="29">
        <f t="shared" si="4"/>
        <v>1190769000</v>
      </c>
      <c r="P1198" s="120">
        <f t="shared" si="5"/>
        <v>0.3273850961</v>
      </c>
      <c r="Q1198" s="16"/>
      <c r="R1198" s="16"/>
      <c r="S1198" s="16"/>
      <c r="T1198" s="16"/>
      <c r="U1198" s="16"/>
      <c r="V1198" s="16"/>
      <c r="W1198" s="16"/>
      <c r="X1198" s="16"/>
      <c r="Y1198" s="16"/>
      <c r="Z1198" s="16"/>
      <c r="AA1198" s="16"/>
    </row>
    <row r="1199">
      <c r="A1199" s="115">
        <v>1245.0</v>
      </c>
      <c r="B1199" s="116" t="s">
        <v>466</v>
      </c>
      <c r="C1199" s="116" t="s">
        <v>26</v>
      </c>
      <c r="D1199" s="118">
        <v>41755.0</v>
      </c>
      <c r="E1199" s="117">
        <v>3.585141E9</v>
      </c>
      <c r="F1199" s="117">
        <v>2.566444E9</v>
      </c>
      <c r="G1199" s="119" t="s">
        <v>59</v>
      </c>
      <c r="H1199" s="119" t="s">
        <v>59</v>
      </c>
      <c r="I1199" s="119" t="s">
        <v>59</v>
      </c>
      <c r="J1199" s="116" t="s">
        <v>13</v>
      </c>
      <c r="K1199" s="116" t="s">
        <v>198</v>
      </c>
      <c r="L1199" s="29">
        <f t="shared" si="1"/>
        <v>1018697000</v>
      </c>
      <c r="M1199" s="120">
        <f t="shared" si="2"/>
        <v>0.284144194</v>
      </c>
      <c r="N1199" s="29">
        <f t="shared" si="3"/>
        <v>0</v>
      </c>
      <c r="O1199" s="29">
        <f t="shared" si="4"/>
        <v>1018697000</v>
      </c>
      <c r="P1199" s="120">
        <f t="shared" si="5"/>
        <v>0.284144194</v>
      </c>
      <c r="Q1199" s="16"/>
      <c r="R1199" s="16"/>
      <c r="S1199" s="16"/>
      <c r="T1199" s="16"/>
      <c r="U1199" s="16"/>
      <c r="V1199" s="16"/>
      <c r="W1199" s="16"/>
      <c r="X1199" s="16"/>
      <c r="Y1199" s="16"/>
      <c r="Z1199" s="16"/>
      <c r="AA1199" s="16"/>
    </row>
    <row r="1200">
      <c r="A1200" s="115">
        <v>1246.0</v>
      </c>
      <c r="B1200" s="116" t="s">
        <v>466</v>
      </c>
      <c r="C1200" s="116" t="s">
        <v>27</v>
      </c>
      <c r="D1200" s="118">
        <v>42119.0</v>
      </c>
      <c r="E1200" s="117">
        <v>3.910865E9</v>
      </c>
      <c r="F1200" s="117">
        <v>2.850316E9</v>
      </c>
      <c r="G1200" s="119" t="s">
        <v>59</v>
      </c>
      <c r="H1200" s="121" t="s">
        <v>59</v>
      </c>
      <c r="I1200" s="119" t="s">
        <v>59</v>
      </c>
      <c r="J1200" s="116" t="s">
        <v>13</v>
      </c>
      <c r="K1200" s="116" t="s">
        <v>198</v>
      </c>
      <c r="L1200" s="29">
        <f t="shared" si="1"/>
        <v>1060549000</v>
      </c>
      <c r="M1200" s="120">
        <f t="shared" si="2"/>
        <v>0.2711801609</v>
      </c>
      <c r="N1200" s="29">
        <f t="shared" si="3"/>
        <v>0</v>
      </c>
      <c r="O1200" s="29">
        <f t="shared" si="4"/>
        <v>1060549000</v>
      </c>
      <c r="P1200" s="120">
        <f t="shared" si="5"/>
        <v>0.2711801609</v>
      </c>
      <c r="Q1200" s="16"/>
      <c r="R1200" s="16"/>
      <c r="S1200" s="16"/>
      <c r="T1200" s="16"/>
      <c r="U1200" s="16"/>
      <c r="V1200" s="16"/>
      <c r="W1200" s="16"/>
      <c r="X1200" s="16"/>
      <c r="Y1200" s="16"/>
      <c r="Z1200" s="16"/>
      <c r="AA1200" s="16"/>
    </row>
    <row r="1201">
      <c r="A1201" s="115">
        <v>1247.0</v>
      </c>
      <c r="B1201" s="116" t="s">
        <v>466</v>
      </c>
      <c r="C1201" s="116" t="s">
        <v>28</v>
      </c>
      <c r="D1201" s="118">
        <v>42490.0</v>
      </c>
      <c r="E1201" s="117">
        <v>5.386703E9</v>
      </c>
      <c r="F1201" s="117">
        <v>4.063955E9</v>
      </c>
      <c r="G1201" s="119" t="s">
        <v>59</v>
      </c>
      <c r="H1201" s="119" t="s">
        <v>59</v>
      </c>
      <c r="I1201" s="121" t="s">
        <v>59</v>
      </c>
      <c r="J1201" s="116" t="s">
        <v>13</v>
      </c>
      <c r="K1201" s="116" t="s">
        <v>198</v>
      </c>
      <c r="L1201" s="29">
        <f t="shared" si="1"/>
        <v>1322748000</v>
      </c>
      <c r="M1201" s="120">
        <f t="shared" si="2"/>
        <v>0.2455579972</v>
      </c>
      <c r="N1201" s="29">
        <f t="shared" si="3"/>
        <v>0</v>
      </c>
      <c r="O1201" s="29">
        <f t="shared" si="4"/>
        <v>1322748000</v>
      </c>
      <c r="P1201" s="120">
        <f t="shared" si="5"/>
        <v>0.2455579972</v>
      </c>
      <c r="Q1201" s="16"/>
      <c r="R1201" s="16"/>
      <c r="S1201" s="16"/>
      <c r="T1201" s="16"/>
      <c r="U1201" s="16"/>
      <c r="V1201" s="16"/>
      <c r="W1201" s="16"/>
      <c r="X1201" s="16"/>
      <c r="Y1201" s="16"/>
      <c r="Z1201" s="16"/>
      <c r="AA1201" s="16"/>
    </row>
    <row r="1202">
      <c r="A1202" s="115">
        <v>1248.0</v>
      </c>
      <c r="B1202" s="116" t="s">
        <v>467</v>
      </c>
      <c r="C1202" s="116" t="s">
        <v>25</v>
      </c>
      <c r="D1202" s="118">
        <v>41274.0</v>
      </c>
      <c r="E1202" s="117">
        <v>9.781E9</v>
      </c>
      <c r="F1202" s="117">
        <v>6.351E9</v>
      </c>
      <c r="G1202" s="117">
        <v>9.8E7</v>
      </c>
      <c r="H1202" s="121" t="s">
        <v>59</v>
      </c>
      <c r="I1202" s="117">
        <v>1.054E9</v>
      </c>
      <c r="J1202" s="116" t="s">
        <v>19</v>
      </c>
      <c r="K1202" s="116" t="s">
        <v>82</v>
      </c>
      <c r="L1202" s="29">
        <f t="shared" si="1"/>
        <v>3430000000</v>
      </c>
      <c r="M1202" s="120">
        <f t="shared" si="2"/>
        <v>0.3506798896</v>
      </c>
      <c r="N1202" s="29">
        <f t="shared" si="3"/>
        <v>1152000000</v>
      </c>
      <c r="O1202" s="29">
        <f t="shared" si="4"/>
        <v>2278000000</v>
      </c>
      <c r="P1202" s="120">
        <f t="shared" si="5"/>
        <v>0.2329005214</v>
      </c>
      <c r="Q1202" s="16"/>
      <c r="R1202" s="16"/>
      <c r="S1202" s="16"/>
      <c r="T1202" s="16"/>
      <c r="U1202" s="16"/>
      <c r="V1202" s="16"/>
      <c r="W1202" s="16"/>
      <c r="X1202" s="16"/>
      <c r="Y1202" s="16"/>
      <c r="Z1202" s="16"/>
      <c r="AA1202" s="16"/>
    </row>
    <row r="1203">
      <c r="A1203" s="115">
        <v>1249.0</v>
      </c>
      <c r="B1203" s="116" t="s">
        <v>467</v>
      </c>
      <c r="C1203" s="116" t="s">
        <v>26</v>
      </c>
      <c r="D1203" s="118">
        <v>41639.0</v>
      </c>
      <c r="E1203" s="117">
        <v>9.968E9</v>
      </c>
      <c r="F1203" s="117">
        <v>6.423E9</v>
      </c>
      <c r="G1203" s="117">
        <v>6.8E7</v>
      </c>
      <c r="H1203" s="121" t="s">
        <v>59</v>
      </c>
      <c r="I1203" s="117">
        <v>1.178E9</v>
      </c>
      <c r="J1203" s="116" t="s">
        <v>19</v>
      </c>
      <c r="K1203" s="116" t="s">
        <v>82</v>
      </c>
      <c r="L1203" s="29">
        <f t="shared" si="1"/>
        <v>3545000000</v>
      </c>
      <c r="M1203" s="120">
        <f t="shared" si="2"/>
        <v>0.3556380417</v>
      </c>
      <c r="N1203" s="29">
        <f t="shared" si="3"/>
        <v>1246000000</v>
      </c>
      <c r="O1203" s="29">
        <f t="shared" si="4"/>
        <v>2299000000</v>
      </c>
      <c r="P1203" s="120">
        <f t="shared" si="5"/>
        <v>0.2306380417</v>
      </c>
      <c r="Q1203" s="16"/>
      <c r="R1203" s="16"/>
      <c r="S1203" s="16"/>
      <c r="T1203" s="16"/>
      <c r="U1203" s="16"/>
      <c r="V1203" s="16"/>
      <c r="W1203" s="16"/>
      <c r="X1203" s="16"/>
      <c r="Y1203" s="16"/>
      <c r="Z1203" s="16"/>
      <c r="AA1203" s="16"/>
    </row>
    <row r="1204">
      <c r="A1204" s="115">
        <v>1250.0</v>
      </c>
      <c r="B1204" s="116" t="s">
        <v>467</v>
      </c>
      <c r="C1204" s="116" t="s">
        <v>27</v>
      </c>
      <c r="D1204" s="118">
        <v>42004.0</v>
      </c>
      <c r="E1204" s="117">
        <v>1.0886E10</v>
      </c>
      <c r="F1204" s="117">
        <v>7.036E9</v>
      </c>
      <c r="G1204" s="119" t="s">
        <v>59</v>
      </c>
      <c r="H1204" s="121" t="s">
        <v>59</v>
      </c>
      <c r="I1204" s="117">
        <v>1.227E9</v>
      </c>
      <c r="J1204" s="116" t="s">
        <v>19</v>
      </c>
      <c r="K1204" s="116" t="s">
        <v>82</v>
      </c>
      <c r="L1204" s="29">
        <f t="shared" si="1"/>
        <v>3850000000</v>
      </c>
      <c r="M1204" s="120">
        <f t="shared" si="2"/>
        <v>0.3536652581</v>
      </c>
      <c r="N1204" s="29">
        <f t="shared" si="3"/>
        <v>1227000000</v>
      </c>
      <c r="O1204" s="29">
        <f t="shared" si="4"/>
        <v>2623000000</v>
      </c>
      <c r="P1204" s="120">
        <f t="shared" si="5"/>
        <v>0.2409516811</v>
      </c>
      <c r="Q1204" s="16"/>
      <c r="R1204" s="16"/>
      <c r="S1204" s="16"/>
      <c r="T1204" s="16"/>
      <c r="U1204" s="16"/>
      <c r="V1204" s="16"/>
      <c r="W1204" s="16"/>
      <c r="X1204" s="16"/>
      <c r="Y1204" s="16"/>
      <c r="Z1204" s="16"/>
      <c r="AA1204" s="16"/>
    </row>
    <row r="1205">
      <c r="A1205" s="115">
        <v>1251.0</v>
      </c>
      <c r="B1205" s="116" t="s">
        <v>467</v>
      </c>
      <c r="C1205" s="116" t="s">
        <v>28</v>
      </c>
      <c r="D1205" s="118">
        <v>42369.0</v>
      </c>
      <c r="E1205" s="117">
        <v>1.0415E10</v>
      </c>
      <c r="F1205" s="117">
        <v>6.239E9</v>
      </c>
      <c r="G1205" s="119" t="s">
        <v>59</v>
      </c>
      <c r="H1205" s="121" t="s">
        <v>59</v>
      </c>
      <c r="I1205" s="117">
        <v>1.214E9</v>
      </c>
      <c r="J1205" s="116" t="s">
        <v>19</v>
      </c>
      <c r="K1205" s="116" t="s">
        <v>82</v>
      </c>
      <c r="L1205" s="29">
        <f t="shared" si="1"/>
        <v>4176000000</v>
      </c>
      <c r="M1205" s="120">
        <f t="shared" si="2"/>
        <v>0.4009601536</v>
      </c>
      <c r="N1205" s="29">
        <f t="shared" si="3"/>
        <v>1214000000</v>
      </c>
      <c r="O1205" s="29">
        <f t="shared" si="4"/>
        <v>2962000000</v>
      </c>
      <c r="P1205" s="120">
        <f t="shared" si="5"/>
        <v>0.2843975036</v>
      </c>
      <c r="Q1205" s="16"/>
      <c r="R1205" s="16"/>
      <c r="S1205" s="16"/>
      <c r="T1205" s="16"/>
      <c r="U1205" s="16"/>
      <c r="V1205" s="16"/>
      <c r="W1205" s="16"/>
      <c r="X1205" s="16"/>
      <c r="Y1205" s="16"/>
      <c r="Z1205" s="16"/>
      <c r="AA1205" s="16"/>
    </row>
    <row r="1206">
      <c r="A1206" s="115">
        <v>1252.0</v>
      </c>
      <c r="B1206" s="116" t="s">
        <v>468</v>
      </c>
      <c r="C1206" s="116" t="s">
        <v>25</v>
      </c>
      <c r="D1206" s="118">
        <v>41636.0</v>
      </c>
      <c r="E1206" s="117">
        <v>6.6415E10</v>
      </c>
      <c r="F1206" s="117">
        <v>3.1243E10</v>
      </c>
      <c r="G1206" s="117">
        <v>2.5357E10</v>
      </c>
      <c r="H1206" s="121" t="s">
        <v>59</v>
      </c>
      <c r="I1206" s="117">
        <v>1.1E8</v>
      </c>
      <c r="J1206" s="116" t="s">
        <v>10</v>
      </c>
      <c r="K1206" s="116" t="s">
        <v>245</v>
      </c>
      <c r="L1206" s="29">
        <f t="shared" si="1"/>
        <v>35172000000</v>
      </c>
      <c r="M1206" s="120">
        <f t="shared" si="2"/>
        <v>0.5295791613</v>
      </c>
      <c r="N1206" s="29">
        <f t="shared" si="3"/>
        <v>25467000000</v>
      </c>
      <c r="O1206" s="29">
        <f t="shared" si="4"/>
        <v>9705000000</v>
      </c>
      <c r="P1206" s="120">
        <f t="shared" si="5"/>
        <v>0.146126628</v>
      </c>
      <c r="Q1206" s="16"/>
      <c r="R1206" s="16"/>
      <c r="S1206" s="16"/>
      <c r="T1206" s="16"/>
      <c r="U1206" s="16"/>
      <c r="V1206" s="16"/>
      <c r="W1206" s="16"/>
      <c r="X1206" s="16"/>
      <c r="Y1206" s="16"/>
      <c r="Z1206" s="16"/>
      <c r="AA1206" s="16"/>
    </row>
    <row r="1207">
      <c r="A1207" s="115">
        <v>1253.0</v>
      </c>
      <c r="B1207" s="116" t="s">
        <v>468</v>
      </c>
      <c r="C1207" s="116" t="s">
        <v>26</v>
      </c>
      <c r="D1207" s="118">
        <v>42000.0</v>
      </c>
      <c r="E1207" s="117">
        <v>6.6683E10</v>
      </c>
      <c r="F1207" s="117">
        <v>3.1238E10</v>
      </c>
      <c r="G1207" s="117">
        <v>2.5772E10</v>
      </c>
      <c r="H1207" s="121" t="s">
        <v>59</v>
      </c>
      <c r="I1207" s="117">
        <v>9.2E7</v>
      </c>
      <c r="J1207" s="116" t="s">
        <v>10</v>
      </c>
      <c r="K1207" s="116" t="s">
        <v>245</v>
      </c>
      <c r="L1207" s="29">
        <f t="shared" si="1"/>
        <v>35445000000</v>
      </c>
      <c r="M1207" s="120">
        <f t="shared" si="2"/>
        <v>0.5315447715</v>
      </c>
      <c r="N1207" s="29">
        <f t="shared" si="3"/>
        <v>25864000000</v>
      </c>
      <c r="O1207" s="29">
        <f t="shared" si="4"/>
        <v>9581000000</v>
      </c>
      <c r="P1207" s="120">
        <f t="shared" si="5"/>
        <v>0.1436797984</v>
      </c>
      <c r="Q1207" s="16"/>
      <c r="R1207" s="16"/>
      <c r="S1207" s="16"/>
      <c r="T1207" s="16"/>
      <c r="U1207" s="16"/>
      <c r="V1207" s="16"/>
      <c r="W1207" s="16"/>
      <c r="X1207" s="16"/>
      <c r="Y1207" s="16"/>
      <c r="Z1207" s="16"/>
      <c r="AA1207" s="16"/>
    </row>
    <row r="1208">
      <c r="A1208" s="115">
        <v>1254.0</v>
      </c>
      <c r="B1208" s="116" t="s">
        <v>468</v>
      </c>
      <c r="C1208" s="116" t="s">
        <v>27</v>
      </c>
      <c r="D1208" s="118">
        <v>42364.0</v>
      </c>
      <c r="E1208" s="117">
        <v>6.3056E10</v>
      </c>
      <c r="F1208" s="117">
        <v>2.8731E10</v>
      </c>
      <c r="G1208" s="117">
        <v>2.4538E10</v>
      </c>
      <c r="H1208" s="121" t="s">
        <v>59</v>
      </c>
      <c r="I1208" s="117">
        <v>7.5E7</v>
      </c>
      <c r="J1208" s="116" t="s">
        <v>10</v>
      </c>
      <c r="K1208" s="116" t="s">
        <v>245</v>
      </c>
      <c r="L1208" s="29">
        <f t="shared" si="1"/>
        <v>34325000000</v>
      </c>
      <c r="M1208" s="120">
        <f t="shared" si="2"/>
        <v>0.5443573966</v>
      </c>
      <c r="N1208" s="29">
        <f t="shared" si="3"/>
        <v>24613000000</v>
      </c>
      <c r="O1208" s="29">
        <f t="shared" si="4"/>
        <v>9712000000</v>
      </c>
      <c r="P1208" s="120">
        <f t="shared" si="5"/>
        <v>0.1540218219</v>
      </c>
      <c r="Q1208" s="16"/>
      <c r="R1208" s="16"/>
      <c r="S1208" s="16"/>
      <c r="T1208" s="16"/>
      <c r="U1208" s="16"/>
      <c r="V1208" s="16"/>
      <c r="W1208" s="16"/>
      <c r="X1208" s="16"/>
      <c r="Y1208" s="16"/>
      <c r="Z1208" s="16"/>
      <c r="AA1208" s="16"/>
    </row>
    <row r="1209">
      <c r="A1209" s="115">
        <v>1255.0</v>
      </c>
      <c r="B1209" s="116" t="s">
        <v>468</v>
      </c>
      <c r="C1209" s="116" t="s">
        <v>28</v>
      </c>
      <c r="D1209" s="118">
        <v>42735.0</v>
      </c>
      <c r="E1209" s="117">
        <v>6.2799E10</v>
      </c>
      <c r="F1209" s="117">
        <v>2.8209E10</v>
      </c>
      <c r="G1209" s="117">
        <v>2.4735E10</v>
      </c>
      <c r="H1209" s="121" t="s">
        <v>59</v>
      </c>
      <c r="I1209" s="117">
        <v>7.0E7</v>
      </c>
      <c r="J1209" s="116" t="s">
        <v>10</v>
      </c>
      <c r="K1209" s="116" t="s">
        <v>245</v>
      </c>
      <c r="L1209" s="29">
        <f t="shared" si="1"/>
        <v>34590000000</v>
      </c>
      <c r="M1209" s="120">
        <f t="shared" si="2"/>
        <v>0.5508049491</v>
      </c>
      <c r="N1209" s="29">
        <f t="shared" si="3"/>
        <v>24805000000</v>
      </c>
      <c r="O1209" s="29">
        <f t="shared" si="4"/>
        <v>9785000000</v>
      </c>
      <c r="P1209" s="120">
        <f t="shared" si="5"/>
        <v>0.155814583</v>
      </c>
      <c r="Q1209" s="16"/>
      <c r="R1209" s="16"/>
      <c r="S1209" s="16"/>
      <c r="T1209" s="16"/>
      <c r="U1209" s="16"/>
      <c r="V1209" s="16"/>
      <c r="W1209" s="16"/>
      <c r="X1209" s="16"/>
      <c r="Y1209" s="16"/>
      <c r="Z1209" s="16"/>
      <c r="AA1209" s="16"/>
    </row>
    <row r="1210">
      <c r="A1210" s="115">
        <v>1256.0</v>
      </c>
      <c r="B1210" s="116" t="s">
        <v>469</v>
      </c>
      <c r="C1210" s="116" t="s">
        <v>25</v>
      </c>
      <c r="D1210" s="122">
        <v>41274.0</v>
      </c>
      <c r="E1210" s="117">
        <v>5.4657E10</v>
      </c>
      <c r="F1210" s="117">
        <v>9.821E9</v>
      </c>
      <c r="G1210" s="117">
        <v>1.5171E10</v>
      </c>
      <c r="H1210" s="117">
        <v>7.482E9</v>
      </c>
      <c r="I1210" s="117">
        <v>5.109E9</v>
      </c>
      <c r="J1210" s="116" t="s">
        <v>13</v>
      </c>
      <c r="K1210" s="116" t="s">
        <v>66</v>
      </c>
      <c r="L1210" s="29">
        <f t="shared" si="1"/>
        <v>44836000000</v>
      </c>
      <c r="M1210" s="120">
        <f t="shared" si="2"/>
        <v>0.8203157875</v>
      </c>
      <c r="N1210" s="29">
        <f t="shared" si="3"/>
        <v>27762000000</v>
      </c>
      <c r="O1210" s="29">
        <f t="shared" si="4"/>
        <v>17074000000</v>
      </c>
      <c r="P1210" s="120">
        <f t="shared" si="5"/>
        <v>0.312384507</v>
      </c>
      <c r="Q1210" s="16"/>
      <c r="R1210" s="16"/>
      <c r="S1210" s="16"/>
      <c r="T1210" s="16"/>
      <c r="U1210" s="16"/>
      <c r="V1210" s="16"/>
      <c r="W1210" s="16"/>
      <c r="X1210" s="16"/>
      <c r="Y1210" s="16"/>
      <c r="Z1210" s="16"/>
      <c r="AA1210" s="16"/>
    </row>
    <row r="1211">
      <c r="A1211" s="115">
        <v>1257.0</v>
      </c>
      <c r="B1211" s="116" t="s">
        <v>469</v>
      </c>
      <c r="C1211" s="116" t="s">
        <v>26</v>
      </c>
      <c r="D1211" s="118">
        <v>41639.0</v>
      </c>
      <c r="E1211" s="117">
        <v>5.1584E10</v>
      </c>
      <c r="F1211" s="117">
        <v>9.586E9</v>
      </c>
      <c r="G1211" s="117">
        <v>1.4355E10</v>
      </c>
      <c r="H1211" s="117">
        <v>6.678E9</v>
      </c>
      <c r="I1211" s="117">
        <v>4.599E9</v>
      </c>
      <c r="J1211" s="116" t="s">
        <v>13</v>
      </c>
      <c r="K1211" s="116" t="s">
        <v>66</v>
      </c>
      <c r="L1211" s="29">
        <f t="shared" si="1"/>
        <v>41998000000</v>
      </c>
      <c r="M1211" s="120">
        <f t="shared" si="2"/>
        <v>0.8141671836</v>
      </c>
      <c r="N1211" s="29">
        <f t="shared" si="3"/>
        <v>25632000000</v>
      </c>
      <c r="O1211" s="29">
        <f t="shared" si="4"/>
        <v>16366000000</v>
      </c>
      <c r="P1211" s="120">
        <f t="shared" si="5"/>
        <v>0.3172689206</v>
      </c>
      <c r="Q1211" s="16"/>
      <c r="R1211" s="16"/>
      <c r="S1211" s="16"/>
      <c r="T1211" s="16"/>
      <c r="U1211" s="16"/>
      <c r="V1211" s="16"/>
      <c r="W1211" s="16"/>
      <c r="X1211" s="16"/>
      <c r="Y1211" s="16"/>
      <c r="Z1211" s="16"/>
      <c r="AA1211" s="16"/>
    </row>
    <row r="1212">
      <c r="A1212" s="115">
        <v>1258.0</v>
      </c>
      <c r="B1212" s="116" t="s">
        <v>469</v>
      </c>
      <c r="C1212" s="116" t="s">
        <v>27</v>
      </c>
      <c r="D1212" s="118">
        <v>42004.0</v>
      </c>
      <c r="E1212" s="117">
        <v>4.9605E10</v>
      </c>
      <c r="F1212" s="117">
        <v>9.577E9</v>
      </c>
      <c r="G1212" s="117">
        <v>1.4097E10</v>
      </c>
      <c r="H1212" s="117">
        <v>8.393E9</v>
      </c>
      <c r="I1212" s="117">
        <v>4.039E9</v>
      </c>
      <c r="J1212" s="116" t="s">
        <v>13</v>
      </c>
      <c r="K1212" s="116" t="s">
        <v>66</v>
      </c>
      <c r="L1212" s="29">
        <f t="shared" si="1"/>
        <v>40028000000</v>
      </c>
      <c r="M1212" s="120">
        <f t="shared" si="2"/>
        <v>0.8069347848</v>
      </c>
      <c r="N1212" s="29">
        <f t="shared" si="3"/>
        <v>26529000000</v>
      </c>
      <c r="O1212" s="29">
        <f t="shared" si="4"/>
        <v>13499000000</v>
      </c>
      <c r="P1212" s="120">
        <f t="shared" si="5"/>
        <v>0.2721298256</v>
      </c>
      <c r="Q1212" s="16"/>
      <c r="R1212" s="16"/>
      <c r="S1212" s="16"/>
      <c r="T1212" s="16"/>
      <c r="U1212" s="16"/>
      <c r="V1212" s="16"/>
      <c r="W1212" s="16"/>
      <c r="X1212" s="16"/>
      <c r="Y1212" s="16"/>
      <c r="Z1212" s="16"/>
      <c r="AA1212" s="16"/>
    </row>
    <row r="1213">
      <c r="A1213" s="115">
        <v>1259.0</v>
      </c>
      <c r="B1213" s="116" t="s">
        <v>469</v>
      </c>
      <c r="C1213" s="116" t="s">
        <v>28</v>
      </c>
      <c r="D1213" s="118">
        <v>42369.0</v>
      </c>
      <c r="E1213" s="117">
        <v>4.8851E10</v>
      </c>
      <c r="F1213" s="117">
        <v>9.648E9</v>
      </c>
      <c r="G1213" s="117">
        <v>1.4809E10</v>
      </c>
      <c r="H1213" s="117">
        <v>7.69E9</v>
      </c>
      <c r="I1213" s="117">
        <v>3.728E9</v>
      </c>
      <c r="J1213" s="116" t="s">
        <v>13</v>
      </c>
      <c r="K1213" s="116" t="s">
        <v>66</v>
      </c>
      <c r="L1213" s="29">
        <f t="shared" si="1"/>
        <v>39203000000</v>
      </c>
      <c r="M1213" s="120">
        <f t="shared" si="2"/>
        <v>0.8025014841</v>
      </c>
      <c r="N1213" s="29">
        <f t="shared" si="3"/>
        <v>26227000000</v>
      </c>
      <c r="O1213" s="29">
        <f t="shared" si="4"/>
        <v>12976000000</v>
      </c>
      <c r="P1213" s="120">
        <f t="shared" si="5"/>
        <v>0.2656240404</v>
      </c>
      <c r="Q1213" s="16"/>
      <c r="R1213" s="16"/>
      <c r="S1213" s="16"/>
      <c r="T1213" s="16"/>
      <c r="U1213" s="16"/>
      <c r="V1213" s="16"/>
      <c r="W1213" s="16"/>
      <c r="X1213" s="16"/>
      <c r="Y1213" s="16"/>
      <c r="Z1213" s="16"/>
      <c r="AA1213" s="16"/>
    </row>
    <row r="1214">
      <c r="A1214" s="115">
        <v>1260.0</v>
      </c>
      <c r="B1214" s="116" t="s">
        <v>470</v>
      </c>
      <c r="C1214" s="116" t="s">
        <v>25</v>
      </c>
      <c r="D1214" s="118">
        <v>41639.0</v>
      </c>
      <c r="E1214" s="117">
        <v>9.2895E9</v>
      </c>
      <c r="F1214" s="117">
        <v>4.6836E9</v>
      </c>
      <c r="G1214" s="117">
        <v>1.89E8</v>
      </c>
      <c r="H1214" s="121" t="s">
        <v>59</v>
      </c>
      <c r="I1214" s="117">
        <v>3.2929E9</v>
      </c>
      <c r="J1214" s="116" t="s">
        <v>12</v>
      </c>
      <c r="K1214" s="116" t="s">
        <v>410</v>
      </c>
      <c r="L1214" s="29">
        <f t="shared" si="1"/>
        <v>4605900000</v>
      </c>
      <c r="M1214" s="120">
        <f t="shared" si="2"/>
        <v>0.4958178589</v>
      </c>
      <c r="N1214" s="29">
        <f t="shared" si="3"/>
        <v>3481900000</v>
      </c>
      <c r="O1214" s="29">
        <f t="shared" si="4"/>
        <v>1124000000</v>
      </c>
      <c r="P1214" s="120">
        <f t="shared" si="5"/>
        <v>0.1209968244</v>
      </c>
      <c r="Q1214" s="16"/>
      <c r="R1214" s="16"/>
      <c r="S1214" s="16"/>
      <c r="T1214" s="16"/>
      <c r="U1214" s="16"/>
      <c r="V1214" s="16"/>
      <c r="W1214" s="16"/>
      <c r="X1214" s="16"/>
      <c r="Y1214" s="16"/>
      <c r="Z1214" s="16"/>
      <c r="AA1214" s="16"/>
    </row>
    <row r="1215">
      <c r="A1215" s="115">
        <v>1261.0</v>
      </c>
      <c r="B1215" s="116" t="s">
        <v>470</v>
      </c>
      <c r="C1215" s="116" t="s">
        <v>26</v>
      </c>
      <c r="D1215" s="118">
        <v>42004.0</v>
      </c>
      <c r="E1215" s="117">
        <v>1.04776E10</v>
      </c>
      <c r="F1215" s="117">
        <v>5.231E9</v>
      </c>
      <c r="G1215" s="117">
        <v>1.774E8</v>
      </c>
      <c r="H1215" s="121" t="s">
        <v>59</v>
      </c>
      <c r="I1215" s="117">
        <v>3.5743E9</v>
      </c>
      <c r="J1215" s="116" t="s">
        <v>12</v>
      </c>
      <c r="K1215" s="116" t="s">
        <v>410</v>
      </c>
      <c r="L1215" s="29">
        <f t="shared" si="1"/>
        <v>5246600000</v>
      </c>
      <c r="M1215" s="120">
        <f t="shared" si="2"/>
        <v>0.5007444453</v>
      </c>
      <c r="N1215" s="29">
        <f t="shared" si="3"/>
        <v>3751700000</v>
      </c>
      <c r="O1215" s="29">
        <f t="shared" si="4"/>
        <v>1494900000</v>
      </c>
      <c r="P1215" s="120">
        <f t="shared" si="5"/>
        <v>0.1426758036</v>
      </c>
      <c r="Q1215" s="16"/>
      <c r="R1215" s="16"/>
      <c r="S1215" s="16"/>
      <c r="T1215" s="16"/>
      <c r="U1215" s="16"/>
      <c r="V1215" s="16"/>
      <c r="W1215" s="16"/>
      <c r="X1215" s="16"/>
      <c r="Y1215" s="16"/>
      <c r="Z1215" s="16"/>
      <c r="AA1215" s="16"/>
    </row>
    <row r="1216">
      <c r="A1216" s="115">
        <v>1262.0</v>
      </c>
      <c r="B1216" s="116" t="s">
        <v>470</v>
      </c>
      <c r="C1216" s="116" t="s">
        <v>27</v>
      </c>
      <c r="D1216" s="118">
        <v>42369.0</v>
      </c>
      <c r="E1216" s="117">
        <v>1.19644E10</v>
      </c>
      <c r="F1216" s="117">
        <v>6.6977E9</v>
      </c>
      <c r="G1216" s="117">
        <v>1.635E8</v>
      </c>
      <c r="H1216" s="121" t="s">
        <v>59</v>
      </c>
      <c r="I1216" s="117">
        <v>3.6724E9</v>
      </c>
      <c r="J1216" s="116" t="s">
        <v>12</v>
      </c>
      <c r="K1216" s="116" t="s">
        <v>410</v>
      </c>
      <c r="L1216" s="29">
        <f t="shared" si="1"/>
        <v>5266700000</v>
      </c>
      <c r="M1216" s="120">
        <f t="shared" si="2"/>
        <v>0.4401975862</v>
      </c>
      <c r="N1216" s="29">
        <f t="shared" si="3"/>
        <v>3835900000</v>
      </c>
      <c r="O1216" s="29">
        <f t="shared" si="4"/>
        <v>1430800000</v>
      </c>
      <c r="P1216" s="120">
        <f t="shared" si="5"/>
        <v>0.1195881114</v>
      </c>
      <c r="Q1216" s="16"/>
      <c r="R1216" s="16"/>
      <c r="S1216" s="16"/>
      <c r="T1216" s="16"/>
      <c r="U1216" s="16"/>
      <c r="V1216" s="16"/>
      <c r="W1216" s="16"/>
      <c r="X1216" s="16"/>
      <c r="Y1216" s="16"/>
      <c r="Z1216" s="16"/>
      <c r="AA1216" s="16"/>
    </row>
    <row r="1217">
      <c r="A1217" s="115">
        <v>1263.0</v>
      </c>
      <c r="B1217" s="116" t="s">
        <v>470</v>
      </c>
      <c r="C1217" s="116" t="s">
        <v>28</v>
      </c>
      <c r="D1217" s="118">
        <v>42735.0</v>
      </c>
      <c r="E1217" s="117">
        <v>1.23941E10</v>
      </c>
      <c r="F1217" s="117">
        <v>6.9132E9</v>
      </c>
      <c r="G1217" s="117">
        <v>1.566E8</v>
      </c>
      <c r="H1217" s="121" t="s">
        <v>59</v>
      </c>
      <c r="I1217" s="117">
        <v>3.7326E9</v>
      </c>
      <c r="J1217" s="116" t="s">
        <v>12</v>
      </c>
      <c r="K1217" s="116" t="s">
        <v>410</v>
      </c>
      <c r="L1217" s="29">
        <f t="shared" si="1"/>
        <v>5480900000</v>
      </c>
      <c r="M1217" s="120">
        <f t="shared" si="2"/>
        <v>0.4422184749</v>
      </c>
      <c r="N1217" s="29">
        <f t="shared" si="3"/>
        <v>3889200000</v>
      </c>
      <c r="O1217" s="29">
        <f t="shared" si="4"/>
        <v>1591700000</v>
      </c>
      <c r="P1217" s="120">
        <f t="shared" si="5"/>
        <v>0.1284240082</v>
      </c>
      <c r="Q1217" s="16"/>
      <c r="R1217" s="16"/>
      <c r="S1217" s="16"/>
      <c r="T1217" s="16"/>
      <c r="U1217" s="16"/>
      <c r="V1217" s="16"/>
      <c r="W1217" s="16"/>
      <c r="X1217" s="16"/>
      <c r="Y1217" s="16"/>
      <c r="Z1217" s="16"/>
      <c r="AA1217" s="16"/>
    </row>
    <row r="1218">
      <c r="A1218" s="115">
        <v>1264.0</v>
      </c>
      <c r="B1218" s="116" t="s">
        <v>471</v>
      </c>
      <c r="C1218" s="116" t="s">
        <v>25</v>
      </c>
      <c r="D1218" s="118">
        <v>41639.0</v>
      </c>
      <c r="E1218" s="117">
        <v>2.104745E9</v>
      </c>
      <c r="F1218" s="117">
        <v>1.55355E8</v>
      </c>
      <c r="G1218" s="117">
        <v>3.46393E8</v>
      </c>
      <c r="H1218" s="117">
        <v>8.59947E8</v>
      </c>
      <c r="I1218" s="119" t="s">
        <v>59</v>
      </c>
      <c r="J1218" s="116" t="s">
        <v>10</v>
      </c>
      <c r="K1218" s="116" t="s">
        <v>202</v>
      </c>
      <c r="L1218" s="29">
        <f t="shared" si="1"/>
        <v>1949390000</v>
      </c>
      <c r="M1218" s="120">
        <f t="shared" si="2"/>
        <v>0.9261882081</v>
      </c>
      <c r="N1218" s="29">
        <f t="shared" si="3"/>
        <v>1206340000</v>
      </c>
      <c r="O1218" s="29">
        <f t="shared" si="4"/>
        <v>743050000</v>
      </c>
      <c r="P1218" s="120">
        <f t="shared" si="5"/>
        <v>0.3530356409</v>
      </c>
      <c r="Q1218" s="16"/>
      <c r="R1218" s="16"/>
      <c r="S1218" s="16"/>
      <c r="T1218" s="16"/>
      <c r="U1218" s="16"/>
      <c r="V1218" s="16"/>
      <c r="W1218" s="16"/>
      <c r="X1218" s="16"/>
      <c r="Y1218" s="16"/>
      <c r="Z1218" s="16"/>
      <c r="AA1218" s="16"/>
    </row>
    <row r="1219">
      <c r="A1219" s="115">
        <v>1265.0</v>
      </c>
      <c r="B1219" s="116" t="s">
        <v>471</v>
      </c>
      <c r="C1219" s="116" t="s">
        <v>26</v>
      </c>
      <c r="D1219" s="118">
        <v>42004.0</v>
      </c>
      <c r="E1219" s="117">
        <v>2.819557E9</v>
      </c>
      <c r="F1219" s="117">
        <v>2.05018E8</v>
      </c>
      <c r="G1219" s="117">
        <v>5.19267E8</v>
      </c>
      <c r="H1219" s="117">
        <v>1.271353E9</v>
      </c>
      <c r="I1219" s="119" t="s">
        <v>59</v>
      </c>
      <c r="J1219" s="116" t="s">
        <v>10</v>
      </c>
      <c r="K1219" s="116" t="s">
        <v>202</v>
      </c>
      <c r="L1219" s="29">
        <f t="shared" si="1"/>
        <v>2614539000</v>
      </c>
      <c r="M1219" s="120">
        <f t="shared" si="2"/>
        <v>0.9272871589</v>
      </c>
      <c r="N1219" s="29">
        <f t="shared" si="3"/>
        <v>1790620000</v>
      </c>
      <c r="O1219" s="29">
        <f t="shared" si="4"/>
        <v>823919000</v>
      </c>
      <c r="P1219" s="120">
        <f t="shared" si="5"/>
        <v>0.292215763</v>
      </c>
      <c r="Q1219" s="16"/>
      <c r="R1219" s="16"/>
      <c r="S1219" s="16"/>
      <c r="T1219" s="16"/>
      <c r="U1219" s="16"/>
      <c r="V1219" s="16"/>
      <c r="W1219" s="16"/>
      <c r="X1219" s="16"/>
      <c r="Y1219" s="16"/>
      <c r="Z1219" s="16"/>
      <c r="AA1219" s="16"/>
    </row>
    <row r="1220">
      <c r="A1220" s="115">
        <v>1266.0</v>
      </c>
      <c r="B1220" s="116" t="s">
        <v>471</v>
      </c>
      <c r="C1220" s="116" t="s">
        <v>27</v>
      </c>
      <c r="D1220" s="118">
        <v>42369.0</v>
      </c>
      <c r="E1220" s="117">
        <v>4.103728E9</v>
      </c>
      <c r="F1220" s="117">
        <v>3.92709E8</v>
      </c>
      <c r="G1220" s="117">
        <v>8.38526E8</v>
      </c>
      <c r="H1220" s="117">
        <v>1.620577E9</v>
      </c>
      <c r="I1220" s="119" t="s">
        <v>59</v>
      </c>
      <c r="J1220" s="116" t="s">
        <v>10</v>
      </c>
      <c r="K1220" s="116" t="s">
        <v>202</v>
      </c>
      <c r="L1220" s="29">
        <f t="shared" si="1"/>
        <v>3711019000</v>
      </c>
      <c r="M1220" s="120">
        <f t="shared" si="2"/>
        <v>0.9043043301</v>
      </c>
      <c r="N1220" s="29">
        <f t="shared" si="3"/>
        <v>2459103000</v>
      </c>
      <c r="O1220" s="29">
        <f t="shared" si="4"/>
        <v>1251916000</v>
      </c>
      <c r="P1220" s="120">
        <f t="shared" si="5"/>
        <v>0.3050679772</v>
      </c>
      <c r="Q1220" s="16"/>
      <c r="R1220" s="16"/>
      <c r="S1220" s="16"/>
      <c r="T1220" s="16"/>
      <c r="U1220" s="16"/>
      <c r="V1220" s="16"/>
      <c r="W1220" s="16"/>
      <c r="X1220" s="16"/>
      <c r="Y1220" s="16"/>
      <c r="Z1220" s="16"/>
      <c r="AA1220" s="16"/>
    </row>
    <row r="1221">
      <c r="A1221" s="115">
        <v>1267.0</v>
      </c>
      <c r="B1221" s="116" t="s">
        <v>471</v>
      </c>
      <c r="C1221" s="116" t="s">
        <v>28</v>
      </c>
      <c r="D1221" s="118">
        <v>42735.0</v>
      </c>
      <c r="E1221" s="117">
        <v>4.860427E9</v>
      </c>
      <c r="F1221" s="117">
        <v>2.99694E8</v>
      </c>
      <c r="G1221" s="117">
        <v>1.177697E9</v>
      </c>
      <c r="H1221" s="117">
        <v>2.052295E9</v>
      </c>
      <c r="I1221" s="119" t="s">
        <v>59</v>
      </c>
      <c r="J1221" s="116" t="s">
        <v>10</v>
      </c>
      <c r="K1221" s="116" t="s">
        <v>202</v>
      </c>
      <c r="L1221" s="29">
        <f t="shared" si="1"/>
        <v>4560733000</v>
      </c>
      <c r="M1221" s="120">
        <f t="shared" si="2"/>
        <v>0.9383399854</v>
      </c>
      <c r="N1221" s="29">
        <f t="shared" si="3"/>
        <v>3229992000</v>
      </c>
      <c r="O1221" s="29">
        <f t="shared" si="4"/>
        <v>1330741000</v>
      </c>
      <c r="P1221" s="120">
        <f t="shared" si="5"/>
        <v>0.2737909653</v>
      </c>
      <c r="Q1221" s="16"/>
      <c r="R1221" s="16"/>
      <c r="S1221" s="16"/>
      <c r="T1221" s="16"/>
      <c r="U1221" s="16"/>
      <c r="V1221" s="16"/>
      <c r="W1221" s="16"/>
      <c r="X1221" s="16"/>
      <c r="Y1221" s="16"/>
      <c r="Z1221" s="16"/>
      <c r="AA1221" s="16"/>
    </row>
    <row r="1222">
      <c r="A1222" s="115">
        <v>1268.0</v>
      </c>
      <c r="B1222" s="116" t="s">
        <v>472</v>
      </c>
      <c r="C1222" s="116" t="s">
        <v>25</v>
      </c>
      <c r="D1222" s="118">
        <v>41274.0</v>
      </c>
      <c r="E1222" s="117">
        <v>1.70839E10</v>
      </c>
      <c r="F1222" s="117">
        <v>1.55909E10</v>
      </c>
      <c r="G1222" s="117">
        <v>1.54E7</v>
      </c>
      <c r="H1222" s="121" t="s">
        <v>59</v>
      </c>
      <c r="I1222" s="117">
        <v>3.61E7</v>
      </c>
      <c r="J1222" s="116" t="s">
        <v>12</v>
      </c>
      <c r="K1222" s="116" t="s">
        <v>86</v>
      </c>
      <c r="L1222" s="29">
        <f t="shared" si="1"/>
        <v>1493000000</v>
      </c>
      <c r="M1222" s="120">
        <f t="shared" si="2"/>
        <v>0.08739222309</v>
      </c>
      <c r="N1222" s="29">
        <f t="shared" si="3"/>
        <v>51500000</v>
      </c>
      <c r="O1222" s="29">
        <f t="shared" si="4"/>
        <v>1441500000</v>
      </c>
      <c r="P1222" s="120">
        <f t="shared" si="5"/>
        <v>0.08437768894</v>
      </c>
      <c r="Q1222" s="16"/>
      <c r="R1222" s="16"/>
      <c r="S1222" s="16"/>
      <c r="T1222" s="16"/>
      <c r="U1222" s="16"/>
      <c r="V1222" s="16"/>
      <c r="W1222" s="16"/>
      <c r="X1222" s="16"/>
      <c r="Y1222" s="16"/>
      <c r="Z1222" s="16"/>
      <c r="AA1222" s="16"/>
    </row>
    <row r="1223">
      <c r="A1223" s="115">
        <v>1269.0</v>
      </c>
      <c r="B1223" s="116" t="s">
        <v>472</v>
      </c>
      <c r="C1223" s="116" t="s">
        <v>26</v>
      </c>
      <c r="D1223" s="118">
        <v>41639.0</v>
      </c>
      <c r="E1223" s="117">
        <v>1.81709E10</v>
      </c>
      <c r="F1223" s="117">
        <v>1.62751E10</v>
      </c>
      <c r="G1223" s="117">
        <v>1.88E7</v>
      </c>
      <c r="H1223" s="121" t="s">
        <v>59</v>
      </c>
      <c r="I1223" s="117">
        <v>3.88E7</v>
      </c>
      <c r="J1223" s="116" t="s">
        <v>12</v>
      </c>
      <c r="K1223" s="116" t="s">
        <v>86</v>
      </c>
      <c r="L1223" s="29">
        <f t="shared" si="1"/>
        <v>1895800000</v>
      </c>
      <c r="M1223" s="120">
        <f t="shared" si="2"/>
        <v>0.1043316512</v>
      </c>
      <c r="N1223" s="29">
        <f t="shared" si="3"/>
        <v>57600000</v>
      </c>
      <c r="O1223" s="29">
        <f t="shared" si="4"/>
        <v>1838200000</v>
      </c>
      <c r="P1223" s="120">
        <f t="shared" si="5"/>
        <v>0.1011617476</v>
      </c>
      <c r="Q1223" s="16"/>
      <c r="R1223" s="16"/>
      <c r="S1223" s="16"/>
      <c r="T1223" s="16"/>
      <c r="U1223" s="16"/>
      <c r="V1223" s="16"/>
      <c r="W1223" s="16"/>
      <c r="X1223" s="16"/>
      <c r="Y1223" s="16"/>
      <c r="Z1223" s="16"/>
      <c r="AA1223" s="16"/>
    </row>
    <row r="1224">
      <c r="A1224" s="115">
        <v>1270.0</v>
      </c>
      <c r="B1224" s="116" t="s">
        <v>472</v>
      </c>
      <c r="C1224" s="116" t="s">
        <v>27</v>
      </c>
      <c r="D1224" s="118">
        <v>42004.0</v>
      </c>
      <c r="E1224" s="117">
        <v>1.93914E10</v>
      </c>
      <c r="F1224" s="117">
        <v>1.72973E10</v>
      </c>
      <c r="G1224" s="117">
        <v>1.89E7</v>
      </c>
      <c r="H1224" s="121" t="s">
        <v>59</v>
      </c>
      <c r="I1224" s="117">
        <v>5.09E7</v>
      </c>
      <c r="J1224" s="116" t="s">
        <v>12</v>
      </c>
      <c r="K1224" s="116" t="s">
        <v>86</v>
      </c>
      <c r="L1224" s="29">
        <f t="shared" si="1"/>
        <v>2094100000</v>
      </c>
      <c r="M1224" s="120">
        <f t="shared" si="2"/>
        <v>0.1079911713</v>
      </c>
      <c r="N1224" s="29">
        <f t="shared" si="3"/>
        <v>69800000</v>
      </c>
      <c r="O1224" s="29">
        <f t="shared" si="4"/>
        <v>2024300000</v>
      </c>
      <c r="P1224" s="120">
        <f t="shared" si="5"/>
        <v>0.1043916375</v>
      </c>
      <c r="Q1224" s="16"/>
      <c r="R1224" s="16"/>
      <c r="S1224" s="16"/>
      <c r="T1224" s="16"/>
      <c r="U1224" s="16"/>
      <c r="V1224" s="16"/>
      <c r="W1224" s="16"/>
      <c r="X1224" s="16"/>
      <c r="Y1224" s="16"/>
      <c r="Z1224" s="16"/>
      <c r="AA1224" s="16"/>
    </row>
    <row r="1225">
      <c r="A1225" s="115">
        <v>1271.0</v>
      </c>
      <c r="B1225" s="116" t="s">
        <v>472</v>
      </c>
      <c r="C1225" s="116" t="s">
        <v>28</v>
      </c>
      <c r="D1225" s="118">
        <v>42369.0</v>
      </c>
      <c r="E1225" s="117">
        <v>2.08538E10</v>
      </c>
      <c r="F1225" s="117">
        <v>1.87059E10</v>
      </c>
      <c r="G1225" s="117">
        <v>2.28E7</v>
      </c>
      <c r="H1225" s="121" t="s">
        <v>59</v>
      </c>
      <c r="I1225" s="117">
        <v>7.75E7</v>
      </c>
      <c r="J1225" s="116" t="s">
        <v>12</v>
      </c>
      <c r="K1225" s="116" t="s">
        <v>86</v>
      </c>
      <c r="L1225" s="29">
        <f t="shared" si="1"/>
        <v>2147900000</v>
      </c>
      <c r="M1225" s="120">
        <f t="shared" si="2"/>
        <v>0.1029980148</v>
      </c>
      <c r="N1225" s="29">
        <f t="shared" si="3"/>
        <v>100300000</v>
      </c>
      <c r="O1225" s="29">
        <f t="shared" si="4"/>
        <v>2047600000</v>
      </c>
      <c r="P1225" s="120">
        <f t="shared" si="5"/>
        <v>0.09818833978</v>
      </c>
      <c r="Q1225" s="16"/>
      <c r="R1225" s="16"/>
      <c r="S1225" s="16"/>
      <c r="T1225" s="16"/>
      <c r="U1225" s="16"/>
      <c r="V1225" s="16"/>
      <c r="W1225" s="16"/>
      <c r="X1225" s="16"/>
      <c r="Y1225" s="16"/>
      <c r="Z1225" s="16"/>
      <c r="AA1225" s="16"/>
    </row>
    <row r="1226">
      <c r="A1226" s="115">
        <v>1272.0</v>
      </c>
      <c r="B1226" s="116" t="s">
        <v>473</v>
      </c>
      <c r="C1226" s="116" t="s">
        <v>25</v>
      </c>
      <c r="D1226" s="118">
        <v>41455.0</v>
      </c>
      <c r="E1226" s="117">
        <v>1.3015704E10</v>
      </c>
      <c r="F1226" s="117">
        <v>1.0086675E10</v>
      </c>
      <c r="G1226" s="117">
        <v>1.554973E9</v>
      </c>
      <c r="H1226" s="121" t="s">
        <v>59</v>
      </c>
      <c r="I1226" s="121" t="s">
        <v>59</v>
      </c>
      <c r="J1226" s="116" t="s">
        <v>14</v>
      </c>
      <c r="K1226" s="116" t="s">
        <v>196</v>
      </c>
      <c r="L1226" s="29">
        <f t="shared" si="1"/>
        <v>2929029000</v>
      </c>
      <c r="M1226" s="120">
        <f t="shared" si="2"/>
        <v>0.2250380771</v>
      </c>
      <c r="N1226" s="29">
        <f t="shared" si="3"/>
        <v>1554973000</v>
      </c>
      <c r="O1226" s="29">
        <f t="shared" si="4"/>
        <v>1374056000</v>
      </c>
      <c r="P1226" s="120">
        <f t="shared" si="5"/>
        <v>0.1055690879</v>
      </c>
      <c r="Q1226" s="16"/>
      <c r="R1226" s="16"/>
      <c r="S1226" s="16"/>
      <c r="T1226" s="16"/>
      <c r="U1226" s="16"/>
      <c r="V1226" s="16"/>
      <c r="W1226" s="16"/>
      <c r="X1226" s="16"/>
      <c r="Y1226" s="16"/>
      <c r="Z1226" s="16"/>
      <c r="AA1226" s="16"/>
    </row>
    <row r="1227">
      <c r="A1227" s="115">
        <v>1273.0</v>
      </c>
      <c r="B1227" s="116" t="s">
        <v>473</v>
      </c>
      <c r="C1227" s="116" t="s">
        <v>26</v>
      </c>
      <c r="D1227" s="118">
        <v>41820.0</v>
      </c>
      <c r="E1227" s="117">
        <v>1.3215971E10</v>
      </c>
      <c r="F1227" s="117">
        <v>1.0188227E10</v>
      </c>
      <c r="G1227" s="117">
        <v>1.633992E9</v>
      </c>
      <c r="H1227" s="119" t="s">
        <v>59</v>
      </c>
      <c r="I1227" s="121" t="s">
        <v>59</v>
      </c>
      <c r="J1227" s="116" t="s">
        <v>14</v>
      </c>
      <c r="K1227" s="116" t="s">
        <v>196</v>
      </c>
      <c r="L1227" s="29">
        <f t="shared" si="1"/>
        <v>3027744000</v>
      </c>
      <c r="M1227" s="120">
        <f t="shared" si="2"/>
        <v>0.229097355</v>
      </c>
      <c r="N1227" s="29">
        <f t="shared" si="3"/>
        <v>1633992000</v>
      </c>
      <c r="O1227" s="29">
        <f t="shared" si="4"/>
        <v>1393752000</v>
      </c>
      <c r="P1227" s="120">
        <f t="shared" si="5"/>
        <v>0.1054596745</v>
      </c>
      <c r="Q1227" s="16"/>
      <c r="R1227" s="16"/>
      <c r="S1227" s="16"/>
      <c r="T1227" s="16"/>
      <c r="U1227" s="16"/>
      <c r="V1227" s="16"/>
      <c r="W1227" s="16"/>
      <c r="X1227" s="16"/>
      <c r="Y1227" s="16"/>
      <c r="Z1227" s="16"/>
      <c r="AA1227" s="16"/>
    </row>
    <row r="1228">
      <c r="A1228" s="115">
        <v>1274.0</v>
      </c>
      <c r="B1228" s="116" t="s">
        <v>473</v>
      </c>
      <c r="C1228" s="116" t="s">
        <v>27</v>
      </c>
      <c r="D1228" s="118">
        <v>42185.0</v>
      </c>
      <c r="E1228" s="117">
        <v>1.2711744E10</v>
      </c>
      <c r="F1228" s="117">
        <v>9.655245E9</v>
      </c>
      <c r="G1228" s="117">
        <v>1.544746E9</v>
      </c>
      <c r="H1228" s="121" t="s">
        <v>59</v>
      </c>
      <c r="I1228" s="119" t="s">
        <v>59</v>
      </c>
      <c r="J1228" s="116" t="s">
        <v>14</v>
      </c>
      <c r="K1228" s="116" t="s">
        <v>196</v>
      </c>
      <c r="L1228" s="29">
        <f t="shared" si="1"/>
        <v>3056499000</v>
      </c>
      <c r="M1228" s="120">
        <f t="shared" si="2"/>
        <v>0.2404468655</v>
      </c>
      <c r="N1228" s="29">
        <f t="shared" si="3"/>
        <v>1544746000</v>
      </c>
      <c r="O1228" s="29">
        <f t="shared" si="4"/>
        <v>1511753000</v>
      </c>
      <c r="P1228" s="120">
        <f t="shared" si="5"/>
        <v>0.1189256958</v>
      </c>
      <c r="Q1228" s="16"/>
      <c r="R1228" s="16"/>
      <c r="S1228" s="16"/>
      <c r="T1228" s="16"/>
      <c r="U1228" s="16"/>
      <c r="V1228" s="16"/>
      <c r="W1228" s="16"/>
      <c r="X1228" s="16"/>
      <c r="Y1228" s="16"/>
      <c r="Z1228" s="16"/>
      <c r="AA1228" s="16"/>
    </row>
    <row r="1229">
      <c r="A1229" s="115">
        <v>1275.0</v>
      </c>
      <c r="B1229" s="116" t="s">
        <v>473</v>
      </c>
      <c r="C1229" s="116" t="s">
        <v>28</v>
      </c>
      <c r="D1229" s="118">
        <v>42551.0</v>
      </c>
      <c r="E1229" s="117">
        <v>1.1360753E10</v>
      </c>
      <c r="F1229" s="117">
        <v>8.823384E9</v>
      </c>
      <c r="G1229" s="117">
        <v>1.35936E9</v>
      </c>
      <c r="H1229" s="121" t="s">
        <v>59</v>
      </c>
      <c r="I1229" s="119" t="s">
        <v>59</v>
      </c>
      <c r="J1229" s="116" t="s">
        <v>14</v>
      </c>
      <c r="K1229" s="116" t="s">
        <v>196</v>
      </c>
      <c r="L1229" s="29">
        <f t="shared" si="1"/>
        <v>2537369000</v>
      </c>
      <c r="M1229" s="120">
        <f t="shared" si="2"/>
        <v>0.2233451427</v>
      </c>
      <c r="N1229" s="29">
        <f t="shared" si="3"/>
        <v>1359360000</v>
      </c>
      <c r="O1229" s="29">
        <f t="shared" si="4"/>
        <v>1178009000</v>
      </c>
      <c r="P1229" s="120">
        <f t="shared" si="5"/>
        <v>0.1036911022</v>
      </c>
      <c r="Q1229" s="16"/>
      <c r="R1229" s="16"/>
      <c r="S1229" s="16"/>
      <c r="T1229" s="16"/>
      <c r="U1229" s="16"/>
      <c r="V1229" s="16"/>
      <c r="W1229" s="16"/>
      <c r="X1229" s="16"/>
      <c r="Y1229" s="16"/>
      <c r="Z1229" s="16"/>
      <c r="AA1229" s="16"/>
    </row>
    <row r="1230">
      <c r="A1230" s="115">
        <v>1276.0</v>
      </c>
      <c r="B1230" s="116" t="s">
        <v>474</v>
      </c>
      <c r="C1230" s="116" t="s">
        <v>25</v>
      </c>
      <c r="D1230" s="118">
        <v>41639.0</v>
      </c>
      <c r="E1230" s="117">
        <v>5.679595E9</v>
      </c>
      <c r="F1230" s="117">
        <v>4.507196E9</v>
      </c>
      <c r="G1230" s="117">
        <v>5.685E8</v>
      </c>
      <c r="H1230" s="121" t="s">
        <v>59</v>
      </c>
      <c r="I1230" s="119" t="s">
        <v>59</v>
      </c>
      <c r="J1230" s="116" t="s">
        <v>9</v>
      </c>
      <c r="K1230" s="116" t="s">
        <v>232</v>
      </c>
      <c r="L1230" s="29">
        <f t="shared" si="1"/>
        <v>1172399000</v>
      </c>
      <c r="M1230" s="120">
        <f t="shared" si="2"/>
        <v>0.2064229932</v>
      </c>
      <c r="N1230" s="29">
        <f t="shared" si="3"/>
        <v>568500000</v>
      </c>
      <c r="O1230" s="29">
        <f t="shared" si="4"/>
        <v>603899000</v>
      </c>
      <c r="P1230" s="120">
        <f t="shared" si="5"/>
        <v>0.106327828</v>
      </c>
      <c r="Q1230" s="16"/>
      <c r="R1230" s="16"/>
      <c r="S1230" s="16"/>
      <c r="T1230" s="16"/>
      <c r="U1230" s="16"/>
      <c r="V1230" s="16"/>
      <c r="W1230" s="16"/>
      <c r="X1230" s="16"/>
      <c r="Y1230" s="16"/>
      <c r="Z1230" s="16"/>
      <c r="AA1230" s="16"/>
    </row>
    <row r="1231">
      <c r="A1231" s="115">
        <v>1277.0</v>
      </c>
      <c r="B1231" s="116" t="s">
        <v>474</v>
      </c>
      <c r="C1231" s="116" t="s">
        <v>26</v>
      </c>
      <c r="D1231" s="118">
        <v>42004.0</v>
      </c>
      <c r="E1231" s="117">
        <v>5.822363E9</v>
      </c>
      <c r="F1231" s="117">
        <v>4.244479E9</v>
      </c>
      <c r="G1231" s="117">
        <v>8.6139E8</v>
      </c>
      <c r="H1231" s="121" t="s">
        <v>59</v>
      </c>
      <c r="I1231" s="119" t="s">
        <v>59</v>
      </c>
      <c r="J1231" s="116" t="s">
        <v>9</v>
      </c>
      <c r="K1231" s="116" t="s">
        <v>232</v>
      </c>
      <c r="L1231" s="29">
        <f t="shared" si="1"/>
        <v>1577884000</v>
      </c>
      <c r="M1231" s="120">
        <f t="shared" si="2"/>
        <v>0.271004058</v>
      </c>
      <c r="N1231" s="29">
        <f t="shared" si="3"/>
        <v>861390000</v>
      </c>
      <c r="O1231" s="29">
        <f t="shared" si="4"/>
        <v>716494000</v>
      </c>
      <c r="P1231" s="120">
        <f t="shared" si="5"/>
        <v>0.1230589711</v>
      </c>
      <c r="Q1231" s="16"/>
      <c r="R1231" s="16"/>
      <c r="S1231" s="16"/>
      <c r="T1231" s="16"/>
      <c r="U1231" s="16"/>
      <c r="V1231" s="16"/>
      <c r="W1231" s="16"/>
      <c r="X1231" s="16"/>
      <c r="Y1231" s="16"/>
      <c r="Z1231" s="16"/>
      <c r="AA1231" s="16"/>
    </row>
    <row r="1232">
      <c r="A1232" s="115">
        <v>1278.0</v>
      </c>
      <c r="B1232" s="116" t="s">
        <v>474</v>
      </c>
      <c r="C1232" s="116" t="s">
        <v>27</v>
      </c>
      <c r="D1232" s="118">
        <v>42369.0</v>
      </c>
      <c r="E1232" s="117">
        <v>5.981964E9</v>
      </c>
      <c r="F1232" s="117">
        <v>4.35385E9</v>
      </c>
      <c r="G1232" s="117">
        <v>7.94728E8</v>
      </c>
      <c r="H1232" s="121" t="s">
        <v>59</v>
      </c>
      <c r="I1232" s="119" t="s">
        <v>59</v>
      </c>
      <c r="J1232" s="116" t="s">
        <v>9</v>
      </c>
      <c r="K1232" s="116" t="s">
        <v>232</v>
      </c>
      <c r="L1232" s="29">
        <f t="shared" si="1"/>
        <v>1628114000</v>
      </c>
      <c r="M1232" s="120">
        <f t="shared" si="2"/>
        <v>0.2721704778</v>
      </c>
      <c r="N1232" s="29">
        <f t="shared" si="3"/>
        <v>794728000</v>
      </c>
      <c r="O1232" s="29">
        <f t="shared" si="4"/>
        <v>833386000</v>
      </c>
      <c r="P1232" s="120">
        <f t="shared" si="5"/>
        <v>0.1393164519</v>
      </c>
      <c r="Q1232" s="16"/>
      <c r="R1232" s="16"/>
      <c r="S1232" s="16"/>
      <c r="T1232" s="16"/>
      <c r="U1232" s="16"/>
      <c r="V1232" s="16"/>
      <c r="W1232" s="16"/>
      <c r="X1232" s="16"/>
      <c r="Y1232" s="16"/>
      <c r="Z1232" s="16"/>
      <c r="AA1232" s="16"/>
    </row>
    <row r="1233">
      <c r="A1233" s="115">
        <v>1279.0</v>
      </c>
      <c r="B1233" s="116" t="s">
        <v>474</v>
      </c>
      <c r="C1233" s="116" t="s">
        <v>28</v>
      </c>
      <c r="D1233" s="118">
        <v>42735.0</v>
      </c>
      <c r="E1233" s="117">
        <v>7.668476E9</v>
      </c>
      <c r="F1233" s="117">
        <v>5.728662E9</v>
      </c>
      <c r="G1233" s="117">
        <v>9.5715E8</v>
      </c>
      <c r="H1233" s="121" t="s">
        <v>59</v>
      </c>
      <c r="I1233" s="119" t="s">
        <v>59</v>
      </c>
      <c r="J1233" s="116" t="s">
        <v>9</v>
      </c>
      <c r="K1233" s="116" t="s">
        <v>232</v>
      </c>
      <c r="L1233" s="29">
        <f t="shared" si="1"/>
        <v>1939814000</v>
      </c>
      <c r="M1233" s="120">
        <f t="shared" si="2"/>
        <v>0.2529595189</v>
      </c>
      <c r="N1233" s="29">
        <f t="shared" si="3"/>
        <v>957150000</v>
      </c>
      <c r="O1233" s="29">
        <f t="shared" si="4"/>
        <v>982664000</v>
      </c>
      <c r="P1233" s="120">
        <f t="shared" si="5"/>
        <v>0.1281433234</v>
      </c>
      <c r="Q1233" s="16"/>
      <c r="R1233" s="16"/>
      <c r="S1233" s="16"/>
      <c r="T1233" s="16"/>
      <c r="U1233" s="16"/>
      <c r="V1233" s="16"/>
      <c r="W1233" s="16"/>
      <c r="X1233" s="16"/>
      <c r="Y1233" s="16"/>
      <c r="Z1233" s="16"/>
      <c r="AA1233" s="16"/>
    </row>
    <row r="1234">
      <c r="A1234" s="115">
        <v>1280.0</v>
      </c>
      <c r="B1234" s="116" t="s">
        <v>475</v>
      </c>
      <c r="C1234" s="116" t="s">
        <v>25</v>
      </c>
      <c r="D1234" s="118">
        <v>41273.0</v>
      </c>
      <c r="E1234" s="117">
        <v>2.105188E9</v>
      </c>
      <c r="F1234" s="117">
        <v>1.143659E9</v>
      </c>
      <c r="G1234" s="117">
        <v>6.2737E8</v>
      </c>
      <c r="H1234" s="117">
        <v>1.31835E8</v>
      </c>
      <c r="I1234" s="119" t="s">
        <v>59</v>
      </c>
      <c r="J1234" s="116" t="s">
        <v>13</v>
      </c>
      <c r="K1234" s="116" t="s">
        <v>70</v>
      </c>
      <c r="L1234" s="29">
        <f t="shared" si="1"/>
        <v>961529000</v>
      </c>
      <c r="M1234" s="120">
        <f t="shared" si="2"/>
        <v>0.4567425807</v>
      </c>
      <c r="N1234" s="29">
        <f t="shared" si="3"/>
        <v>759205000</v>
      </c>
      <c r="O1234" s="29">
        <f t="shared" si="4"/>
        <v>202324000</v>
      </c>
      <c r="P1234" s="120">
        <f t="shared" si="5"/>
        <v>0.09610733103</v>
      </c>
      <c r="Q1234" s="16"/>
      <c r="R1234" s="16"/>
      <c r="S1234" s="16"/>
      <c r="T1234" s="16"/>
      <c r="U1234" s="16"/>
      <c r="V1234" s="16"/>
      <c r="W1234" s="16"/>
      <c r="X1234" s="16"/>
      <c r="Y1234" s="16"/>
      <c r="Z1234" s="16"/>
      <c r="AA1234" s="16"/>
    </row>
    <row r="1235">
      <c r="A1235" s="115">
        <v>1281.0</v>
      </c>
      <c r="B1235" s="116" t="s">
        <v>475</v>
      </c>
      <c r="C1235" s="116" t="s">
        <v>26</v>
      </c>
      <c r="D1235" s="122">
        <v>41637.0</v>
      </c>
      <c r="E1235" s="117">
        <v>2.157586E9</v>
      </c>
      <c r="F1235" s="117">
        <v>1.181444E9</v>
      </c>
      <c r="G1235" s="117">
        <v>5.81898E8</v>
      </c>
      <c r="H1235" s="117">
        <v>1.324E8</v>
      </c>
      <c r="I1235" s="121" t="s">
        <v>59</v>
      </c>
      <c r="J1235" s="116" t="s">
        <v>13</v>
      </c>
      <c r="K1235" s="116" t="s">
        <v>70</v>
      </c>
      <c r="L1235" s="29">
        <f t="shared" si="1"/>
        <v>976142000</v>
      </c>
      <c r="M1235" s="120">
        <f t="shared" si="2"/>
        <v>0.4524232174</v>
      </c>
      <c r="N1235" s="29">
        <f t="shared" si="3"/>
        <v>714298000</v>
      </c>
      <c r="O1235" s="29">
        <f t="shared" si="4"/>
        <v>261844000</v>
      </c>
      <c r="P1235" s="120">
        <f t="shared" si="5"/>
        <v>0.1213597048</v>
      </c>
      <c r="Q1235" s="16"/>
      <c r="R1235" s="16"/>
      <c r="S1235" s="16"/>
      <c r="T1235" s="16"/>
      <c r="U1235" s="16"/>
      <c r="V1235" s="16"/>
      <c r="W1235" s="16"/>
      <c r="X1235" s="16"/>
      <c r="Y1235" s="16"/>
      <c r="Z1235" s="16"/>
      <c r="AA1235" s="16"/>
    </row>
    <row r="1236">
      <c r="A1236" s="115">
        <v>1282.0</v>
      </c>
      <c r="B1236" s="116" t="s">
        <v>475</v>
      </c>
      <c r="C1236" s="116" t="s">
        <v>27</v>
      </c>
      <c r="D1236" s="118">
        <v>42001.0</v>
      </c>
      <c r="E1236" s="117">
        <v>2.237219E9</v>
      </c>
      <c r="F1236" s="117">
        <v>1.232611E9</v>
      </c>
      <c r="G1236" s="117">
        <v>6.59335E8</v>
      </c>
      <c r="H1236" s="117">
        <v>1.21141E8</v>
      </c>
      <c r="I1236" s="119" t="s">
        <v>59</v>
      </c>
      <c r="J1236" s="116" t="s">
        <v>13</v>
      </c>
      <c r="K1236" s="116" t="s">
        <v>70</v>
      </c>
      <c r="L1236" s="29">
        <f t="shared" si="1"/>
        <v>1004608000</v>
      </c>
      <c r="M1236" s="120">
        <f t="shared" si="2"/>
        <v>0.4490432094</v>
      </c>
      <c r="N1236" s="29">
        <f t="shared" si="3"/>
        <v>780476000</v>
      </c>
      <c r="O1236" s="29">
        <f t="shared" si="4"/>
        <v>224132000</v>
      </c>
      <c r="P1236" s="120">
        <f t="shared" si="5"/>
        <v>0.1001833079</v>
      </c>
      <c r="Q1236" s="16"/>
      <c r="R1236" s="16"/>
      <c r="S1236" s="16"/>
      <c r="T1236" s="16"/>
      <c r="U1236" s="16"/>
      <c r="V1236" s="16"/>
      <c r="W1236" s="16"/>
      <c r="X1236" s="16"/>
      <c r="Y1236" s="16"/>
      <c r="Z1236" s="16"/>
      <c r="AA1236" s="16"/>
    </row>
    <row r="1237">
      <c r="A1237" s="115">
        <v>1283.0</v>
      </c>
      <c r="B1237" s="116" t="s">
        <v>475</v>
      </c>
      <c r="C1237" s="116" t="s">
        <v>28</v>
      </c>
      <c r="D1237" s="118">
        <v>42372.0</v>
      </c>
      <c r="E1237" s="117">
        <v>2.262359E9</v>
      </c>
      <c r="F1237" s="117">
        <v>1.237859E9</v>
      </c>
      <c r="G1237" s="117">
        <v>5.98848E8</v>
      </c>
      <c r="H1237" s="117">
        <v>1.25928E8</v>
      </c>
      <c r="I1237" s="121" t="s">
        <v>59</v>
      </c>
      <c r="J1237" s="116" t="s">
        <v>13</v>
      </c>
      <c r="K1237" s="116" t="s">
        <v>70</v>
      </c>
      <c r="L1237" s="29">
        <f t="shared" si="1"/>
        <v>1024500000</v>
      </c>
      <c r="M1237" s="120">
        <f t="shared" si="2"/>
        <v>0.4528459011</v>
      </c>
      <c r="N1237" s="29">
        <f t="shared" si="3"/>
        <v>724776000</v>
      </c>
      <c r="O1237" s="29">
        <f t="shared" si="4"/>
        <v>299724000</v>
      </c>
      <c r="P1237" s="120">
        <f t="shared" si="5"/>
        <v>0.1324829525</v>
      </c>
      <c r="Q1237" s="16"/>
      <c r="R1237" s="16"/>
      <c r="S1237" s="16"/>
      <c r="T1237" s="16"/>
      <c r="U1237" s="16"/>
      <c r="V1237" s="16"/>
      <c r="W1237" s="16"/>
      <c r="X1237" s="16"/>
      <c r="Y1237" s="16"/>
      <c r="Z1237" s="16"/>
      <c r="AA1237" s="16"/>
    </row>
    <row r="1238">
      <c r="A1238" s="115">
        <v>1284.0</v>
      </c>
      <c r="B1238" s="116" t="s">
        <v>476</v>
      </c>
      <c r="C1238" s="116" t="s">
        <v>25</v>
      </c>
      <c r="D1238" s="118">
        <v>41639.0</v>
      </c>
      <c r="E1238" s="117">
        <v>8.0029E10</v>
      </c>
      <c r="F1238" s="117">
        <v>5.9222E10</v>
      </c>
      <c r="G1238" s="117">
        <v>6.89E9</v>
      </c>
      <c r="H1238" s="121" t="s">
        <v>59</v>
      </c>
      <c r="I1238" s="117">
        <v>9.3E7</v>
      </c>
      <c r="J1238" s="116" t="s">
        <v>10</v>
      </c>
      <c r="K1238" s="116" t="s">
        <v>424</v>
      </c>
      <c r="L1238" s="29">
        <f t="shared" si="1"/>
        <v>20807000000</v>
      </c>
      <c r="M1238" s="120">
        <f t="shared" si="2"/>
        <v>0.2599932524</v>
      </c>
      <c r="N1238" s="29">
        <f t="shared" si="3"/>
        <v>6983000000</v>
      </c>
      <c r="O1238" s="29">
        <f t="shared" si="4"/>
        <v>13824000000</v>
      </c>
      <c r="P1238" s="120">
        <f t="shared" si="5"/>
        <v>0.1727373827</v>
      </c>
      <c r="Q1238" s="16"/>
      <c r="R1238" s="16"/>
      <c r="S1238" s="16"/>
      <c r="T1238" s="16"/>
      <c r="U1238" s="16"/>
      <c r="V1238" s="16"/>
      <c r="W1238" s="16"/>
      <c r="X1238" s="16"/>
      <c r="Y1238" s="16"/>
      <c r="Z1238" s="16"/>
      <c r="AA1238" s="16"/>
    </row>
    <row r="1239">
      <c r="A1239" s="115">
        <v>1285.0</v>
      </c>
      <c r="B1239" s="116" t="s">
        <v>476</v>
      </c>
      <c r="C1239" s="116" t="s">
        <v>26</v>
      </c>
      <c r="D1239" s="118">
        <v>42004.0</v>
      </c>
      <c r="E1239" s="117">
        <v>8.0106E10</v>
      </c>
      <c r="F1239" s="117">
        <v>6.0775E10</v>
      </c>
      <c r="G1239" s="117">
        <v>7.001E9</v>
      </c>
      <c r="H1239" s="121" t="s">
        <v>59</v>
      </c>
      <c r="I1239" s="117">
        <v>9.3E7</v>
      </c>
      <c r="J1239" s="116" t="s">
        <v>10</v>
      </c>
      <c r="K1239" s="116" t="s">
        <v>424</v>
      </c>
      <c r="L1239" s="29">
        <f t="shared" si="1"/>
        <v>19331000000</v>
      </c>
      <c r="M1239" s="120">
        <f t="shared" si="2"/>
        <v>0.241317754</v>
      </c>
      <c r="N1239" s="29">
        <f t="shared" si="3"/>
        <v>7094000000</v>
      </c>
      <c r="O1239" s="29">
        <f t="shared" si="4"/>
        <v>12237000000</v>
      </c>
      <c r="P1239" s="120">
        <f t="shared" si="5"/>
        <v>0.1527600929</v>
      </c>
      <c r="Q1239" s="16"/>
      <c r="R1239" s="16"/>
      <c r="S1239" s="16"/>
      <c r="T1239" s="16"/>
      <c r="U1239" s="16"/>
      <c r="V1239" s="16"/>
      <c r="W1239" s="16"/>
      <c r="X1239" s="16"/>
      <c r="Y1239" s="16"/>
      <c r="Z1239" s="16"/>
      <c r="AA1239" s="16"/>
    </row>
    <row r="1240">
      <c r="A1240" s="115">
        <v>1286.0</v>
      </c>
      <c r="B1240" s="116" t="s">
        <v>476</v>
      </c>
      <c r="C1240" s="116" t="s">
        <v>27</v>
      </c>
      <c r="D1240" s="118">
        <v>42369.0</v>
      </c>
      <c r="E1240" s="117">
        <v>7.3908E10</v>
      </c>
      <c r="F1240" s="117">
        <v>5.6479E10</v>
      </c>
      <c r="G1240" s="117">
        <v>6.656E9</v>
      </c>
      <c r="H1240" s="121" t="s">
        <v>59</v>
      </c>
      <c r="I1240" s="117">
        <v>8.2E7</v>
      </c>
      <c r="J1240" s="116" t="s">
        <v>10</v>
      </c>
      <c r="K1240" s="116" t="s">
        <v>424</v>
      </c>
      <c r="L1240" s="29">
        <f t="shared" si="1"/>
        <v>17429000000</v>
      </c>
      <c r="M1240" s="120">
        <f t="shared" si="2"/>
        <v>0.2358202089</v>
      </c>
      <c r="N1240" s="29">
        <f t="shared" si="3"/>
        <v>6738000000</v>
      </c>
      <c r="O1240" s="29">
        <f t="shared" si="4"/>
        <v>10691000000</v>
      </c>
      <c r="P1240" s="120">
        <f t="shared" si="5"/>
        <v>0.1446528116</v>
      </c>
      <c r="Q1240" s="16"/>
      <c r="R1240" s="16"/>
      <c r="S1240" s="16"/>
      <c r="T1240" s="16"/>
      <c r="U1240" s="16"/>
      <c r="V1240" s="16"/>
      <c r="W1240" s="16"/>
      <c r="X1240" s="16"/>
      <c r="Y1240" s="16"/>
      <c r="Z1240" s="16"/>
      <c r="AA1240" s="16"/>
    </row>
    <row r="1241">
      <c r="A1241" s="115">
        <v>1287.0</v>
      </c>
      <c r="B1241" s="116" t="s">
        <v>476</v>
      </c>
      <c r="C1241" s="116" t="s">
        <v>28</v>
      </c>
      <c r="D1241" s="118">
        <v>42735.0</v>
      </c>
      <c r="E1241" s="117">
        <v>7.4953E10</v>
      </c>
      <c r="F1241" s="117">
        <v>5.7659E10</v>
      </c>
      <c r="G1241" s="117">
        <v>6.405E9</v>
      </c>
      <c r="H1241" s="121" t="s">
        <v>59</v>
      </c>
      <c r="I1241" s="117">
        <v>7.4E7</v>
      </c>
      <c r="J1241" s="116" t="s">
        <v>10</v>
      </c>
      <c r="K1241" s="116" t="s">
        <v>424</v>
      </c>
      <c r="L1241" s="29">
        <f t="shared" si="1"/>
        <v>17294000000</v>
      </c>
      <c r="M1241" s="120">
        <f t="shared" si="2"/>
        <v>0.2307312583</v>
      </c>
      <c r="N1241" s="29">
        <f t="shared" si="3"/>
        <v>6479000000</v>
      </c>
      <c r="O1241" s="29">
        <f t="shared" si="4"/>
        <v>10815000000</v>
      </c>
      <c r="P1241" s="120">
        <f t="shared" si="5"/>
        <v>0.144290422</v>
      </c>
      <c r="Q1241" s="16"/>
      <c r="R1241" s="16"/>
      <c r="S1241" s="16"/>
      <c r="T1241" s="16"/>
      <c r="U1241" s="16"/>
      <c r="V1241" s="16"/>
      <c r="W1241" s="16"/>
      <c r="X1241" s="16"/>
      <c r="Y1241" s="16"/>
      <c r="Z1241" s="16"/>
      <c r="AA1241" s="16"/>
    </row>
    <row r="1242">
      <c r="A1242" s="115">
        <v>1288.0</v>
      </c>
      <c r="B1242" s="116" t="s">
        <v>477</v>
      </c>
      <c r="C1242" s="116" t="s">
        <v>25</v>
      </c>
      <c r="D1242" s="118">
        <v>41274.0</v>
      </c>
      <c r="E1242" s="117">
        <v>1.6606E10</v>
      </c>
      <c r="F1242" s="117">
        <v>3.86E8</v>
      </c>
      <c r="G1242" s="117">
        <v>1.0486E10</v>
      </c>
      <c r="H1242" s="119" t="s">
        <v>59</v>
      </c>
      <c r="I1242" s="117">
        <v>9.87E8</v>
      </c>
      <c r="J1242" s="116" t="s">
        <v>12</v>
      </c>
      <c r="K1242" s="116" t="s">
        <v>137</v>
      </c>
      <c r="L1242" s="29">
        <f t="shared" si="1"/>
        <v>16220000000</v>
      </c>
      <c r="M1242" s="120">
        <f t="shared" si="2"/>
        <v>0.9767553896</v>
      </c>
      <c r="N1242" s="29">
        <f t="shared" si="3"/>
        <v>11473000000</v>
      </c>
      <c r="O1242" s="29">
        <f t="shared" si="4"/>
        <v>4747000000</v>
      </c>
      <c r="P1242" s="120">
        <f t="shared" si="5"/>
        <v>0.2858605323</v>
      </c>
      <c r="Q1242" s="16"/>
      <c r="R1242" s="16"/>
      <c r="S1242" s="16"/>
      <c r="T1242" s="16"/>
      <c r="U1242" s="16"/>
      <c r="V1242" s="16"/>
      <c r="W1242" s="16"/>
      <c r="X1242" s="16"/>
      <c r="Y1242" s="16"/>
      <c r="Z1242" s="16"/>
      <c r="AA1242" s="16"/>
    </row>
    <row r="1243">
      <c r="A1243" s="115">
        <v>1289.0</v>
      </c>
      <c r="B1243" s="116" t="s">
        <v>477</v>
      </c>
      <c r="C1243" s="116" t="s">
        <v>26</v>
      </c>
      <c r="D1243" s="118">
        <v>41639.0</v>
      </c>
      <c r="E1243" s="117">
        <v>1.6872E10</v>
      </c>
      <c r="F1243" s="117">
        <v>3.44E8</v>
      </c>
      <c r="G1243" s="117">
        <v>9.681E9</v>
      </c>
      <c r="H1243" s="121" t="s">
        <v>59</v>
      </c>
      <c r="I1243" s="117">
        <v>6.43E8</v>
      </c>
      <c r="J1243" s="116" t="s">
        <v>12</v>
      </c>
      <c r="K1243" s="116" t="s">
        <v>137</v>
      </c>
      <c r="L1243" s="29">
        <f t="shared" si="1"/>
        <v>16528000000</v>
      </c>
      <c r="M1243" s="120">
        <f t="shared" si="2"/>
        <v>0.9796111901</v>
      </c>
      <c r="N1243" s="29">
        <f t="shared" si="3"/>
        <v>10324000000</v>
      </c>
      <c r="O1243" s="29">
        <f t="shared" si="4"/>
        <v>6204000000</v>
      </c>
      <c r="P1243" s="120">
        <f t="shared" si="5"/>
        <v>0.3677098151</v>
      </c>
      <c r="Q1243" s="16"/>
      <c r="R1243" s="16"/>
      <c r="S1243" s="16"/>
      <c r="T1243" s="16"/>
      <c r="U1243" s="16"/>
      <c r="V1243" s="16"/>
      <c r="W1243" s="16"/>
      <c r="X1243" s="16"/>
      <c r="Y1243" s="16"/>
      <c r="Z1243" s="16"/>
      <c r="AA1243" s="16"/>
    </row>
    <row r="1244">
      <c r="A1244" s="115">
        <v>1290.0</v>
      </c>
      <c r="B1244" s="116" t="s">
        <v>477</v>
      </c>
      <c r="C1244" s="116" t="s">
        <v>27</v>
      </c>
      <c r="D1244" s="118">
        <v>42004.0</v>
      </c>
      <c r="E1244" s="117">
        <v>1.6281E10</v>
      </c>
      <c r="F1244" s="117">
        <v>3.25E8</v>
      </c>
      <c r="G1244" s="117">
        <v>9.488E9</v>
      </c>
      <c r="H1244" s="121" t="s">
        <v>59</v>
      </c>
      <c r="I1244" s="117">
        <v>2.73E8</v>
      </c>
      <c r="J1244" s="116" t="s">
        <v>12</v>
      </c>
      <c r="K1244" s="116" t="s">
        <v>137</v>
      </c>
      <c r="L1244" s="29">
        <f t="shared" si="1"/>
        <v>15956000000</v>
      </c>
      <c r="M1244" s="120">
        <f t="shared" si="2"/>
        <v>0.9800380812</v>
      </c>
      <c r="N1244" s="29">
        <f t="shared" si="3"/>
        <v>9761000000</v>
      </c>
      <c r="O1244" s="29">
        <f t="shared" si="4"/>
        <v>6195000000</v>
      </c>
      <c r="P1244" s="120">
        <f t="shared" si="5"/>
        <v>0.380504883</v>
      </c>
      <c r="Q1244" s="16"/>
      <c r="R1244" s="16"/>
      <c r="S1244" s="16"/>
      <c r="T1244" s="16"/>
      <c r="U1244" s="16"/>
      <c r="V1244" s="16"/>
      <c r="W1244" s="16"/>
      <c r="X1244" s="16"/>
      <c r="Y1244" s="16"/>
      <c r="Z1244" s="16"/>
      <c r="AA1244" s="16"/>
    </row>
    <row r="1245">
      <c r="A1245" s="115">
        <v>1291.0</v>
      </c>
      <c r="B1245" s="116" t="s">
        <v>477</v>
      </c>
      <c r="C1245" s="116" t="s">
        <v>28</v>
      </c>
      <c r="D1245" s="118">
        <v>42369.0</v>
      </c>
      <c r="E1245" s="117">
        <v>1.627E10</v>
      </c>
      <c r="F1245" s="117">
        <v>4.03E8</v>
      </c>
      <c r="G1245" s="117">
        <v>9.463E9</v>
      </c>
      <c r="H1245" s="121" t="s">
        <v>59</v>
      </c>
      <c r="I1245" s="117">
        <v>2.55E8</v>
      </c>
      <c r="J1245" s="116" t="s">
        <v>12</v>
      </c>
      <c r="K1245" s="116" t="s">
        <v>137</v>
      </c>
      <c r="L1245" s="29">
        <f t="shared" si="1"/>
        <v>15867000000</v>
      </c>
      <c r="M1245" s="120">
        <f t="shared" si="2"/>
        <v>0.9752304856</v>
      </c>
      <c r="N1245" s="29">
        <f t="shared" si="3"/>
        <v>9718000000</v>
      </c>
      <c r="O1245" s="29">
        <f t="shared" si="4"/>
        <v>6149000000</v>
      </c>
      <c r="P1245" s="120">
        <f t="shared" si="5"/>
        <v>0.3779348494</v>
      </c>
      <c r="Q1245" s="16"/>
      <c r="R1245" s="16"/>
      <c r="S1245" s="16"/>
      <c r="T1245" s="16"/>
      <c r="U1245" s="16"/>
      <c r="V1245" s="16"/>
      <c r="W1245" s="16"/>
      <c r="X1245" s="16"/>
      <c r="Y1245" s="16"/>
      <c r="Z1245" s="16"/>
      <c r="AA1245" s="16"/>
    </row>
    <row r="1246">
      <c r="A1246" s="115">
        <v>1292.0</v>
      </c>
      <c r="B1246" s="116" t="s">
        <v>478</v>
      </c>
      <c r="C1246" s="116" t="s">
        <v>25</v>
      </c>
      <c r="D1246" s="118">
        <v>41274.0</v>
      </c>
      <c r="E1246" s="117">
        <v>4.3068E9</v>
      </c>
      <c r="F1246" s="117">
        <v>3.0409E9</v>
      </c>
      <c r="G1246" s="117">
        <v>1.1177E9</v>
      </c>
      <c r="H1246" s="117">
        <v>9.23E7</v>
      </c>
      <c r="I1246" s="121" t="s">
        <v>59</v>
      </c>
      <c r="J1246" s="116" t="s">
        <v>14</v>
      </c>
      <c r="K1246" s="116" t="s">
        <v>189</v>
      </c>
      <c r="L1246" s="29">
        <f t="shared" si="1"/>
        <v>1265900000</v>
      </c>
      <c r="M1246" s="120">
        <f t="shared" si="2"/>
        <v>0.2939305285</v>
      </c>
      <c r="N1246" s="29">
        <f t="shared" si="3"/>
        <v>1210000000</v>
      </c>
      <c r="O1246" s="29">
        <f t="shared" si="4"/>
        <v>55900000</v>
      </c>
      <c r="P1246" s="120">
        <f t="shared" si="5"/>
        <v>0.01297947432</v>
      </c>
      <c r="Q1246" s="16"/>
      <c r="R1246" s="16"/>
      <c r="S1246" s="16"/>
      <c r="T1246" s="16"/>
      <c r="U1246" s="16"/>
      <c r="V1246" s="16"/>
      <c r="W1246" s="16"/>
      <c r="X1246" s="16"/>
      <c r="Y1246" s="16"/>
      <c r="Z1246" s="16"/>
      <c r="AA1246" s="16"/>
    </row>
    <row r="1247">
      <c r="A1247" s="115">
        <v>1293.0</v>
      </c>
      <c r="B1247" s="116" t="s">
        <v>478</v>
      </c>
      <c r="C1247" s="116" t="s">
        <v>26</v>
      </c>
      <c r="D1247" s="118">
        <v>41639.0</v>
      </c>
      <c r="E1247" s="117">
        <v>6.9997E9</v>
      </c>
      <c r="F1247" s="117">
        <v>4.6296E9</v>
      </c>
      <c r="G1247" s="117">
        <v>1.4937E9</v>
      </c>
      <c r="H1247" s="117">
        <v>1.228E8</v>
      </c>
      <c r="I1247" s="121" t="s">
        <v>59</v>
      </c>
      <c r="J1247" s="116" t="s">
        <v>14</v>
      </c>
      <c r="K1247" s="116" t="s">
        <v>189</v>
      </c>
      <c r="L1247" s="29">
        <f t="shared" si="1"/>
        <v>2370100000</v>
      </c>
      <c r="M1247" s="120">
        <f t="shared" si="2"/>
        <v>0.3386002257</v>
      </c>
      <c r="N1247" s="29">
        <f t="shared" si="3"/>
        <v>1616500000</v>
      </c>
      <c r="O1247" s="29">
        <f t="shared" si="4"/>
        <v>753600000</v>
      </c>
      <c r="P1247" s="120">
        <f t="shared" si="5"/>
        <v>0.1076617569</v>
      </c>
      <c r="Q1247" s="16"/>
      <c r="R1247" s="16"/>
      <c r="S1247" s="16"/>
      <c r="T1247" s="16"/>
      <c r="U1247" s="16"/>
      <c r="V1247" s="16"/>
      <c r="W1247" s="16"/>
      <c r="X1247" s="16"/>
      <c r="Y1247" s="16"/>
      <c r="Z1247" s="16"/>
      <c r="AA1247" s="16"/>
    </row>
    <row r="1248">
      <c r="A1248" s="115">
        <v>1294.0</v>
      </c>
      <c r="B1248" s="116" t="s">
        <v>478</v>
      </c>
      <c r="C1248" s="116" t="s">
        <v>27</v>
      </c>
      <c r="D1248" s="118">
        <v>42004.0</v>
      </c>
      <c r="E1248" s="117">
        <v>7.039E9</v>
      </c>
      <c r="F1248" s="117">
        <v>4.576E9</v>
      </c>
      <c r="G1248" s="117">
        <v>1.4938E9</v>
      </c>
      <c r="H1248" s="117">
        <v>1.173E8</v>
      </c>
      <c r="I1248" s="121" t="s">
        <v>59</v>
      </c>
      <c r="J1248" s="116" t="s">
        <v>14</v>
      </c>
      <c r="K1248" s="116" t="s">
        <v>189</v>
      </c>
      <c r="L1248" s="29">
        <f t="shared" si="1"/>
        <v>2463000000</v>
      </c>
      <c r="M1248" s="120">
        <f t="shared" si="2"/>
        <v>0.3499076573</v>
      </c>
      <c r="N1248" s="29">
        <f t="shared" si="3"/>
        <v>1611100000</v>
      </c>
      <c r="O1248" s="29">
        <f t="shared" si="4"/>
        <v>851900000</v>
      </c>
      <c r="P1248" s="120">
        <f t="shared" si="5"/>
        <v>0.1210257139</v>
      </c>
      <c r="Q1248" s="16"/>
      <c r="R1248" s="16"/>
      <c r="S1248" s="16"/>
      <c r="T1248" s="16"/>
      <c r="U1248" s="16"/>
      <c r="V1248" s="16"/>
      <c r="W1248" s="16"/>
      <c r="X1248" s="16"/>
      <c r="Y1248" s="16"/>
      <c r="Z1248" s="16"/>
      <c r="AA1248" s="16"/>
    </row>
    <row r="1249">
      <c r="A1249" s="115">
        <v>1295.0</v>
      </c>
      <c r="B1249" s="116" t="s">
        <v>478</v>
      </c>
      <c r="C1249" s="116" t="s">
        <v>28</v>
      </c>
      <c r="D1249" s="118">
        <v>42369.0</v>
      </c>
      <c r="E1249" s="117">
        <v>6.449E9</v>
      </c>
      <c r="F1249" s="117">
        <v>4.2632E9</v>
      </c>
      <c r="G1249" s="117">
        <v>1.3343E9</v>
      </c>
      <c r="H1249" s="117">
        <v>1.196E8</v>
      </c>
      <c r="I1249" s="121" t="s">
        <v>59</v>
      </c>
      <c r="J1249" s="116" t="s">
        <v>14</v>
      </c>
      <c r="K1249" s="116" t="s">
        <v>189</v>
      </c>
      <c r="L1249" s="29">
        <f t="shared" si="1"/>
        <v>2185800000</v>
      </c>
      <c r="M1249" s="120">
        <f t="shared" si="2"/>
        <v>0.3389362692</v>
      </c>
      <c r="N1249" s="29">
        <f t="shared" si="3"/>
        <v>1453900000</v>
      </c>
      <c r="O1249" s="29">
        <f t="shared" si="4"/>
        <v>731900000</v>
      </c>
      <c r="P1249" s="120">
        <f t="shared" si="5"/>
        <v>0.1134904636</v>
      </c>
      <c r="Q1249" s="16"/>
      <c r="R1249" s="16"/>
      <c r="S1249" s="16"/>
      <c r="T1249" s="16"/>
      <c r="U1249" s="16"/>
      <c r="V1249" s="16"/>
      <c r="W1249" s="16"/>
      <c r="X1249" s="16"/>
      <c r="Y1249" s="16"/>
      <c r="Z1249" s="16"/>
      <c r="AA1249" s="16"/>
    </row>
    <row r="1250">
      <c r="A1250" s="115">
        <v>1296.0</v>
      </c>
      <c r="B1250" s="116" t="s">
        <v>479</v>
      </c>
      <c r="C1250" s="116" t="s">
        <v>25</v>
      </c>
      <c r="D1250" s="118">
        <v>41274.0</v>
      </c>
      <c r="E1250" s="117">
        <v>3.301804E9</v>
      </c>
      <c r="F1250" s="117">
        <v>1.879559E9</v>
      </c>
      <c r="G1250" s="117">
        <v>1.66154E8</v>
      </c>
      <c r="H1250" s="121" t="s">
        <v>59</v>
      </c>
      <c r="I1250" s="117">
        <v>4.04336E8</v>
      </c>
      <c r="J1250" s="116" t="s">
        <v>19</v>
      </c>
      <c r="K1250" s="116" t="s">
        <v>80</v>
      </c>
      <c r="L1250" s="29">
        <f t="shared" si="1"/>
        <v>1422245000</v>
      </c>
      <c r="M1250" s="120">
        <f t="shared" si="2"/>
        <v>0.4307478578</v>
      </c>
      <c r="N1250" s="29">
        <f t="shared" si="3"/>
        <v>570490000</v>
      </c>
      <c r="O1250" s="29">
        <f t="shared" si="4"/>
        <v>851755000</v>
      </c>
      <c r="P1250" s="120">
        <f t="shared" si="5"/>
        <v>0.257966554</v>
      </c>
      <c r="Q1250" s="16"/>
      <c r="R1250" s="16"/>
      <c r="S1250" s="16"/>
      <c r="T1250" s="16"/>
      <c r="U1250" s="16"/>
      <c r="V1250" s="16"/>
      <c r="W1250" s="16"/>
      <c r="X1250" s="16"/>
      <c r="Y1250" s="16"/>
      <c r="Z1250" s="16"/>
      <c r="AA1250" s="16"/>
    </row>
    <row r="1251">
      <c r="A1251" s="115">
        <v>1297.0</v>
      </c>
      <c r="B1251" s="116" t="s">
        <v>479</v>
      </c>
      <c r="C1251" s="116" t="s">
        <v>26</v>
      </c>
      <c r="D1251" s="118">
        <v>41639.0</v>
      </c>
      <c r="E1251" s="117">
        <v>3.454628E9</v>
      </c>
      <c r="F1251" s="117">
        <v>2.020436E9</v>
      </c>
      <c r="G1251" s="117">
        <v>1.72161E8</v>
      </c>
      <c r="H1251" s="119" t="s">
        <v>59</v>
      </c>
      <c r="I1251" s="117">
        <v>4.15708E8</v>
      </c>
      <c r="J1251" s="116" t="s">
        <v>19</v>
      </c>
      <c r="K1251" s="116" t="s">
        <v>80</v>
      </c>
      <c r="L1251" s="29">
        <f t="shared" si="1"/>
        <v>1434192000</v>
      </c>
      <c r="M1251" s="120">
        <f t="shared" si="2"/>
        <v>0.4151509222</v>
      </c>
      <c r="N1251" s="29">
        <f t="shared" si="3"/>
        <v>587869000</v>
      </c>
      <c r="O1251" s="29">
        <f t="shared" si="4"/>
        <v>846323000</v>
      </c>
      <c r="P1251" s="120">
        <f t="shared" si="5"/>
        <v>0.2449823831</v>
      </c>
      <c r="Q1251" s="16"/>
      <c r="R1251" s="16"/>
      <c r="S1251" s="16"/>
      <c r="T1251" s="16"/>
      <c r="U1251" s="16"/>
      <c r="V1251" s="16"/>
      <c r="W1251" s="16"/>
      <c r="X1251" s="16"/>
      <c r="Y1251" s="16"/>
      <c r="Z1251" s="16"/>
      <c r="AA1251" s="16"/>
    </row>
    <row r="1252">
      <c r="A1252" s="115">
        <v>1298.0</v>
      </c>
      <c r="B1252" s="116" t="s">
        <v>479</v>
      </c>
      <c r="C1252" s="116" t="s">
        <v>27</v>
      </c>
      <c r="D1252" s="118">
        <v>42004.0</v>
      </c>
      <c r="E1252" s="117">
        <v>3.491632E9</v>
      </c>
      <c r="F1252" s="117">
        <v>2.087854E9</v>
      </c>
      <c r="G1252" s="117">
        <v>1.75178E8</v>
      </c>
      <c r="H1252" s="121" t="s">
        <v>59</v>
      </c>
      <c r="I1252" s="117">
        <v>4.17358E8</v>
      </c>
      <c r="J1252" s="116" t="s">
        <v>19</v>
      </c>
      <c r="K1252" s="116" t="s">
        <v>80</v>
      </c>
      <c r="L1252" s="29">
        <f t="shared" si="1"/>
        <v>1403778000</v>
      </c>
      <c r="M1252" s="120">
        <f t="shared" si="2"/>
        <v>0.4020406503</v>
      </c>
      <c r="N1252" s="29">
        <f t="shared" si="3"/>
        <v>592536000</v>
      </c>
      <c r="O1252" s="29">
        <f t="shared" si="4"/>
        <v>811242000</v>
      </c>
      <c r="P1252" s="120">
        <f t="shared" si="5"/>
        <v>0.2323389177</v>
      </c>
      <c r="Q1252" s="16"/>
      <c r="R1252" s="16"/>
      <c r="S1252" s="16"/>
      <c r="T1252" s="16"/>
      <c r="U1252" s="16"/>
      <c r="V1252" s="16"/>
      <c r="W1252" s="16"/>
      <c r="X1252" s="16"/>
      <c r="Y1252" s="16"/>
      <c r="Z1252" s="16"/>
      <c r="AA1252" s="16"/>
    </row>
    <row r="1253">
      <c r="A1253" s="115">
        <v>1299.0</v>
      </c>
      <c r="B1253" s="116" t="s">
        <v>479</v>
      </c>
      <c r="C1253" s="116" t="s">
        <v>28</v>
      </c>
      <c r="D1253" s="118">
        <v>42369.0</v>
      </c>
      <c r="E1253" s="117">
        <v>3.495443E9</v>
      </c>
      <c r="F1253" s="117">
        <v>1.969675E9</v>
      </c>
      <c r="G1253" s="117">
        <v>1.76744E8</v>
      </c>
      <c r="H1253" s="121" t="s">
        <v>59</v>
      </c>
      <c r="I1253" s="117">
        <v>4.94422E8</v>
      </c>
      <c r="J1253" s="116" t="s">
        <v>19</v>
      </c>
      <c r="K1253" s="116" t="s">
        <v>80</v>
      </c>
      <c r="L1253" s="29">
        <f t="shared" si="1"/>
        <v>1525768000</v>
      </c>
      <c r="M1253" s="120">
        <f t="shared" si="2"/>
        <v>0.4365020399</v>
      </c>
      <c r="N1253" s="29">
        <f t="shared" si="3"/>
        <v>671166000</v>
      </c>
      <c r="O1253" s="29">
        <f t="shared" si="4"/>
        <v>854602000</v>
      </c>
      <c r="P1253" s="120">
        <f t="shared" si="5"/>
        <v>0.2444903264</v>
      </c>
      <c r="Q1253" s="16"/>
      <c r="R1253" s="16"/>
      <c r="S1253" s="16"/>
      <c r="T1253" s="16"/>
      <c r="U1253" s="16"/>
      <c r="V1253" s="16"/>
      <c r="W1253" s="16"/>
      <c r="X1253" s="16"/>
      <c r="Y1253" s="16"/>
      <c r="Z1253" s="16"/>
      <c r="AA1253" s="16"/>
    </row>
    <row r="1254">
      <c r="A1254" s="115">
        <v>1300.0</v>
      </c>
      <c r="B1254" s="116" t="s">
        <v>480</v>
      </c>
      <c r="C1254" s="116" t="s">
        <v>25</v>
      </c>
      <c r="D1254" s="118">
        <v>41639.0</v>
      </c>
      <c r="E1254" s="117">
        <v>1.4265E10</v>
      </c>
      <c r="F1254" s="117">
        <v>8.314E9</v>
      </c>
      <c r="G1254" s="117">
        <v>3.486E9</v>
      </c>
      <c r="H1254" s="117">
        <v>4.63E8</v>
      </c>
      <c r="I1254" s="117">
        <v>4.52E8</v>
      </c>
      <c r="J1254" s="116" t="s">
        <v>16</v>
      </c>
      <c r="K1254" s="116" t="s">
        <v>224</v>
      </c>
      <c r="L1254" s="29">
        <f t="shared" si="1"/>
        <v>5951000000</v>
      </c>
      <c r="M1254" s="120">
        <f t="shared" si="2"/>
        <v>0.4171749036</v>
      </c>
      <c r="N1254" s="29">
        <f t="shared" si="3"/>
        <v>4401000000</v>
      </c>
      <c r="O1254" s="29">
        <f t="shared" si="4"/>
        <v>1550000000</v>
      </c>
      <c r="P1254" s="120">
        <f t="shared" si="5"/>
        <v>0.1086575535</v>
      </c>
      <c r="Q1254" s="16"/>
      <c r="R1254" s="16"/>
      <c r="S1254" s="16"/>
      <c r="T1254" s="16"/>
      <c r="U1254" s="16"/>
      <c r="V1254" s="16"/>
      <c r="W1254" s="16"/>
      <c r="X1254" s="16"/>
      <c r="Y1254" s="16"/>
      <c r="Z1254" s="16"/>
      <c r="AA1254" s="16"/>
    </row>
    <row r="1255">
      <c r="A1255" s="115">
        <v>1301.0</v>
      </c>
      <c r="B1255" s="116" t="s">
        <v>480</v>
      </c>
      <c r="C1255" s="116" t="s">
        <v>26</v>
      </c>
      <c r="D1255" s="118">
        <v>42004.0</v>
      </c>
      <c r="E1255" s="117">
        <v>1.4791E10</v>
      </c>
      <c r="F1255" s="117">
        <v>8.348E9</v>
      </c>
      <c r="G1255" s="117">
        <v>4.013E9</v>
      </c>
      <c r="H1255" s="117">
        <v>4.83E8</v>
      </c>
      <c r="I1255" s="117">
        <v>4.5E8</v>
      </c>
      <c r="J1255" s="116" t="s">
        <v>16</v>
      </c>
      <c r="K1255" s="116" t="s">
        <v>224</v>
      </c>
      <c r="L1255" s="29">
        <f t="shared" si="1"/>
        <v>6443000000</v>
      </c>
      <c r="M1255" s="120">
        <f t="shared" si="2"/>
        <v>0.4356027314</v>
      </c>
      <c r="N1255" s="29">
        <f t="shared" si="3"/>
        <v>4946000000</v>
      </c>
      <c r="O1255" s="29">
        <f t="shared" si="4"/>
        <v>1497000000</v>
      </c>
      <c r="P1255" s="120">
        <f t="shared" si="5"/>
        <v>0.1012101954</v>
      </c>
      <c r="Q1255" s="16"/>
      <c r="R1255" s="16"/>
      <c r="S1255" s="16"/>
      <c r="T1255" s="16"/>
      <c r="U1255" s="16"/>
      <c r="V1255" s="16"/>
      <c r="W1255" s="16"/>
      <c r="X1255" s="16"/>
      <c r="Y1255" s="16"/>
      <c r="Z1255" s="16"/>
      <c r="AA1255" s="16"/>
    </row>
    <row r="1256">
      <c r="A1256" s="115">
        <v>1302.0</v>
      </c>
      <c r="B1256" s="116" t="s">
        <v>480</v>
      </c>
      <c r="C1256" s="116" t="s">
        <v>27</v>
      </c>
      <c r="D1256" s="118">
        <v>42369.0</v>
      </c>
      <c r="E1256" s="117">
        <v>1.4766E10</v>
      </c>
      <c r="F1256" s="117">
        <v>8.206E9</v>
      </c>
      <c r="G1256" s="117">
        <v>3.624E9</v>
      </c>
      <c r="H1256" s="117">
        <v>4.76E8</v>
      </c>
      <c r="I1256" s="117">
        <v>4.71E8</v>
      </c>
      <c r="J1256" s="116" t="s">
        <v>16</v>
      </c>
      <c r="K1256" s="116" t="s">
        <v>224</v>
      </c>
      <c r="L1256" s="29">
        <f t="shared" si="1"/>
        <v>6560000000</v>
      </c>
      <c r="M1256" s="120">
        <f t="shared" si="2"/>
        <v>0.4442638494</v>
      </c>
      <c r="N1256" s="29">
        <f t="shared" si="3"/>
        <v>4571000000</v>
      </c>
      <c r="O1256" s="29">
        <f t="shared" si="4"/>
        <v>1989000000</v>
      </c>
      <c r="P1256" s="120">
        <f t="shared" si="5"/>
        <v>0.1347013409</v>
      </c>
      <c r="Q1256" s="16"/>
      <c r="R1256" s="16"/>
      <c r="S1256" s="16"/>
      <c r="T1256" s="16"/>
      <c r="U1256" s="16"/>
      <c r="V1256" s="16"/>
      <c r="W1256" s="16"/>
      <c r="X1256" s="16"/>
      <c r="Y1256" s="16"/>
      <c r="Z1256" s="16"/>
      <c r="AA1256" s="16"/>
    </row>
    <row r="1257">
      <c r="A1257" s="115">
        <v>1303.0</v>
      </c>
      <c r="B1257" s="116" t="s">
        <v>480</v>
      </c>
      <c r="C1257" s="116" t="s">
        <v>28</v>
      </c>
      <c r="D1257" s="118">
        <v>42735.0</v>
      </c>
      <c r="E1257" s="117">
        <v>1.4751E10</v>
      </c>
      <c r="F1257" s="117">
        <v>8.063E9</v>
      </c>
      <c r="G1257" s="117">
        <v>4.63E9</v>
      </c>
      <c r="H1257" s="117">
        <v>4.66E8</v>
      </c>
      <c r="I1257" s="117">
        <v>4.62E8</v>
      </c>
      <c r="J1257" s="116" t="s">
        <v>16</v>
      </c>
      <c r="K1257" s="116" t="s">
        <v>224</v>
      </c>
      <c r="L1257" s="29">
        <f t="shared" si="1"/>
        <v>6688000000</v>
      </c>
      <c r="M1257" s="120">
        <f t="shared" si="2"/>
        <v>0.4533929903</v>
      </c>
      <c r="N1257" s="29">
        <f t="shared" si="3"/>
        <v>5558000000</v>
      </c>
      <c r="O1257" s="29">
        <f t="shared" si="4"/>
        <v>1130000000</v>
      </c>
      <c r="P1257" s="120">
        <f t="shared" si="5"/>
        <v>0.07660497593</v>
      </c>
      <c r="Q1257" s="16"/>
      <c r="R1257" s="16"/>
      <c r="S1257" s="16"/>
      <c r="T1257" s="16"/>
      <c r="U1257" s="16"/>
      <c r="V1257" s="16"/>
      <c r="W1257" s="16"/>
      <c r="X1257" s="16"/>
      <c r="Y1257" s="16"/>
      <c r="Z1257" s="16"/>
      <c r="AA1257" s="16"/>
    </row>
    <row r="1258">
      <c r="A1258" s="115">
        <v>1304.0</v>
      </c>
      <c r="B1258" s="116" t="s">
        <v>481</v>
      </c>
      <c r="C1258" s="116" t="s">
        <v>25</v>
      </c>
      <c r="D1258" s="118">
        <v>41274.0</v>
      </c>
      <c r="E1258" s="117">
        <v>1.2132E10</v>
      </c>
      <c r="F1258" s="117">
        <v>4.876E9</v>
      </c>
      <c r="G1258" s="117">
        <v>3.143E9</v>
      </c>
      <c r="H1258" s="121" t="s">
        <v>59</v>
      </c>
      <c r="I1258" s="117">
        <v>1.087E9</v>
      </c>
      <c r="J1258" s="116" t="s">
        <v>19</v>
      </c>
      <c r="K1258" s="116" t="s">
        <v>82</v>
      </c>
      <c r="L1258" s="29">
        <f t="shared" si="1"/>
        <v>7256000000</v>
      </c>
      <c r="M1258" s="120">
        <f t="shared" si="2"/>
        <v>0.5980877019</v>
      </c>
      <c r="N1258" s="29">
        <f t="shared" si="3"/>
        <v>4230000000</v>
      </c>
      <c r="O1258" s="29">
        <f t="shared" si="4"/>
        <v>3026000000</v>
      </c>
      <c r="P1258" s="120">
        <f t="shared" si="5"/>
        <v>0.2494230135</v>
      </c>
      <c r="Q1258" s="16"/>
      <c r="R1258" s="16"/>
      <c r="S1258" s="16"/>
      <c r="T1258" s="16"/>
      <c r="U1258" s="16"/>
      <c r="V1258" s="16"/>
      <c r="W1258" s="16"/>
      <c r="X1258" s="16"/>
      <c r="Y1258" s="16"/>
      <c r="Z1258" s="16"/>
      <c r="AA1258" s="16"/>
    </row>
    <row r="1259">
      <c r="A1259" s="115">
        <v>1305.0</v>
      </c>
      <c r="B1259" s="116" t="s">
        <v>481</v>
      </c>
      <c r="C1259" s="116" t="s">
        <v>26</v>
      </c>
      <c r="D1259" s="118">
        <v>41639.0</v>
      </c>
      <c r="E1259" s="117">
        <v>7.263E9</v>
      </c>
      <c r="F1259" s="117">
        <v>1.751E9</v>
      </c>
      <c r="G1259" s="117">
        <v>2.108E9</v>
      </c>
      <c r="H1259" s="119" t="s">
        <v>59</v>
      </c>
      <c r="I1259" s="117">
        <v>8.43E8</v>
      </c>
      <c r="J1259" s="116" t="s">
        <v>19</v>
      </c>
      <c r="K1259" s="116" t="s">
        <v>82</v>
      </c>
      <c r="L1259" s="29">
        <f t="shared" si="1"/>
        <v>5512000000</v>
      </c>
      <c r="M1259" s="120">
        <f t="shared" si="2"/>
        <v>0.7589150489</v>
      </c>
      <c r="N1259" s="29">
        <f t="shared" si="3"/>
        <v>2951000000</v>
      </c>
      <c r="O1259" s="29">
        <f t="shared" si="4"/>
        <v>2561000000</v>
      </c>
      <c r="P1259" s="120">
        <f t="shared" si="5"/>
        <v>0.3526091147</v>
      </c>
      <c r="Q1259" s="16"/>
      <c r="R1259" s="16"/>
      <c r="S1259" s="16"/>
      <c r="T1259" s="16"/>
      <c r="U1259" s="16"/>
      <c r="V1259" s="16"/>
      <c r="W1259" s="16"/>
      <c r="X1259" s="16"/>
      <c r="Y1259" s="16"/>
      <c r="Z1259" s="16"/>
      <c r="AA1259" s="16"/>
    </row>
    <row r="1260">
      <c r="A1260" s="115">
        <v>1306.0</v>
      </c>
      <c r="B1260" s="116" t="s">
        <v>481</v>
      </c>
      <c r="C1260" s="116" t="s">
        <v>27</v>
      </c>
      <c r="D1260" s="118">
        <v>42004.0</v>
      </c>
      <c r="E1260" s="117">
        <v>7.852E9</v>
      </c>
      <c r="F1260" s="117">
        <v>1.889E9</v>
      </c>
      <c r="G1260" s="117">
        <v>2.173E9</v>
      </c>
      <c r="H1260" s="121" t="s">
        <v>59</v>
      </c>
      <c r="I1260" s="117">
        <v>9.23E8</v>
      </c>
      <c r="J1260" s="116" t="s">
        <v>19</v>
      </c>
      <c r="K1260" s="116" t="s">
        <v>82</v>
      </c>
      <c r="L1260" s="29">
        <f t="shared" si="1"/>
        <v>5963000000</v>
      </c>
      <c r="M1260" s="120">
        <f t="shared" si="2"/>
        <v>0.7594243505</v>
      </c>
      <c r="N1260" s="29">
        <f t="shared" si="3"/>
        <v>3096000000</v>
      </c>
      <c r="O1260" s="29">
        <f t="shared" si="4"/>
        <v>2867000000</v>
      </c>
      <c r="P1260" s="120">
        <f t="shared" si="5"/>
        <v>0.3651299032</v>
      </c>
      <c r="Q1260" s="16"/>
      <c r="R1260" s="16"/>
      <c r="S1260" s="16"/>
      <c r="T1260" s="16"/>
      <c r="U1260" s="16"/>
      <c r="V1260" s="16"/>
      <c r="W1260" s="16"/>
      <c r="X1260" s="16"/>
      <c r="Y1260" s="16"/>
      <c r="Z1260" s="16"/>
      <c r="AA1260" s="16"/>
    </row>
    <row r="1261">
      <c r="A1261" s="115">
        <v>1307.0</v>
      </c>
      <c r="B1261" s="116" t="s">
        <v>481</v>
      </c>
      <c r="C1261" s="116" t="s">
        <v>28</v>
      </c>
      <c r="D1261" s="118">
        <v>42369.0</v>
      </c>
      <c r="E1261" s="117">
        <v>7.669E9</v>
      </c>
      <c r="F1261" s="117">
        <v>1.718E9</v>
      </c>
      <c r="G1261" s="117">
        <v>2.237E9</v>
      </c>
      <c r="H1261" s="121" t="s">
        <v>59</v>
      </c>
      <c r="I1261" s="117">
        <v>8.83E8</v>
      </c>
      <c r="J1261" s="116" t="s">
        <v>19</v>
      </c>
      <c r="K1261" s="116" t="s">
        <v>82</v>
      </c>
      <c r="L1261" s="29">
        <f t="shared" si="1"/>
        <v>5951000000</v>
      </c>
      <c r="M1261" s="120">
        <f t="shared" si="2"/>
        <v>0.7759812231</v>
      </c>
      <c r="N1261" s="29">
        <f t="shared" si="3"/>
        <v>3120000000</v>
      </c>
      <c r="O1261" s="29">
        <f t="shared" si="4"/>
        <v>2831000000</v>
      </c>
      <c r="P1261" s="120">
        <f t="shared" si="5"/>
        <v>0.36914852</v>
      </c>
      <c r="Q1261" s="16"/>
      <c r="R1261" s="16"/>
      <c r="S1261" s="16"/>
      <c r="T1261" s="16"/>
      <c r="U1261" s="16"/>
      <c r="V1261" s="16"/>
      <c r="W1261" s="16"/>
      <c r="X1261" s="16"/>
      <c r="Y1261" s="16"/>
      <c r="Z1261" s="16"/>
      <c r="AA1261" s="16"/>
    </row>
    <row r="1262">
      <c r="A1262" s="115">
        <v>1308.0</v>
      </c>
      <c r="B1262" s="116" t="s">
        <v>482</v>
      </c>
      <c r="C1262" s="116" t="s">
        <v>25</v>
      </c>
      <c r="D1262" s="118">
        <v>41274.0</v>
      </c>
      <c r="E1262" s="117">
        <v>8.4847E10</v>
      </c>
      <c r="F1262" s="117">
        <v>6.6635E10</v>
      </c>
      <c r="G1262" s="117">
        <v>1.7504E10</v>
      </c>
      <c r="H1262" s="121" t="s">
        <v>59</v>
      </c>
      <c r="I1262" s="121" t="s">
        <v>59</v>
      </c>
      <c r="J1262" s="116" t="s">
        <v>12</v>
      </c>
      <c r="K1262" s="116" t="s">
        <v>410</v>
      </c>
      <c r="L1262" s="29">
        <f t="shared" si="1"/>
        <v>18212000000</v>
      </c>
      <c r="M1262" s="120">
        <f t="shared" si="2"/>
        <v>0.2146451849</v>
      </c>
      <c r="N1262" s="29">
        <f t="shared" si="3"/>
        <v>17504000000</v>
      </c>
      <c r="O1262" s="29">
        <f t="shared" si="4"/>
        <v>708000000</v>
      </c>
      <c r="P1262" s="120">
        <f t="shared" si="5"/>
        <v>0.008344431742</v>
      </c>
      <c r="Q1262" s="16"/>
      <c r="R1262" s="16"/>
      <c r="S1262" s="16"/>
      <c r="T1262" s="16"/>
      <c r="U1262" s="16"/>
      <c r="V1262" s="16"/>
      <c r="W1262" s="16"/>
      <c r="X1262" s="16"/>
      <c r="Y1262" s="16"/>
      <c r="Z1262" s="16"/>
      <c r="AA1262" s="16"/>
    </row>
    <row r="1263">
      <c r="A1263" s="115">
        <v>1309.0</v>
      </c>
      <c r="B1263" s="116" t="s">
        <v>482</v>
      </c>
      <c r="C1263" s="116" t="s">
        <v>26</v>
      </c>
      <c r="D1263" s="118">
        <v>41639.0</v>
      </c>
      <c r="E1263" s="117">
        <v>4.1461E10</v>
      </c>
      <c r="F1263" s="117">
        <v>2.6973E10</v>
      </c>
      <c r="G1263" s="117">
        <v>1.6172E10</v>
      </c>
      <c r="H1263" s="121" t="s">
        <v>59</v>
      </c>
      <c r="I1263" s="119" t="s">
        <v>59</v>
      </c>
      <c r="J1263" s="116" t="s">
        <v>12</v>
      </c>
      <c r="K1263" s="116" t="s">
        <v>410</v>
      </c>
      <c r="L1263" s="29">
        <f t="shared" si="1"/>
        <v>14488000000</v>
      </c>
      <c r="M1263" s="120">
        <f t="shared" si="2"/>
        <v>0.3494368201</v>
      </c>
      <c r="N1263" s="29">
        <f t="shared" si="3"/>
        <v>16172000000</v>
      </c>
      <c r="O1263" s="29">
        <f t="shared" si="4"/>
        <v>-1684000000</v>
      </c>
      <c r="P1263" s="120">
        <f t="shared" si="5"/>
        <v>-0.04061648296</v>
      </c>
      <c r="Q1263" s="16"/>
      <c r="R1263" s="16"/>
      <c r="S1263" s="16"/>
      <c r="T1263" s="16"/>
      <c r="U1263" s="16"/>
      <c r="V1263" s="16"/>
      <c r="W1263" s="16"/>
      <c r="X1263" s="16"/>
      <c r="Y1263" s="16"/>
      <c r="Z1263" s="16"/>
      <c r="AA1263" s="16"/>
    </row>
    <row r="1264">
      <c r="A1264" s="115">
        <v>1310.0</v>
      </c>
      <c r="B1264" s="116" t="s">
        <v>482</v>
      </c>
      <c r="C1264" s="116" t="s">
        <v>27</v>
      </c>
      <c r="D1264" s="118">
        <v>42004.0</v>
      </c>
      <c r="E1264" s="117">
        <v>5.4105E10</v>
      </c>
      <c r="F1264" s="117">
        <v>3.356E10</v>
      </c>
      <c r="G1264" s="117">
        <v>1.8786E10</v>
      </c>
      <c r="H1264" s="121" t="s">
        <v>59</v>
      </c>
      <c r="I1264" s="119" t="s">
        <v>59</v>
      </c>
      <c r="J1264" s="116" t="s">
        <v>12</v>
      </c>
      <c r="K1264" s="116" t="s">
        <v>410</v>
      </c>
      <c r="L1264" s="29">
        <f t="shared" si="1"/>
        <v>20545000000</v>
      </c>
      <c r="M1264" s="120">
        <f t="shared" si="2"/>
        <v>0.3797246096</v>
      </c>
      <c r="N1264" s="29">
        <f t="shared" si="3"/>
        <v>18786000000</v>
      </c>
      <c r="O1264" s="29">
        <f t="shared" si="4"/>
        <v>1759000000</v>
      </c>
      <c r="P1264" s="120">
        <f t="shared" si="5"/>
        <v>0.03251085852</v>
      </c>
      <c r="Q1264" s="16"/>
      <c r="R1264" s="16"/>
      <c r="S1264" s="16"/>
      <c r="T1264" s="16"/>
      <c r="U1264" s="16"/>
      <c r="V1264" s="16"/>
      <c r="W1264" s="16"/>
      <c r="X1264" s="16"/>
      <c r="Y1264" s="16"/>
      <c r="Z1264" s="16"/>
      <c r="AA1264" s="16"/>
    </row>
    <row r="1265">
      <c r="A1265" s="115">
        <v>1311.0</v>
      </c>
      <c r="B1265" s="116" t="s">
        <v>482</v>
      </c>
      <c r="C1265" s="116" t="s">
        <v>28</v>
      </c>
      <c r="D1265" s="118">
        <v>42369.0</v>
      </c>
      <c r="E1265" s="117">
        <v>5.7119E10</v>
      </c>
      <c r="F1265" s="117">
        <v>3.2747E10</v>
      </c>
      <c r="G1265" s="117">
        <v>1.6603E10</v>
      </c>
      <c r="H1265" s="121" t="s">
        <v>59</v>
      </c>
      <c r="I1265" s="121" t="s">
        <v>59</v>
      </c>
      <c r="J1265" s="116" t="s">
        <v>12</v>
      </c>
      <c r="K1265" s="116" t="s">
        <v>410</v>
      </c>
      <c r="L1265" s="29">
        <f t="shared" si="1"/>
        <v>24372000000</v>
      </c>
      <c r="M1265" s="120">
        <f t="shared" si="2"/>
        <v>0.4266881423</v>
      </c>
      <c r="N1265" s="29">
        <f t="shared" si="3"/>
        <v>16603000000</v>
      </c>
      <c r="O1265" s="29">
        <f t="shared" si="4"/>
        <v>7769000000</v>
      </c>
      <c r="P1265" s="120">
        <f t="shared" si="5"/>
        <v>0.136014286</v>
      </c>
      <c r="Q1265" s="16"/>
      <c r="R1265" s="16"/>
      <c r="S1265" s="16"/>
      <c r="T1265" s="16"/>
      <c r="U1265" s="16"/>
      <c r="V1265" s="16"/>
      <c r="W1265" s="16"/>
      <c r="X1265" s="16"/>
      <c r="Y1265" s="16"/>
      <c r="Z1265" s="16"/>
      <c r="AA1265" s="16"/>
    </row>
    <row r="1266">
      <c r="A1266" s="115">
        <v>1312.0</v>
      </c>
      <c r="B1266" s="116" t="s">
        <v>483</v>
      </c>
      <c r="C1266" s="116" t="s">
        <v>25</v>
      </c>
      <c r="D1266" s="118">
        <v>41274.0</v>
      </c>
      <c r="E1266" s="117">
        <v>1.7929E11</v>
      </c>
      <c r="F1266" s="117">
        <v>1.58446E11</v>
      </c>
      <c r="G1266" s="117">
        <v>1.5443E10</v>
      </c>
      <c r="H1266" s="121" t="s">
        <v>59</v>
      </c>
      <c r="I1266" s="117">
        <v>9.31E8</v>
      </c>
      <c r="J1266" s="116" t="s">
        <v>11</v>
      </c>
      <c r="K1266" s="116" t="s">
        <v>372</v>
      </c>
      <c r="L1266" s="29">
        <f t="shared" si="1"/>
        <v>20844000000</v>
      </c>
      <c r="M1266" s="120">
        <f t="shared" si="2"/>
        <v>0.1162585755</v>
      </c>
      <c r="N1266" s="29">
        <f t="shared" si="3"/>
        <v>16374000000</v>
      </c>
      <c r="O1266" s="29">
        <f t="shared" si="4"/>
        <v>4470000000</v>
      </c>
      <c r="P1266" s="120">
        <f t="shared" si="5"/>
        <v>0.02493167494</v>
      </c>
      <c r="Q1266" s="16"/>
      <c r="R1266" s="16"/>
      <c r="S1266" s="16"/>
      <c r="T1266" s="16"/>
      <c r="U1266" s="16"/>
      <c r="V1266" s="16"/>
      <c r="W1266" s="16"/>
      <c r="X1266" s="16"/>
      <c r="Y1266" s="16"/>
      <c r="Z1266" s="16"/>
      <c r="AA1266" s="16"/>
    </row>
    <row r="1267">
      <c r="A1267" s="115">
        <v>1313.0</v>
      </c>
      <c r="B1267" s="116" t="s">
        <v>483</v>
      </c>
      <c r="C1267" s="116" t="s">
        <v>26</v>
      </c>
      <c r="D1267" s="118">
        <v>41639.0</v>
      </c>
      <c r="E1267" s="117">
        <v>1.71596E11</v>
      </c>
      <c r="F1267" s="117">
        <v>1.52451E11</v>
      </c>
      <c r="G1267" s="117">
        <v>1.5597E10</v>
      </c>
      <c r="H1267" s="121" t="s">
        <v>59</v>
      </c>
      <c r="I1267" s="117">
        <v>9.71E8</v>
      </c>
      <c r="J1267" s="116" t="s">
        <v>11</v>
      </c>
      <c r="K1267" s="116" t="s">
        <v>372</v>
      </c>
      <c r="L1267" s="29">
        <f t="shared" si="1"/>
        <v>19145000000</v>
      </c>
      <c r="M1267" s="120">
        <f t="shared" si="2"/>
        <v>0.1115701998</v>
      </c>
      <c r="N1267" s="29">
        <f t="shared" si="3"/>
        <v>16568000000</v>
      </c>
      <c r="O1267" s="29">
        <f t="shared" si="4"/>
        <v>2577000000</v>
      </c>
      <c r="P1267" s="120">
        <f t="shared" si="5"/>
        <v>0.01501783258</v>
      </c>
      <c r="Q1267" s="16"/>
      <c r="R1267" s="16"/>
      <c r="S1267" s="16"/>
      <c r="T1267" s="16"/>
      <c r="U1267" s="16"/>
      <c r="V1267" s="16"/>
      <c r="W1267" s="16"/>
      <c r="X1267" s="16"/>
      <c r="Y1267" s="16"/>
      <c r="Z1267" s="16"/>
      <c r="AA1267" s="16"/>
    </row>
    <row r="1268">
      <c r="A1268" s="115">
        <v>1314.0</v>
      </c>
      <c r="B1268" s="116" t="s">
        <v>483</v>
      </c>
      <c r="C1268" s="116" t="s">
        <v>27</v>
      </c>
      <c r="D1268" s="118">
        <v>42004.0</v>
      </c>
      <c r="E1268" s="117">
        <v>1.61212E11</v>
      </c>
      <c r="F1268" s="117">
        <v>1.40183E11</v>
      </c>
      <c r="G1268" s="117">
        <v>1.6703E10</v>
      </c>
      <c r="H1268" s="121" t="s">
        <v>59</v>
      </c>
      <c r="I1268" s="117">
        <v>1.019E9</v>
      </c>
      <c r="J1268" s="116" t="s">
        <v>11</v>
      </c>
      <c r="K1268" s="116" t="s">
        <v>372</v>
      </c>
      <c r="L1268" s="29">
        <f t="shared" si="1"/>
        <v>21029000000</v>
      </c>
      <c r="M1268" s="120">
        <f t="shared" si="2"/>
        <v>0.1304431432</v>
      </c>
      <c r="N1268" s="29">
        <f t="shared" si="3"/>
        <v>17722000000</v>
      </c>
      <c r="O1268" s="29">
        <f t="shared" si="4"/>
        <v>3307000000</v>
      </c>
      <c r="P1268" s="120">
        <f t="shared" si="5"/>
        <v>0.02051336129</v>
      </c>
      <c r="Q1268" s="16"/>
      <c r="R1268" s="16"/>
      <c r="S1268" s="16"/>
      <c r="T1268" s="16"/>
      <c r="U1268" s="16"/>
      <c r="V1268" s="16"/>
      <c r="W1268" s="16"/>
      <c r="X1268" s="16"/>
      <c r="Y1268" s="16"/>
      <c r="Z1268" s="16"/>
      <c r="AA1268" s="16"/>
    </row>
    <row r="1269">
      <c r="A1269" s="115">
        <v>1315.0</v>
      </c>
      <c r="B1269" s="116" t="s">
        <v>483</v>
      </c>
      <c r="C1269" s="116" t="s">
        <v>28</v>
      </c>
      <c r="D1269" s="118">
        <v>42369.0</v>
      </c>
      <c r="E1269" s="117">
        <v>9.8975E10</v>
      </c>
      <c r="F1269" s="117">
        <v>7.7693E10</v>
      </c>
      <c r="G1269" s="117">
        <v>1.5747E10</v>
      </c>
      <c r="H1269" s="119" t="s">
        <v>59</v>
      </c>
      <c r="I1269" s="117">
        <v>1.099E9</v>
      </c>
      <c r="J1269" s="116" t="s">
        <v>11</v>
      </c>
      <c r="K1269" s="116" t="s">
        <v>372</v>
      </c>
      <c r="L1269" s="29">
        <f t="shared" si="1"/>
        <v>21282000000</v>
      </c>
      <c r="M1269" s="120">
        <f t="shared" si="2"/>
        <v>0.215023996</v>
      </c>
      <c r="N1269" s="29">
        <f t="shared" si="3"/>
        <v>16846000000</v>
      </c>
      <c r="O1269" s="29">
        <f t="shared" si="4"/>
        <v>4436000000</v>
      </c>
      <c r="P1269" s="120">
        <f t="shared" si="5"/>
        <v>0.04481939884</v>
      </c>
      <c r="Q1269" s="16"/>
      <c r="R1269" s="16"/>
      <c r="S1269" s="16"/>
      <c r="T1269" s="16"/>
      <c r="U1269" s="16"/>
      <c r="V1269" s="16"/>
      <c r="W1269" s="16"/>
      <c r="X1269" s="16"/>
      <c r="Y1269" s="16"/>
      <c r="Z1269" s="16"/>
      <c r="AA1269" s="16"/>
    </row>
    <row r="1270">
      <c r="A1270" s="115">
        <v>1316.0</v>
      </c>
      <c r="B1270" s="116" t="s">
        <v>484</v>
      </c>
      <c r="C1270" s="116" t="s">
        <v>25</v>
      </c>
      <c r="D1270" s="118">
        <v>41308.0</v>
      </c>
      <c r="E1270" s="117">
        <v>6.043E9</v>
      </c>
      <c r="F1270" s="117">
        <v>2.7938E9</v>
      </c>
      <c r="G1270" s="117">
        <v>2.5943E9</v>
      </c>
      <c r="H1270" s="121" t="s">
        <v>59</v>
      </c>
      <c r="I1270" s="121" t="s">
        <v>59</v>
      </c>
      <c r="J1270" s="116" t="s">
        <v>9</v>
      </c>
      <c r="K1270" s="116" t="s">
        <v>320</v>
      </c>
      <c r="L1270" s="29">
        <f t="shared" si="1"/>
        <v>3249200000</v>
      </c>
      <c r="M1270" s="120">
        <f t="shared" si="2"/>
        <v>0.5376799603</v>
      </c>
      <c r="N1270" s="29">
        <f t="shared" si="3"/>
        <v>2594300000</v>
      </c>
      <c r="O1270" s="29">
        <f t="shared" si="4"/>
        <v>654900000</v>
      </c>
      <c r="P1270" s="120">
        <f t="shared" si="5"/>
        <v>0.1083733245</v>
      </c>
      <c r="Q1270" s="16"/>
      <c r="R1270" s="16"/>
      <c r="S1270" s="16"/>
      <c r="T1270" s="16"/>
      <c r="U1270" s="16"/>
      <c r="V1270" s="16"/>
      <c r="W1270" s="16"/>
      <c r="X1270" s="16"/>
      <c r="Y1270" s="16"/>
      <c r="Z1270" s="16"/>
      <c r="AA1270" s="16"/>
    </row>
    <row r="1271">
      <c r="A1271" s="115">
        <v>1317.0</v>
      </c>
      <c r="B1271" s="116" t="s">
        <v>484</v>
      </c>
      <c r="C1271" s="116" t="s">
        <v>26</v>
      </c>
      <c r="D1271" s="118">
        <v>41672.0</v>
      </c>
      <c r="E1271" s="117">
        <v>8.1864E9</v>
      </c>
      <c r="F1271" s="117">
        <v>3.9671E9</v>
      </c>
      <c r="G1271" s="117">
        <v>3.6735E9</v>
      </c>
      <c r="H1271" s="121" t="s">
        <v>59</v>
      </c>
      <c r="I1271" s="119" t="s">
        <v>59</v>
      </c>
      <c r="J1271" s="116" t="s">
        <v>9</v>
      </c>
      <c r="K1271" s="116" t="s">
        <v>320</v>
      </c>
      <c r="L1271" s="29">
        <f t="shared" si="1"/>
        <v>4219300000</v>
      </c>
      <c r="M1271" s="120">
        <f t="shared" si="2"/>
        <v>0.5154035962</v>
      </c>
      <c r="N1271" s="29">
        <f t="shared" si="3"/>
        <v>3673500000</v>
      </c>
      <c r="O1271" s="29">
        <f t="shared" si="4"/>
        <v>545800000</v>
      </c>
      <c r="P1271" s="120">
        <f t="shared" si="5"/>
        <v>0.06667155282</v>
      </c>
      <c r="Q1271" s="16"/>
      <c r="R1271" s="16"/>
      <c r="S1271" s="16"/>
      <c r="T1271" s="16"/>
      <c r="U1271" s="16"/>
      <c r="V1271" s="16"/>
      <c r="W1271" s="16"/>
      <c r="X1271" s="16"/>
      <c r="Y1271" s="16"/>
      <c r="Z1271" s="16"/>
      <c r="AA1271" s="16"/>
    </row>
    <row r="1272">
      <c r="A1272" s="115">
        <v>1318.0</v>
      </c>
      <c r="B1272" s="116" t="s">
        <v>484</v>
      </c>
      <c r="C1272" s="116" t="s">
        <v>27</v>
      </c>
      <c r="D1272" s="118">
        <v>42036.0</v>
      </c>
      <c r="E1272" s="117">
        <v>8.2412E9</v>
      </c>
      <c r="F1272" s="117">
        <v>3.9145E9</v>
      </c>
      <c r="G1272" s="117">
        <v>3.7136E9</v>
      </c>
      <c r="H1272" s="121" t="s">
        <v>59</v>
      </c>
      <c r="I1272" s="121" t="s">
        <v>59</v>
      </c>
      <c r="J1272" s="116" t="s">
        <v>9</v>
      </c>
      <c r="K1272" s="116" t="s">
        <v>320</v>
      </c>
      <c r="L1272" s="29">
        <f t="shared" si="1"/>
        <v>4326700000</v>
      </c>
      <c r="M1272" s="120">
        <f t="shared" si="2"/>
        <v>0.5250084939</v>
      </c>
      <c r="N1272" s="29">
        <f t="shared" si="3"/>
        <v>3713600000</v>
      </c>
      <c r="O1272" s="29">
        <f t="shared" si="4"/>
        <v>613100000</v>
      </c>
      <c r="P1272" s="120">
        <f t="shared" si="5"/>
        <v>0.07439450565</v>
      </c>
      <c r="Q1272" s="16"/>
      <c r="R1272" s="16"/>
      <c r="S1272" s="16"/>
      <c r="T1272" s="16"/>
      <c r="U1272" s="16"/>
      <c r="V1272" s="16"/>
      <c r="W1272" s="16"/>
      <c r="X1272" s="16"/>
      <c r="Y1272" s="16"/>
      <c r="Z1272" s="16"/>
      <c r="AA1272" s="16"/>
    </row>
    <row r="1273">
      <c r="A1273" s="115">
        <v>1319.0</v>
      </c>
      <c r="B1273" s="116" t="s">
        <v>484</v>
      </c>
      <c r="C1273" s="116" t="s">
        <v>28</v>
      </c>
      <c r="D1273" s="118">
        <v>42400.0</v>
      </c>
      <c r="E1273" s="117">
        <v>8.0203E9</v>
      </c>
      <c r="F1273" s="117">
        <v>3.8587E9</v>
      </c>
      <c r="G1273" s="117">
        <v>3.4177E9</v>
      </c>
      <c r="H1273" s="121" t="s">
        <v>59</v>
      </c>
      <c r="I1273" s="119" t="s">
        <v>59</v>
      </c>
      <c r="J1273" s="116" t="s">
        <v>9</v>
      </c>
      <c r="K1273" s="116" t="s">
        <v>320</v>
      </c>
      <c r="L1273" s="29">
        <f t="shared" si="1"/>
        <v>4161600000</v>
      </c>
      <c r="M1273" s="120">
        <f t="shared" si="2"/>
        <v>0.5188833335</v>
      </c>
      <c r="N1273" s="29">
        <f t="shared" si="3"/>
        <v>3417700000</v>
      </c>
      <c r="O1273" s="29">
        <f t="shared" si="4"/>
        <v>743900000</v>
      </c>
      <c r="P1273" s="120">
        <f t="shared" si="5"/>
        <v>0.09275214144</v>
      </c>
      <c r="Q1273" s="16"/>
      <c r="R1273" s="16"/>
      <c r="S1273" s="16"/>
      <c r="T1273" s="16"/>
      <c r="U1273" s="16"/>
      <c r="V1273" s="16"/>
      <c r="W1273" s="16"/>
      <c r="X1273" s="16"/>
      <c r="Y1273" s="16"/>
      <c r="Z1273" s="16"/>
      <c r="AA1273" s="16"/>
    </row>
    <row r="1274">
      <c r="A1274" s="115">
        <v>1320.0</v>
      </c>
      <c r="B1274" s="116" t="s">
        <v>485</v>
      </c>
      <c r="C1274" s="116" t="s">
        <v>25</v>
      </c>
      <c r="D1274" s="118">
        <v>41274.0</v>
      </c>
      <c r="E1274" s="117">
        <v>5.920269E9</v>
      </c>
      <c r="F1274" s="117">
        <v>4.982562E9</v>
      </c>
      <c r="G1274" s="117">
        <v>4.34894E8</v>
      </c>
      <c r="H1274" s="121" t="s">
        <v>59</v>
      </c>
      <c r="I1274" s="117">
        <v>3.7691E7</v>
      </c>
      <c r="J1274" s="116" t="s">
        <v>14</v>
      </c>
      <c r="K1274" s="116" t="s">
        <v>196</v>
      </c>
      <c r="L1274" s="29">
        <f t="shared" si="1"/>
        <v>937707000</v>
      </c>
      <c r="M1274" s="120">
        <f t="shared" si="2"/>
        <v>0.1583892556</v>
      </c>
      <c r="N1274" s="29">
        <f t="shared" si="3"/>
        <v>472585000</v>
      </c>
      <c r="O1274" s="29">
        <f t="shared" si="4"/>
        <v>465122000</v>
      </c>
      <c r="P1274" s="120">
        <f t="shared" si="5"/>
        <v>0.07856433551</v>
      </c>
      <c r="Q1274" s="16"/>
      <c r="R1274" s="16"/>
      <c r="S1274" s="16"/>
      <c r="T1274" s="16"/>
      <c r="U1274" s="16"/>
      <c r="V1274" s="16"/>
      <c r="W1274" s="16"/>
      <c r="X1274" s="16"/>
      <c r="Y1274" s="16"/>
      <c r="Z1274" s="16"/>
      <c r="AA1274" s="16"/>
    </row>
    <row r="1275">
      <c r="A1275" s="115">
        <v>1321.0</v>
      </c>
      <c r="B1275" s="116" t="s">
        <v>485</v>
      </c>
      <c r="C1275" s="116" t="s">
        <v>26</v>
      </c>
      <c r="D1275" s="118">
        <v>41639.0</v>
      </c>
      <c r="E1275" s="117">
        <v>6.411577E9</v>
      </c>
      <c r="F1275" s="117">
        <v>5.424644E9</v>
      </c>
      <c r="G1275" s="117">
        <v>4.85069E8</v>
      </c>
      <c r="H1275" s="121" t="s">
        <v>59</v>
      </c>
      <c r="I1275" s="117">
        <v>2.5865E7</v>
      </c>
      <c r="J1275" s="116" t="s">
        <v>14</v>
      </c>
      <c r="K1275" s="116" t="s">
        <v>196</v>
      </c>
      <c r="L1275" s="29">
        <f t="shared" si="1"/>
        <v>986933000</v>
      </c>
      <c r="M1275" s="120">
        <f t="shared" si="2"/>
        <v>0.1539298366</v>
      </c>
      <c r="N1275" s="29">
        <f t="shared" si="3"/>
        <v>510934000</v>
      </c>
      <c r="O1275" s="29">
        <f t="shared" si="4"/>
        <v>475999000</v>
      </c>
      <c r="P1275" s="120">
        <f t="shared" si="5"/>
        <v>0.07424054956</v>
      </c>
      <c r="Q1275" s="16"/>
      <c r="R1275" s="16"/>
      <c r="S1275" s="16"/>
      <c r="T1275" s="16"/>
      <c r="U1275" s="16"/>
      <c r="V1275" s="16"/>
      <c r="W1275" s="16"/>
      <c r="X1275" s="16"/>
      <c r="Y1275" s="16"/>
      <c r="Z1275" s="16"/>
      <c r="AA1275" s="16"/>
    </row>
    <row r="1276">
      <c r="A1276" s="115">
        <v>1322.0</v>
      </c>
      <c r="B1276" s="116" t="s">
        <v>485</v>
      </c>
      <c r="C1276" s="116" t="s">
        <v>27</v>
      </c>
      <c r="D1276" s="118">
        <v>42004.0</v>
      </c>
      <c r="E1276" s="117">
        <v>7.747229E9</v>
      </c>
      <c r="F1276" s="117">
        <v>6.578435E9</v>
      </c>
      <c r="G1276" s="117">
        <v>7.05477E8</v>
      </c>
      <c r="H1276" s="121" t="s">
        <v>59</v>
      </c>
      <c r="I1276" s="117">
        <v>3.4257E7</v>
      </c>
      <c r="J1276" s="116" t="s">
        <v>14</v>
      </c>
      <c r="K1276" s="116" t="s">
        <v>196</v>
      </c>
      <c r="L1276" s="29">
        <f t="shared" si="1"/>
        <v>1168794000</v>
      </c>
      <c r="M1276" s="120">
        <f t="shared" si="2"/>
        <v>0.150866071</v>
      </c>
      <c r="N1276" s="29">
        <f t="shared" si="3"/>
        <v>739734000</v>
      </c>
      <c r="O1276" s="29">
        <f t="shared" si="4"/>
        <v>429060000</v>
      </c>
      <c r="P1276" s="120">
        <f t="shared" si="5"/>
        <v>0.05538238253</v>
      </c>
      <c r="Q1276" s="16"/>
      <c r="R1276" s="16"/>
      <c r="S1276" s="16"/>
      <c r="T1276" s="16"/>
      <c r="U1276" s="16"/>
      <c r="V1276" s="16"/>
      <c r="W1276" s="16"/>
      <c r="X1276" s="16"/>
      <c r="Y1276" s="16"/>
      <c r="Z1276" s="16"/>
      <c r="AA1276" s="16"/>
    </row>
    <row r="1277">
      <c r="A1277" s="115">
        <v>1323.0</v>
      </c>
      <c r="B1277" s="116" t="s">
        <v>485</v>
      </c>
      <c r="C1277" s="116" t="s">
        <v>28</v>
      </c>
      <c r="D1277" s="118">
        <v>42369.0</v>
      </c>
      <c r="E1277" s="117">
        <v>7.572436E9</v>
      </c>
      <c r="F1277" s="117">
        <v>6.648771E9</v>
      </c>
      <c r="G1277" s="117">
        <v>5.92863E8</v>
      </c>
      <c r="H1277" s="121" t="s">
        <v>59</v>
      </c>
      <c r="I1277" s="117">
        <v>3.4848E7</v>
      </c>
      <c r="J1277" s="116" t="s">
        <v>14</v>
      </c>
      <c r="K1277" s="116" t="s">
        <v>196</v>
      </c>
      <c r="L1277" s="29">
        <f t="shared" si="1"/>
        <v>923665000</v>
      </c>
      <c r="M1277" s="120">
        <f t="shared" si="2"/>
        <v>0.1219772607</v>
      </c>
      <c r="N1277" s="29">
        <f t="shared" si="3"/>
        <v>627711000</v>
      </c>
      <c r="O1277" s="29">
        <f t="shared" si="4"/>
        <v>295954000</v>
      </c>
      <c r="P1277" s="120">
        <f t="shared" si="5"/>
        <v>0.03908306389</v>
      </c>
      <c r="Q1277" s="16"/>
      <c r="R1277" s="16"/>
      <c r="S1277" s="16"/>
      <c r="T1277" s="16"/>
      <c r="U1277" s="16"/>
      <c r="V1277" s="16"/>
      <c r="W1277" s="16"/>
      <c r="X1277" s="16"/>
      <c r="Y1277" s="16"/>
      <c r="Z1277" s="16"/>
      <c r="AA1277" s="16"/>
    </row>
    <row r="1278">
      <c r="A1278" s="115">
        <v>1324.0</v>
      </c>
      <c r="B1278" s="116" t="s">
        <v>486</v>
      </c>
      <c r="C1278" s="116" t="s">
        <v>25</v>
      </c>
      <c r="D1278" s="122">
        <v>41274.0</v>
      </c>
      <c r="E1278" s="117">
        <v>1.1224E10</v>
      </c>
      <c r="F1278" s="117">
        <v>6.396E9</v>
      </c>
      <c r="G1278" s="117">
        <v>1.227E9</v>
      </c>
      <c r="H1278" s="117">
        <v>9.8E7</v>
      </c>
      <c r="I1278" s="117">
        <v>1.001E9</v>
      </c>
      <c r="J1278" s="116" t="s">
        <v>16</v>
      </c>
      <c r="K1278" s="116" t="s">
        <v>119</v>
      </c>
      <c r="L1278" s="29">
        <f t="shared" si="1"/>
        <v>4828000000</v>
      </c>
      <c r="M1278" s="120">
        <f t="shared" si="2"/>
        <v>0.4301496793</v>
      </c>
      <c r="N1278" s="29">
        <f t="shared" si="3"/>
        <v>2326000000</v>
      </c>
      <c r="O1278" s="29">
        <f t="shared" si="4"/>
        <v>2502000000</v>
      </c>
      <c r="P1278" s="120">
        <f t="shared" si="5"/>
        <v>0.2229151818</v>
      </c>
      <c r="Q1278" s="16"/>
      <c r="R1278" s="16"/>
      <c r="S1278" s="16"/>
      <c r="T1278" s="16"/>
      <c r="U1278" s="16"/>
      <c r="V1278" s="16"/>
      <c r="W1278" s="16"/>
      <c r="X1278" s="16"/>
      <c r="Y1278" s="16"/>
      <c r="Z1278" s="16"/>
      <c r="AA1278" s="16"/>
    </row>
    <row r="1279">
      <c r="A1279" s="115">
        <v>1325.0</v>
      </c>
      <c r="B1279" s="116" t="s">
        <v>486</v>
      </c>
      <c r="C1279" s="116" t="s">
        <v>26</v>
      </c>
      <c r="D1279" s="122">
        <v>41639.0</v>
      </c>
      <c r="E1279" s="117">
        <v>1.1925E10</v>
      </c>
      <c r="F1279" s="117">
        <v>6.744E9</v>
      </c>
      <c r="G1279" s="117">
        <v>1.349E9</v>
      </c>
      <c r="H1279" s="117">
        <v>9.8E7</v>
      </c>
      <c r="I1279" s="117">
        <v>1.109E9</v>
      </c>
      <c r="J1279" s="116" t="s">
        <v>16</v>
      </c>
      <c r="K1279" s="116" t="s">
        <v>119</v>
      </c>
      <c r="L1279" s="29">
        <f t="shared" si="1"/>
        <v>5181000000</v>
      </c>
      <c r="M1279" s="120">
        <f t="shared" si="2"/>
        <v>0.4344654088</v>
      </c>
      <c r="N1279" s="29">
        <f t="shared" si="3"/>
        <v>2556000000</v>
      </c>
      <c r="O1279" s="29">
        <f t="shared" si="4"/>
        <v>2625000000</v>
      </c>
      <c r="P1279" s="120">
        <f t="shared" si="5"/>
        <v>0.2201257862</v>
      </c>
      <c r="Q1279" s="16"/>
      <c r="R1279" s="16"/>
      <c r="S1279" s="16"/>
      <c r="T1279" s="16"/>
      <c r="U1279" s="16"/>
      <c r="V1279" s="16"/>
      <c r="W1279" s="16"/>
      <c r="X1279" s="16"/>
      <c r="Y1279" s="16"/>
      <c r="Z1279" s="16"/>
      <c r="AA1279" s="16"/>
    </row>
    <row r="1280">
      <c r="A1280" s="115">
        <v>1326.0</v>
      </c>
      <c r="B1280" s="116" t="s">
        <v>486</v>
      </c>
      <c r="C1280" s="116" t="s">
        <v>27</v>
      </c>
      <c r="D1280" s="118">
        <v>42004.0</v>
      </c>
      <c r="E1280" s="117">
        <v>1.2273E10</v>
      </c>
      <c r="F1280" s="117">
        <v>6.962E9</v>
      </c>
      <c r="G1280" s="117">
        <v>1.437E9</v>
      </c>
      <c r="H1280" s="117">
        <v>9.6E7</v>
      </c>
      <c r="I1280" s="117">
        <v>1.17E9</v>
      </c>
      <c r="J1280" s="116" t="s">
        <v>16</v>
      </c>
      <c r="K1280" s="116" t="s">
        <v>119</v>
      </c>
      <c r="L1280" s="29">
        <f t="shared" si="1"/>
        <v>5311000000</v>
      </c>
      <c r="M1280" s="120">
        <f t="shared" si="2"/>
        <v>0.4327385317</v>
      </c>
      <c r="N1280" s="29">
        <f t="shared" si="3"/>
        <v>2703000000</v>
      </c>
      <c r="O1280" s="29">
        <f t="shared" si="4"/>
        <v>2608000000</v>
      </c>
      <c r="P1280" s="120">
        <f t="shared" si="5"/>
        <v>0.2124989815</v>
      </c>
      <c r="Q1280" s="16"/>
      <c r="R1280" s="16"/>
      <c r="S1280" s="16"/>
      <c r="T1280" s="16"/>
      <c r="U1280" s="16"/>
      <c r="V1280" s="16"/>
      <c r="W1280" s="16"/>
      <c r="X1280" s="16"/>
      <c r="Y1280" s="16"/>
      <c r="Z1280" s="16"/>
      <c r="AA1280" s="16"/>
    </row>
    <row r="1281">
      <c r="A1281" s="115">
        <v>1327.0</v>
      </c>
      <c r="B1281" s="116" t="s">
        <v>486</v>
      </c>
      <c r="C1281" s="116" t="s">
        <v>28</v>
      </c>
      <c r="D1281" s="118">
        <v>42369.0</v>
      </c>
      <c r="E1281" s="117">
        <v>1.0776E10</v>
      </c>
      <c r="F1281" s="117">
        <v>5.96E9</v>
      </c>
      <c r="G1281" s="117">
        <v>1.296E9</v>
      </c>
      <c r="H1281" s="117">
        <v>9.3E7</v>
      </c>
      <c r="I1281" s="117">
        <v>1.106E9</v>
      </c>
      <c r="J1281" s="116" t="s">
        <v>16</v>
      </c>
      <c r="K1281" s="116" t="s">
        <v>119</v>
      </c>
      <c r="L1281" s="29">
        <f t="shared" si="1"/>
        <v>4816000000</v>
      </c>
      <c r="M1281" s="120">
        <f t="shared" si="2"/>
        <v>0.4469190794</v>
      </c>
      <c r="N1281" s="29">
        <f t="shared" si="3"/>
        <v>2495000000</v>
      </c>
      <c r="O1281" s="29">
        <f t="shared" si="4"/>
        <v>2321000000</v>
      </c>
      <c r="P1281" s="120">
        <f t="shared" si="5"/>
        <v>0.2153860431</v>
      </c>
      <c r="Q1281" s="16"/>
      <c r="R1281" s="16"/>
      <c r="S1281" s="16"/>
      <c r="T1281" s="16"/>
      <c r="U1281" s="16"/>
      <c r="V1281" s="16"/>
      <c r="W1281" s="16"/>
      <c r="X1281" s="16"/>
      <c r="Y1281" s="16"/>
      <c r="Z1281" s="16"/>
      <c r="AA1281" s="16"/>
    </row>
    <row r="1282">
      <c r="A1282" s="115">
        <v>1331.0</v>
      </c>
      <c r="B1282" s="116" t="s">
        <v>487</v>
      </c>
      <c r="C1282" s="116" t="s">
        <v>25</v>
      </c>
      <c r="D1282" s="118">
        <v>41546.0</v>
      </c>
      <c r="E1282" s="117">
        <v>2.4866E10</v>
      </c>
      <c r="F1282" s="117">
        <v>9.82E9</v>
      </c>
      <c r="G1282" s="117">
        <v>2.849E9</v>
      </c>
      <c r="H1282" s="117">
        <v>4.967E9</v>
      </c>
      <c r="I1282" s="119" t="s">
        <v>59</v>
      </c>
      <c r="J1282" s="116" t="s">
        <v>15</v>
      </c>
      <c r="K1282" s="116" t="s">
        <v>74</v>
      </c>
      <c r="L1282" s="29">
        <f t="shared" si="1"/>
        <v>15046000000</v>
      </c>
      <c r="M1282" s="120">
        <f t="shared" si="2"/>
        <v>0.6050832462</v>
      </c>
      <c r="N1282" s="29">
        <f t="shared" si="3"/>
        <v>7816000000</v>
      </c>
      <c r="O1282" s="29">
        <f t="shared" si="4"/>
        <v>7230000000</v>
      </c>
      <c r="P1282" s="120">
        <f t="shared" si="5"/>
        <v>0.2907584654</v>
      </c>
      <c r="Q1282" s="16"/>
      <c r="R1282" s="16"/>
      <c r="S1282" s="16"/>
      <c r="T1282" s="16"/>
      <c r="U1282" s="16"/>
      <c r="V1282" s="16"/>
      <c r="W1282" s="16"/>
      <c r="X1282" s="16"/>
      <c r="Y1282" s="16"/>
      <c r="Z1282" s="16"/>
      <c r="AA1282" s="16"/>
    </row>
    <row r="1283">
      <c r="A1283" s="115">
        <v>1332.0</v>
      </c>
      <c r="B1283" s="116" t="s">
        <v>487</v>
      </c>
      <c r="C1283" s="116" t="s">
        <v>26</v>
      </c>
      <c r="D1283" s="118">
        <v>41910.0</v>
      </c>
      <c r="E1283" s="117">
        <v>2.6487E10</v>
      </c>
      <c r="F1283" s="117">
        <v>1.0686E10</v>
      </c>
      <c r="G1283" s="117">
        <v>2.774E9</v>
      </c>
      <c r="H1283" s="117">
        <v>5.477E9</v>
      </c>
      <c r="I1283" s="121" t="s">
        <v>59</v>
      </c>
      <c r="J1283" s="116" t="s">
        <v>15</v>
      </c>
      <c r="K1283" s="116" t="s">
        <v>74</v>
      </c>
      <c r="L1283" s="29">
        <f t="shared" si="1"/>
        <v>15801000000</v>
      </c>
      <c r="M1283" s="120">
        <f t="shared" si="2"/>
        <v>0.5965568014</v>
      </c>
      <c r="N1283" s="29">
        <f t="shared" si="3"/>
        <v>8251000000</v>
      </c>
      <c r="O1283" s="29">
        <f t="shared" si="4"/>
        <v>7550000000</v>
      </c>
      <c r="P1283" s="120">
        <f t="shared" si="5"/>
        <v>0.285045494</v>
      </c>
      <c r="Q1283" s="16"/>
      <c r="R1283" s="16"/>
      <c r="S1283" s="16"/>
      <c r="T1283" s="16"/>
      <c r="U1283" s="16"/>
      <c r="V1283" s="16"/>
      <c r="W1283" s="16"/>
      <c r="X1283" s="16"/>
      <c r="Y1283" s="16"/>
      <c r="Z1283" s="16"/>
      <c r="AA1283" s="16"/>
    </row>
    <row r="1284">
      <c r="A1284" s="115">
        <v>1333.0</v>
      </c>
      <c r="B1284" s="116" t="s">
        <v>487</v>
      </c>
      <c r="C1284" s="116" t="s">
        <v>27</v>
      </c>
      <c r="D1284" s="118">
        <v>42274.0</v>
      </c>
      <c r="E1284" s="117">
        <v>2.5281E10</v>
      </c>
      <c r="F1284" s="117">
        <v>1.0378E10</v>
      </c>
      <c r="G1284" s="117">
        <v>3.637E9</v>
      </c>
      <c r="H1284" s="117">
        <v>5.49E9</v>
      </c>
      <c r="I1284" s="121" t="s">
        <v>59</v>
      </c>
      <c r="J1284" s="116" t="s">
        <v>15</v>
      </c>
      <c r="K1284" s="116" t="s">
        <v>74</v>
      </c>
      <c r="L1284" s="29">
        <f t="shared" si="1"/>
        <v>14903000000</v>
      </c>
      <c r="M1284" s="120">
        <f t="shared" si="2"/>
        <v>0.5894940865</v>
      </c>
      <c r="N1284" s="29">
        <f t="shared" si="3"/>
        <v>9127000000</v>
      </c>
      <c r="O1284" s="29">
        <f t="shared" si="4"/>
        <v>5776000000</v>
      </c>
      <c r="P1284" s="120">
        <f t="shared" si="5"/>
        <v>0.228471975</v>
      </c>
      <c r="Q1284" s="16"/>
      <c r="R1284" s="16"/>
      <c r="S1284" s="16"/>
      <c r="T1284" s="16"/>
      <c r="U1284" s="16"/>
      <c r="V1284" s="16"/>
      <c r="W1284" s="16"/>
      <c r="X1284" s="16"/>
      <c r="Y1284" s="16"/>
      <c r="Z1284" s="16"/>
      <c r="AA1284" s="16"/>
    </row>
    <row r="1285">
      <c r="A1285" s="115">
        <v>1334.0</v>
      </c>
      <c r="B1285" s="116" t="s">
        <v>487</v>
      </c>
      <c r="C1285" s="116" t="s">
        <v>28</v>
      </c>
      <c r="D1285" s="118">
        <v>42638.0</v>
      </c>
      <c r="E1285" s="117">
        <v>2.3554E10</v>
      </c>
      <c r="F1285" s="117">
        <v>9.749E9</v>
      </c>
      <c r="G1285" s="117">
        <v>2.159E9</v>
      </c>
      <c r="H1285" s="117">
        <v>5.151E9</v>
      </c>
      <c r="I1285" s="119" t="s">
        <v>59</v>
      </c>
      <c r="J1285" s="116" t="s">
        <v>15</v>
      </c>
      <c r="K1285" s="116" t="s">
        <v>74</v>
      </c>
      <c r="L1285" s="29">
        <f t="shared" si="1"/>
        <v>13805000000</v>
      </c>
      <c r="M1285" s="120">
        <f t="shared" si="2"/>
        <v>0.5861000255</v>
      </c>
      <c r="N1285" s="29">
        <f t="shared" si="3"/>
        <v>7310000000</v>
      </c>
      <c r="O1285" s="29">
        <f t="shared" si="4"/>
        <v>6495000000</v>
      </c>
      <c r="P1285" s="120">
        <f t="shared" si="5"/>
        <v>0.2757493419</v>
      </c>
      <c r="Q1285" s="16"/>
      <c r="R1285" s="16"/>
      <c r="S1285" s="16"/>
      <c r="T1285" s="16"/>
      <c r="U1285" s="16"/>
      <c r="V1285" s="16"/>
      <c r="W1285" s="16"/>
      <c r="X1285" s="16"/>
      <c r="Y1285" s="16"/>
      <c r="Z1285" s="16"/>
      <c r="AA1285" s="16"/>
    </row>
    <row r="1286">
      <c r="A1286" s="115">
        <v>1335.0</v>
      </c>
      <c r="B1286" s="116" t="s">
        <v>488</v>
      </c>
      <c r="C1286" s="116" t="s">
        <v>25</v>
      </c>
      <c r="D1286" s="118">
        <v>41727.0</v>
      </c>
      <c r="E1286" s="117">
        <v>1.148231E9</v>
      </c>
      <c r="F1286" s="117">
        <v>7.43304E8</v>
      </c>
      <c r="G1286" s="117">
        <v>1.80317E8</v>
      </c>
      <c r="H1286" s="117">
        <v>1.97269E8</v>
      </c>
      <c r="I1286" s="121" t="s">
        <v>59</v>
      </c>
      <c r="J1286" s="116" t="s">
        <v>15</v>
      </c>
      <c r="K1286" s="116" t="s">
        <v>74</v>
      </c>
      <c r="L1286" s="29">
        <f t="shared" si="1"/>
        <v>404927000</v>
      </c>
      <c r="M1286" s="120">
        <f t="shared" si="2"/>
        <v>0.3526529069</v>
      </c>
      <c r="N1286" s="29">
        <f t="shared" si="3"/>
        <v>377586000</v>
      </c>
      <c r="O1286" s="29">
        <f t="shared" si="4"/>
        <v>27341000</v>
      </c>
      <c r="P1286" s="120">
        <f t="shared" si="5"/>
        <v>0.02381141077</v>
      </c>
      <c r="Q1286" s="16"/>
      <c r="R1286" s="16"/>
      <c r="S1286" s="16"/>
      <c r="T1286" s="16"/>
      <c r="U1286" s="16"/>
      <c r="V1286" s="16"/>
      <c r="W1286" s="16"/>
      <c r="X1286" s="16"/>
      <c r="Y1286" s="16"/>
      <c r="Z1286" s="16"/>
      <c r="AA1286" s="16"/>
    </row>
    <row r="1287">
      <c r="A1287" s="115">
        <v>1336.0</v>
      </c>
      <c r="B1287" s="116" t="s">
        <v>488</v>
      </c>
      <c r="C1287" s="116" t="s">
        <v>26</v>
      </c>
      <c r="D1287" s="118">
        <v>42091.0</v>
      </c>
      <c r="E1287" s="117">
        <v>1.710966E9</v>
      </c>
      <c r="F1287" s="117">
        <v>1.021658E9</v>
      </c>
      <c r="G1287" s="117">
        <v>3.09348E8</v>
      </c>
      <c r="H1287" s="117">
        <v>2.57494E8</v>
      </c>
      <c r="I1287" s="119" t="s">
        <v>59</v>
      </c>
      <c r="J1287" s="116" t="s">
        <v>15</v>
      </c>
      <c r="K1287" s="116" t="s">
        <v>74</v>
      </c>
      <c r="L1287" s="29">
        <f t="shared" si="1"/>
        <v>689308000</v>
      </c>
      <c r="M1287" s="120">
        <f t="shared" si="2"/>
        <v>0.4028765037</v>
      </c>
      <c r="N1287" s="29">
        <f t="shared" si="3"/>
        <v>566842000</v>
      </c>
      <c r="O1287" s="29">
        <f t="shared" si="4"/>
        <v>122466000</v>
      </c>
      <c r="P1287" s="120">
        <f t="shared" si="5"/>
        <v>0.07157710907</v>
      </c>
      <c r="Q1287" s="16"/>
      <c r="R1287" s="16"/>
      <c r="S1287" s="16"/>
      <c r="T1287" s="16"/>
      <c r="U1287" s="16"/>
      <c r="V1287" s="16"/>
      <c r="W1287" s="16"/>
      <c r="X1287" s="16"/>
      <c r="Y1287" s="16"/>
      <c r="Z1287" s="16"/>
      <c r="AA1287" s="16"/>
    </row>
    <row r="1288">
      <c r="A1288" s="115">
        <v>1337.0</v>
      </c>
      <c r="B1288" s="116" t="s">
        <v>488</v>
      </c>
      <c r="C1288" s="116" t="s">
        <v>27</v>
      </c>
      <c r="D1288" s="122">
        <v>42462.0</v>
      </c>
      <c r="E1288" s="117">
        <v>2.610726E9</v>
      </c>
      <c r="F1288" s="117">
        <v>1.561173E9</v>
      </c>
      <c r="G1288" s="117">
        <v>5.88822E8</v>
      </c>
      <c r="H1288" s="117">
        <v>4.48763E8</v>
      </c>
      <c r="I1288" s="119" t="s">
        <v>59</v>
      </c>
      <c r="J1288" s="116" t="s">
        <v>15</v>
      </c>
      <c r="K1288" s="116" t="s">
        <v>74</v>
      </c>
      <c r="L1288" s="29">
        <f t="shared" si="1"/>
        <v>1049553000</v>
      </c>
      <c r="M1288" s="120">
        <f t="shared" si="2"/>
        <v>0.4020157611</v>
      </c>
      <c r="N1288" s="29">
        <f t="shared" si="3"/>
        <v>1037585000</v>
      </c>
      <c r="O1288" s="29">
        <f t="shared" si="4"/>
        <v>11968000</v>
      </c>
      <c r="P1288" s="120">
        <f t="shared" si="5"/>
        <v>0.004584165477</v>
      </c>
      <c r="Q1288" s="16"/>
      <c r="R1288" s="16"/>
      <c r="S1288" s="16"/>
      <c r="T1288" s="16"/>
      <c r="U1288" s="16"/>
      <c r="V1288" s="16"/>
      <c r="W1288" s="16"/>
      <c r="X1288" s="16"/>
      <c r="Y1288" s="16"/>
      <c r="Z1288" s="16"/>
      <c r="AA1288" s="16"/>
    </row>
    <row r="1289">
      <c r="A1289" s="115">
        <v>1338.0</v>
      </c>
      <c r="B1289" s="116" t="s">
        <v>489</v>
      </c>
      <c r="C1289" s="116" t="s">
        <v>25</v>
      </c>
      <c r="D1289" s="118">
        <v>41639.0</v>
      </c>
      <c r="E1289" s="117">
        <v>6.419285E9</v>
      </c>
      <c r="F1289" s="117">
        <v>5.099484E9</v>
      </c>
      <c r="G1289" s="117">
        <v>9.2234E8</v>
      </c>
      <c r="H1289" s="121" t="s">
        <v>59</v>
      </c>
      <c r="I1289" s="121" t="s">
        <v>59</v>
      </c>
      <c r="J1289" s="116" t="s">
        <v>14</v>
      </c>
      <c r="K1289" s="116" t="s">
        <v>196</v>
      </c>
      <c r="L1289" s="29">
        <f t="shared" si="1"/>
        <v>1319801000</v>
      </c>
      <c r="M1289" s="120">
        <f t="shared" si="2"/>
        <v>0.2055993775</v>
      </c>
      <c r="N1289" s="29">
        <f t="shared" si="3"/>
        <v>922340000</v>
      </c>
      <c r="O1289" s="29">
        <f t="shared" si="4"/>
        <v>397461000</v>
      </c>
      <c r="P1289" s="120">
        <f t="shared" si="5"/>
        <v>0.06191670879</v>
      </c>
      <c r="Q1289" s="16"/>
      <c r="R1289" s="16"/>
      <c r="S1289" s="16"/>
      <c r="T1289" s="16"/>
      <c r="U1289" s="16"/>
      <c r="V1289" s="16"/>
      <c r="W1289" s="16"/>
      <c r="X1289" s="16"/>
      <c r="Y1289" s="16"/>
      <c r="Z1289" s="16"/>
      <c r="AA1289" s="16"/>
    </row>
    <row r="1290">
      <c r="A1290" s="115">
        <v>1339.0</v>
      </c>
      <c r="B1290" s="116" t="s">
        <v>489</v>
      </c>
      <c r="C1290" s="116" t="s">
        <v>26</v>
      </c>
      <c r="D1290" s="118">
        <v>42004.0</v>
      </c>
      <c r="E1290" s="117">
        <v>6.638774E9</v>
      </c>
      <c r="F1290" s="117">
        <v>5.25304E9</v>
      </c>
      <c r="G1290" s="117">
        <v>1.030014E9</v>
      </c>
      <c r="H1290" s="121" t="s">
        <v>59</v>
      </c>
      <c r="I1290" s="121" t="s">
        <v>59</v>
      </c>
      <c r="J1290" s="116" t="s">
        <v>14</v>
      </c>
      <c r="K1290" s="116" t="s">
        <v>196</v>
      </c>
      <c r="L1290" s="29">
        <f t="shared" si="1"/>
        <v>1385734000</v>
      </c>
      <c r="M1290" s="120">
        <f t="shared" si="2"/>
        <v>0.2087334198</v>
      </c>
      <c r="N1290" s="29">
        <f t="shared" si="3"/>
        <v>1030014000</v>
      </c>
      <c r="O1290" s="29">
        <f t="shared" si="4"/>
        <v>355720000</v>
      </c>
      <c r="P1290" s="120">
        <f t="shared" si="5"/>
        <v>0.05358218249</v>
      </c>
      <c r="Q1290" s="16"/>
      <c r="R1290" s="16"/>
      <c r="S1290" s="16"/>
      <c r="T1290" s="16"/>
      <c r="U1290" s="16"/>
      <c r="V1290" s="16"/>
      <c r="W1290" s="16"/>
      <c r="X1290" s="16"/>
      <c r="Y1290" s="16"/>
      <c r="Z1290" s="16"/>
      <c r="AA1290" s="16"/>
    </row>
    <row r="1291">
      <c r="A1291" s="115">
        <v>1340.0</v>
      </c>
      <c r="B1291" s="116" t="s">
        <v>489</v>
      </c>
      <c r="C1291" s="116" t="s">
        <v>27</v>
      </c>
      <c r="D1291" s="118">
        <v>42369.0</v>
      </c>
      <c r="E1291" s="117">
        <v>6.571893E9</v>
      </c>
      <c r="F1291" s="117">
        <v>5.086449E9</v>
      </c>
      <c r="G1291" s="117">
        <v>9.61579E8</v>
      </c>
      <c r="H1291" s="119" t="s">
        <v>59</v>
      </c>
      <c r="I1291" s="121" t="s">
        <v>59</v>
      </c>
      <c r="J1291" s="116" t="s">
        <v>14</v>
      </c>
      <c r="K1291" s="116" t="s">
        <v>196</v>
      </c>
      <c r="L1291" s="29">
        <f t="shared" si="1"/>
        <v>1485444000</v>
      </c>
      <c r="M1291" s="120">
        <f t="shared" si="2"/>
        <v>0.2260298517</v>
      </c>
      <c r="N1291" s="29">
        <f t="shared" si="3"/>
        <v>961579000</v>
      </c>
      <c r="O1291" s="29">
        <f t="shared" si="4"/>
        <v>523865000</v>
      </c>
      <c r="P1291" s="120">
        <f t="shared" si="5"/>
        <v>0.07971295333</v>
      </c>
      <c r="Q1291" s="16"/>
      <c r="R1291" s="16"/>
      <c r="S1291" s="16"/>
      <c r="T1291" s="16"/>
      <c r="U1291" s="16"/>
      <c r="V1291" s="16"/>
      <c r="W1291" s="16"/>
      <c r="X1291" s="16"/>
      <c r="Y1291" s="16"/>
      <c r="Z1291" s="16"/>
      <c r="AA1291" s="16"/>
    </row>
    <row r="1292">
      <c r="A1292" s="115">
        <v>1341.0</v>
      </c>
      <c r="B1292" s="116" t="s">
        <v>489</v>
      </c>
      <c r="C1292" s="116" t="s">
        <v>28</v>
      </c>
      <c r="D1292" s="118">
        <v>42735.0</v>
      </c>
      <c r="E1292" s="117">
        <v>6.786984E9</v>
      </c>
      <c r="F1292" s="117">
        <v>5.285568E9</v>
      </c>
      <c r="G1292" s="117">
        <v>9.56158E8</v>
      </c>
      <c r="H1292" s="121" t="s">
        <v>59</v>
      </c>
      <c r="I1292" s="119" t="s">
        <v>59</v>
      </c>
      <c r="J1292" s="116" t="s">
        <v>14</v>
      </c>
      <c r="K1292" s="116" t="s">
        <v>196</v>
      </c>
      <c r="L1292" s="29">
        <f t="shared" si="1"/>
        <v>1501416000</v>
      </c>
      <c r="M1292" s="120">
        <f t="shared" si="2"/>
        <v>0.2212199115</v>
      </c>
      <c r="N1292" s="29">
        <f t="shared" si="3"/>
        <v>956158000</v>
      </c>
      <c r="O1292" s="29">
        <f t="shared" si="4"/>
        <v>545258000</v>
      </c>
      <c r="P1292" s="120">
        <f t="shared" si="5"/>
        <v>0.08033877787</v>
      </c>
      <c r="Q1292" s="16"/>
      <c r="R1292" s="16"/>
      <c r="S1292" s="16"/>
      <c r="T1292" s="16"/>
      <c r="U1292" s="16"/>
      <c r="V1292" s="16"/>
      <c r="W1292" s="16"/>
      <c r="X1292" s="16"/>
      <c r="Y1292" s="16"/>
      <c r="Z1292" s="16"/>
      <c r="AA1292" s="16"/>
    </row>
    <row r="1293">
      <c r="A1293" s="115">
        <v>1342.0</v>
      </c>
      <c r="B1293" s="116" t="s">
        <v>490</v>
      </c>
      <c r="C1293" s="116" t="s">
        <v>25</v>
      </c>
      <c r="D1293" s="118">
        <v>41274.0</v>
      </c>
      <c r="E1293" s="117">
        <v>7.688024E9</v>
      </c>
      <c r="F1293" s="117">
        <v>5.157434E9</v>
      </c>
      <c r="G1293" s="117">
        <v>1.011543E9</v>
      </c>
      <c r="H1293" s="121" t="s">
        <v>59</v>
      </c>
      <c r="I1293" s="117">
        <v>7.30493E8</v>
      </c>
      <c r="J1293" s="116" t="s">
        <v>9</v>
      </c>
      <c r="K1293" s="116" t="s">
        <v>165</v>
      </c>
      <c r="L1293" s="29">
        <f t="shared" si="1"/>
        <v>2530590000</v>
      </c>
      <c r="M1293" s="120">
        <f t="shared" si="2"/>
        <v>0.3291600026</v>
      </c>
      <c r="N1293" s="29">
        <f t="shared" si="3"/>
        <v>1742036000</v>
      </c>
      <c r="O1293" s="29">
        <f t="shared" si="4"/>
        <v>788554000</v>
      </c>
      <c r="P1293" s="120">
        <f t="shared" si="5"/>
        <v>0.1025691387</v>
      </c>
      <c r="Q1293" s="16"/>
      <c r="R1293" s="16"/>
      <c r="S1293" s="16"/>
      <c r="T1293" s="16"/>
      <c r="U1293" s="16"/>
      <c r="V1293" s="16"/>
      <c r="W1293" s="16"/>
      <c r="X1293" s="16"/>
      <c r="Y1293" s="16"/>
      <c r="Z1293" s="16"/>
      <c r="AA1293" s="16"/>
    </row>
    <row r="1294">
      <c r="A1294" s="115">
        <v>1343.0</v>
      </c>
      <c r="B1294" s="116" t="s">
        <v>490</v>
      </c>
      <c r="C1294" s="116" t="s">
        <v>26</v>
      </c>
      <c r="D1294" s="118">
        <v>41639.0</v>
      </c>
      <c r="E1294" s="117">
        <v>7.959894E9</v>
      </c>
      <c r="F1294" s="117">
        <v>5.30527E9</v>
      </c>
      <c r="G1294" s="117">
        <v>1.044819E9</v>
      </c>
      <c r="H1294" s="121" t="s">
        <v>59</v>
      </c>
      <c r="I1294" s="117">
        <v>7.54711E8</v>
      </c>
      <c r="J1294" s="116" t="s">
        <v>9</v>
      </c>
      <c r="K1294" s="116" t="s">
        <v>165</v>
      </c>
      <c r="L1294" s="29">
        <f t="shared" si="1"/>
        <v>2654624000</v>
      </c>
      <c r="M1294" s="120">
        <f t="shared" si="2"/>
        <v>0.3334999185</v>
      </c>
      <c r="N1294" s="29">
        <f t="shared" si="3"/>
        <v>1799530000</v>
      </c>
      <c r="O1294" s="29">
        <f t="shared" si="4"/>
        <v>855094000</v>
      </c>
      <c r="P1294" s="120">
        <f t="shared" si="5"/>
        <v>0.1074252999</v>
      </c>
      <c r="Q1294" s="16"/>
      <c r="R1294" s="16"/>
      <c r="S1294" s="16"/>
      <c r="T1294" s="16"/>
      <c r="U1294" s="16"/>
      <c r="V1294" s="16"/>
      <c r="W1294" s="16"/>
      <c r="X1294" s="16"/>
      <c r="Y1294" s="16"/>
      <c r="Z1294" s="16"/>
      <c r="AA1294" s="16"/>
    </row>
    <row r="1295">
      <c r="A1295" s="115">
        <v>1344.0</v>
      </c>
      <c r="B1295" s="116" t="s">
        <v>490</v>
      </c>
      <c r="C1295" s="116" t="s">
        <v>27</v>
      </c>
      <c r="D1295" s="118">
        <v>42004.0</v>
      </c>
      <c r="E1295" s="117">
        <v>8.073855E9</v>
      </c>
      <c r="F1295" s="117">
        <v>5.306281E9</v>
      </c>
      <c r="G1295" s="117">
        <v>1.048952E9</v>
      </c>
      <c r="H1295" s="121" t="s">
        <v>59</v>
      </c>
      <c r="I1295" s="117">
        <v>7.72445E8</v>
      </c>
      <c r="J1295" s="116" t="s">
        <v>9</v>
      </c>
      <c r="K1295" s="116" t="s">
        <v>165</v>
      </c>
      <c r="L1295" s="29">
        <f t="shared" si="1"/>
        <v>2767574000</v>
      </c>
      <c r="M1295" s="120">
        <f t="shared" si="2"/>
        <v>0.3427822273</v>
      </c>
      <c r="N1295" s="29">
        <f t="shared" si="3"/>
        <v>1821397000</v>
      </c>
      <c r="O1295" s="29">
        <f t="shared" si="4"/>
        <v>946177000</v>
      </c>
      <c r="P1295" s="120">
        <f t="shared" si="5"/>
        <v>0.1171902394</v>
      </c>
      <c r="Q1295" s="16"/>
      <c r="R1295" s="16"/>
      <c r="S1295" s="16"/>
      <c r="T1295" s="16"/>
      <c r="U1295" s="16"/>
      <c r="V1295" s="16"/>
      <c r="W1295" s="16"/>
      <c r="X1295" s="16"/>
      <c r="Y1295" s="16"/>
      <c r="Z1295" s="16"/>
      <c r="AA1295" s="16"/>
    </row>
    <row r="1296">
      <c r="A1296" s="115">
        <v>1345.0</v>
      </c>
      <c r="B1296" s="116" t="s">
        <v>490</v>
      </c>
      <c r="C1296" s="116" t="s">
        <v>28</v>
      </c>
      <c r="D1296" s="118">
        <v>42369.0</v>
      </c>
      <c r="E1296" s="117">
        <v>8.299074E9</v>
      </c>
      <c r="F1296" s="117">
        <v>5.099393E9</v>
      </c>
      <c r="G1296" s="117">
        <v>1.086504E9</v>
      </c>
      <c r="H1296" s="121" t="s">
        <v>59</v>
      </c>
      <c r="I1296" s="117">
        <v>8.27008E8</v>
      </c>
      <c r="J1296" s="116" t="s">
        <v>9</v>
      </c>
      <c r="K1296" s="116" t="s">
        <v>165</v>
      </c>
      <c r="L1296" s="29">
        <f t="shared" si="1"/>
        <v>3199681000</v>
      </c>
      <c r="M1296" s="120">
        <f t="shared" si="2"/>
        <v>0.385546749</v>
      </c>
      <c r="N1296" s="29">
        <f t="shared" si="3"/>
        <v>1913512000</v>
      </c>
      <c r="O1296" s="29">
        <f t="shared" si="4"/>
        <v>1286169000</v>
      </c>
      <c r="P1296" s="120">
        <f t="shared" si="5"/>
        <v>0.1549774107</v>
      </c>
      <c r="Q1296" s="16"/>
      <c r="R1296" s="16"/>
      <c r="S1296" s="16"/>
      <c r="T1296" s="16"/>
      <c r="U1296" s="16"/>
      <c r="V1296" s="16"/>
      <c r="W1296" s="16"/>
      <c r="X1296" s="16"/>
      <c r="Y1296" s="16"/>
      <c r="Z1296" s="16"/>
      <c r="AA1296" s="16"/>
    </row>
    <row r="1297">
      <c r="A1297" s="115">
        <v>1346.0</v>
      </c>
      <c r="B1297" s="116" t="s">
        <v>491</v>
      </c>
      <c r="C1297" s="116" t="s">
        <v>25</v>
      </c>
      <c r="D1297" s="118">
        <v>41639.0</v>
      </c>
      <c r="E1297" s="117">
        <v>2.104745E9</v>
      </c>
      <c r="F1297" s="117">
        <v>1.55355E8</v>
      </c>
      <c r="G1297" s="117">
        <v>3.46393E8</v>
      </c>
      <c r="H1297" s="117">
        <v>8.59947E8</v>
      </c>
      <c r="I1297" s="119" t="s">
        <v>59</v>
      </c>
      <c r="J1297" s="116" t="s">
        <v>13</v>
      </c>
      <c r="K1297" s="116" t="s">
        <v>100</v>
      </c>
      <c r="L1297" s="29">
        <f t="shared" si="1"/>
        <v>1949390000</v>
      </c>
      <c r="M1297" s="120">
        <f t="shared" si="2"/>
        <v>0.9261882081</v>
      </c>
      <c r="N1297" s="29">
        <f t="shared" si="3"/>
        <v>1206340000</v>
      </c>
      <c r="O1297" s="29">
        <f t="shared" si="4"/>
        <v>743050000</v>
      </c>
      <c r="P1297" s="120">
        <f t="shared" si="5"/>
        <v>0.3530356409</v>
      </c>
      <c r="Q1297" s="16"/>
      <c r="R1297" s="16"/>
      <c r="S1297" s="16"/>
      <c r="T1297" s="16"/>
      <c r="U1297" s="16"/>
      <c r="V1297" s="16"/>
      <c r="W1297" s="16"/>
      <c r="X1297" s="16"/>
      <c r="Y1297" s="16"/>
      <c r="Z1297" s="16"/>
      <c r="AA1297" s="16"/>
    </row>
    <row r="1298">
      <c r="A1298" s="115">
        <v>1347.0</v>
      </c>
      <c r="B1298" s="116" t="s">
        <v>491</v>
      </c>
      <c r="C1298" s="116" t="s">
        <v>26</v>
      </c>
      <c r="D1298" s="118">
        <v>42004.0</v>
      </c>
      <c r="E1298" s="117">
        <v>2.819557E9</v>
      </c>
      <c r="F1298" s="117">
        <v>2.05018E8</v>
      </c>
      <c r="G1298" s="117">
        <v>5.19267E8</v>
      </c>
      <c r="H1298" s="117">
        <v>1.271353E9</v>
      </c>
      <c r="I1298" s="119" t="s">
        <v>59</v>
      </c>
      <c r="J1298" s="116" t="s">
        <v>13</v>
      </c>
      <c r="K1298" s="116" t="s">
        <v>100</v>
      </c>
      <c r="L1298" s="29">
        <f t="shared" si="1"/>
        <v>2614539000</v>
      </c>
      <c r="M1298" s="120">
        <f t="shared" si="2"/>
        <v>0.9272871589</v>
      </c>
      <c r="N1298" s="29">
        <f t="shared" si="3"/>
        <v>1790620000</v>
      </c>
      <c r="O1298" s="29">
        <f t="shared" si="4"/>
        <v>823919000</v>
      </c>
      <c r="P1298" s="120">
        <f t="shared" si="5"/>
        <v>0.292215763</v>
      </c>
      <c r="Q1298" s="16"/>
      <c r="R1298" s="16"/>
      <c r="S1298" s="16"/>
      <c r="T1298" s="16"/>
      <c r="U1298" s="16"/>
      <c r="V1298" s="16"/>
      <c r="W1298" s="16"/>
      <c r="X1298" s="16"/>
      <c r="Y1298" s="16"/>
      <c r="Z1298" s="16"/>
      <c r="AA1298" s="16"/>
    </row>
    <row r="1299">
      <c r="A1299" s="115">
        <v>1348.0</v>
      </c>
      <c r="B1299" s="116" t="s">
        <v>491</v>
      </c>
      <c r="C1299" s="116" t="s">
        <v>27</v>
      </c>
      <c r="D1299" s="118">
        <v>42369.0</v>
      </c>
      <c r="E1299" s="117">
        <v>4.103728E9</v>
      </c>
      <c r="F1299" s="117">
        <v>3.92709E8</v>
      </c>
      <c r="G1299" s="117">
        <v>8.38526E8</v>
      </c>
      <c r="H1299" s="117">
        <v>1.620577E9</v>
      </c>
      <c r="I1299" s="121" t="s">
        <v>59</v>
      </c>
      <c r="J1299" s="116" t="s">
        <v>13</v>
      </c>
      <c r="K1299" s="116" t="s">
        <v>100</v>
      </c>
      <c r="L1299" s="29">
        <f t="shared" si="1"/>
        <v>3711019000</v>
      </c>
      <c r="M1299" s="120">
        <f t="shared" si="2"/>
        <v>0.9043043301</v>
      </c>
      <c r="N1299" s="29">
        <f t="shared" si="3"/>
        <v>2459103000</v>
      </c>
      <c r="O1299" s="29">
        <f t="shared" si="4"/>
        <v>1251916000</v>
      </c>
      <c r="P1299" s="120">
        <f t="shared" si="5"/>
        <v>0.3050679772</v>
      </c>
      <c r="Q1299" s="16"/>
      <c r="R1299" s="16"/>
      <c r="S1299" s="16"/>
      <c r="T1299" s="16"/>
      <c r="U1299" s="16"/>
      <c r="V1299" s="16"/>
      <c r="W1299" s="16"/>
      <c r="X1299" s="16"/>
      <c r="Y1299" s="16"/>
      <c r="Z1299" s="16"/>
      <c r="AA1299" s="16"/>
    </row>
    <row r="1300">
      <c r="A1300" s="115">
        <v>1349.0</v>
      </c>
      <c r="B1300" s="116" t="s">
        <v>491</v>
      </c>
      <c r="C1300" s="116" t="s">
        <v>28</v>
      </c>
      <c r="D1300" s="122">
        <v>42735.0</v>
      </c>
      <c r="E1300" s="117">
        <v>4.860427E9</v>
      </c>
      <c r="F1300" s="117">
        <v>2.99694E8</v>
      </c>
      <c r="G1300" s="117">
        <v>1.177697E9</v>
      </c>
      <c r="H1300" s="117">
        <v>2.052295E9</v>
      </c>
      <c r="I1300" s="121" t="s">
        <v>59</v>
      </c>
      <c r="J1300" s="116" t="s">
        <v>13</v>
      </c>
      <c r="K1300" s="116" t="s">
        <v>100</v>
      </c>
      <c r="L1300" s="29">
        <f t="shared" si="1"/>
        <v>4560733000</v>
      </c>
      <c r="M1300" s="120">
        <f t="shared" si="2"/>
        <v>0.9383399854</v>
      </c>
      <c r="N1300" s="29">
        <f t="shared" si="3"/>
        <v>3229992000</v>
      </c>
      <c r="O1300" s="29">
        <f t="shared" si="4"/>
        <v>1330741000</v>
      </c>
      <c r="P1300" s="120">
        <f t="shared" si="5"/>
        <v>0.2737909653</v>
      </c>
      <c r="Q1300" s="16"/>
      <c r="R1300" s="16"/>
      <c r="S1300" s="16"/>
      <c r="T1300" s="16"/>
      <c r="U1300" s="16"/>
      <c r="V1300" s="16"/>
      <c r="W1300" s="16"/>
      <c r="X1300" s="16"/>
      <c r="Y1300" s="16"/>
      <c r="Z1300" s="16"/>
      <c r="AA1300" s="16"/>
    </row>
    <row r="1301">
      <c r="A1301" s="115">
        <v>1350.0</v>
      </c>
      <c r="B1301" s="116" t="s">
        <v>492</v>
      </c>
      <c r="C1301" s="116" t="s">
        <v>25</v>
      </c>
      <c r="D1301" s="118">
        <v>41639.0</v>
      </c>
      <c r="E1301" s="117">
        <v>4.245895E9</v>
      </c>
      <c r="F1301" s="117">
        <v>2.522803E9</v>
      </c>
      <c r="G1301" s="117">
        <v>1.324815E9</v>
      </c>
      <c r="H1301" s="121" t="s">
        <v>59</v>
      </c>
      <c r="I1301" s="117">
        <v>1700000.0</v>
      </c>
      <c r="J1301" s="116" t="s">
        <v>14</v>
      </c>
      <c r="K1301" s="116" t="s">
        <v>493</v>
      </c>
      <c r="L1301" s="29">
        <f t="shared" si="1"/>
        <v>1723092000</v>
      </c>
      <c r="M1301" s="120">
        <f t="shared" si="2"/>
        <v>0.4058253913</v>
      </c>
      <c r="N1301" s="29">
        <f t="shared" si="3"/>
        <v>1326515000</v>
      </c>
      <c r="O1301" s="29">
        <f t="shared" si="4"/>
        <v>396577000</v>
      </c>
      <c r="P1301" s="120">
        <f t="shared" si="5"/>
        <v>0.09340245107</v>
      </c>
      <c r="Q1301" s="16"/>
      <c r="R1301" s="16"/>
      <c r="S1301" s="16"/>
      <c r="T1301" s="16"/>
      <c r="U1301" s="16"/>
      <c r="V1301" s="16"/>
      <c r="W1301" s="16"/>
      <c r="X1301" s="16"/>
      <c r="Y1301" s="16"/>
      <c r="Z1301" s="16"/>
      <c r="AA1301" s="16"/>
    </row>
    <row r="1302">
      <c r="A1302" s="115">
        <v>1351.0</v>
      </c>
      <c r="B1302" s="116" t="s">
        <v>492</v>
      </c>
      <c r="C1302" s="116" t="s">
        <v>26</v>
      </c>
      <c r="D1302" s="118">
        <v>42004.0</v>
      </c>
      <c r="E1302" s="117">
        <v>4.695014E9</v>
      </c>
      <c r="F1302" s="117">
        <v>2.772098E9</v>
      </c>
      <c r="G1302" s="117">
        <v>1.425734E9</v>
      </c>
      <c r="H1302" s="119" t="s">
        <v>59</v>
      </c>
      <c r="I1302" s="117">
        <v>557000.0</v>
      </c>
      <c r="J1302" s="116" t="s">
        <v>14</v>
      </c>
      <c r="K1302" s="116" t="s">
        <v>493</v>
      </c>
      <c r="L1302" s="29">
        <f t="shared" si="1"/>
        <v>1922916000</v>
      </c>
      <c r="M1302" s="120">
        <f t="shared" si="2"/>
        <v>0.4095655519</v>
      </c>
      <c r="N1302" s="29">
        <f t="shared" si="3"/>
        <v>1426291000</v>
      </c>
      <c r="O1302" s="29">
        <f t="shared" si="4"/>
        <v>496625000</v>
      </c>
      <c r="P1302" s="120">
        <f t="shared" si="5"/>
        <v>0.1057771074</v>
      </c>
      <c r="Q1302" s="16"/>
      <c r="R1302" s="16"/>
      <c r="S1302" s="16"/>
      <c r="T1302" s="16"/>
      <c r="U1302" s="16"/>
      <c r="V1302" s="16"/>
      <c r="W1302" s="16"/>
      <c r="X1302" s="16"/>
      <c r="Y1302" s="16"/>
      <c r="Z1302" s="16"/>
      <c r="AA1302" s="16"/>
    </row>
    <row r="1303">
      <c r="A1303" s="115">
        <v>1352.0</v>
      </c>
      <c r="B1303" s="116" t="s">
        <v>492</v>
      </c>
      <c r="C1303" s="116" t="s">
        <v>27</v>
      </c>
      <c r="D1303" s="118">
        <v>42369.0</v>
      </c>
      <c r="E1303" s="117">
        <v>5.094933E9</v>
      </c>
      <c r="F1303" s="117">
        <v>2.980462E9</v>
      </c>
      <c r="G1303" s="117">
        <v>1.533799E9</v>
      </c>
      <c r="H1303" s="121" t="s">
        <v>59</v>
      </c>
      <c r="I1303" s="117">
        <v>192000.0</v>
      </c>
      <c r="J1303" s="116" t="s">
        <v>14</v>
      </c>
      <c r="K1303" s="116" t="s">
        <v>493</v>
      </c>
      <c r="L1303" s="29">
        <f t="shared" si="1"/>
        <v>2114471000</v>
      </c>
      <c r="M1303" s="120">
        <f t="shared" si="2"/>
        <v>0.415014486</v>
      </c>
      <c r="N1303" s="29">
        <f t="shared" si="3"/>
        <v>1533991000</v>
      </c>
      <c r="O1303" s="29">
        <f t="shared" si="4"/>
        <v>580480000</v>
      </c>
      <c r="P1303" s="120">
        <f t="shared" si="5"/>
        <v>0.1139328034</v>
      </c>
      <c r="Q1303" s="16"/>
      <c r="R1303" s="16"/>
      <c r="S1303" s="16"/>
      <c r="T1303" s="16"/>
      <c r="U1303" s="16"/>
      <c r="V1303" s="16"/>
      <c r="W1303" s="16"/>
      <c r="X1303" s="16"/>
      <c r="Y1303" s="16"/>
      <c r="Z1303" s="16"/>
      <c r="AA1303" s="16"/>
    </row>
    <row r="1304">
      <c r="A1304" s="115">
        <v>1353.0</v>
      </c>
      <c r="B1304" s="116" t="s">
        <v>492</v>
      </c>
      <c r="C1304" s="116" t="s">
        <v>28</v>
      </c>
      <c r="D1304" s="118">
        <v>42735.0</v>
      </c>
      <c r="E1304" s="117">
        <v>5.250399E9</v>
      </c>
      <c r="F1304" s="117">
        <v>3.089723E9</v>
      </c>
      <c r="G1304" s="117">
        <v>1.606217E9</v>
      </c>
      <c r="H1304" s="121" t="s">
        <v>59</v>
      </c>
      <c r="I1304" s="117">
        <v>1237000.0</v>
      </c>
      <c r="J1304" s="116" t="s">
        <v>14</v>
      </c>
      <c r="K1304" s="116" t="s">
        <v>493</v>
      </c>
      <c r="L1304" s="29">
        <f t="shared" si="1"/>
        <v>2160676000</v>
      </c>
      <c r="M1304" s="120">
        <f t="shared" si="2"/>
        <v>0.4115260574</v>
      </c>
      <c r="N1304" s="29">
        <f t="shared" si="3"/>
        <v>1607454000</v>
      </c>
      <c r="O1304" s="29">
        <f t="shared" si="4"/>
        <v>553222000</v>
      </c>
      <c r="P1304" s="120">
        <f t="shared" si="5"/>
        <v>0.1053676111</v>
      </c>
      <c r="Q1304" s="16"/>
      <c r="R1304" s="16"/>
      <c r="S1304" s="16"/>
      <c r="T1304" s="16"/>
      <c r="U1304" s="16"/>
      <c r="V1304" s="16"/>
      <c r="W1304" s="16"/>
      <c r="X1304" s="16"/>
      <c r="Y1304" s="16"/>
      <c r="Z1304" s="16"/>
      <c r="AA1304" s="16"/>
    </row>
    <row r="1305">
      <c r="A1305" s="115">
        <v>1354.0</v>
      </c>
      <c r="B1305" s="116" t="s">
        <v>494</v>
      </c>
      <c r="C1305" s="116" t="s">
        <v>25</v>
      </c>
      <c r="D1305" s="118">
        <v>41333.0</v>
      </c>
      <c r="E1305" s="117">
        <v>1.328817E9</v>
      </c>
      <c r="F1305" s="117">
        <v>2.006E8</v>
      </c>
      <c r="G1305" s="117">
        <v>6.60887E8</v>
      </c>
      <c r="H1305" s="117">
        <v>2.6315E8</v>
      </c>
      <c r="I1305" s="119" t="s">
        <v>59</v>
      </c>
      <c r="J1305" s="116" t="s">
        <v>15</v>
      </c>
      <c r="K1305" s="116" t="s">
        <v>431</v>
      </c>
      <c r="L1305" s="29">
        <f t="shared" si="1"/>
        <v>1128217000</v>
      </c>
      <c r="M1305" s="120">
        <f t="shared" si="2"/>
        <v>0.8490386562</v>
      </c>
      <c r="N1305" s="29">
        <f t="shared" si="3"/>
        <v>924037000</v>
      </c>
      <c r="O1305" s="29">
        <f t="shared" si="4"/>
        <v>204180000</v>
      </c>
      <c r="P1305" s="120">
        <f t="shared" si="5"/>
        <v>0.1536554695</v>
      </c>
      <c r="Q1305" s="16"/>
      <c r="R1305" s="16"/>
      <c r="S1305" s="16"/>
      <c r="T1305" s="16"/>
      <c r="U1305" s="16"/>
      <c r="V1305" s="16"/>
      <c r="W1305" s="16"/>
      <c r="X1305" s="16"/>
      <c r="Y1305" s="16"/>
      <c r="Z1305" s="16"/>
      <c r="AA1305" s="16"/>
    </row>
    <row r="1306">
      <c r="A1306" s="115">
        <v>1355.0</v>
      </c>
      <c r="B1306" s="116" t="s">
        <v>494</v>
      </c>
      <c r="C1306" s="116" t="s">
        <v>26</v>
      </c>
      <c r="D1306" s="118">
        <v>41698.0</v>
      </c>
      <c r="E1306" s="117">
        <v>1.534615E9</v>
      </c>
      <c r="F1306" s="117">
        <v>2.326E8</v>
      </c>
      <c r="G1306" s="117">
        <v>7.50292E8</v>
      </c>
      <c r="H1306" s="117">
        <v>3.17263E8</v>
      </c>
      <c r="I1306" s="119" t="s">
        <v>59</v>
      </c>
      <c r="J1306" s="116" t="s">
        <v>15</v>
      </c>
      <c r="K1306" s="116" t="s">
        <v>431</v>
      </c>
      <c r="L1306" s="29">
        <f t="shared" si="1"/>
        <v>1302015000</v>
      </c>
      <c r="M1306" s="120">
        <f t="shared" si="2"/>
        <v>0.8484310397</v>
      </c>
      <c r="N1306" s="29">
        <f t="shared" si="3"/>
        <v>1067555000</v>
      </c>
      <c r="O1306" s="29">
        <f t="shared" si="4"/>
        <v>234460000</v>
      </c>
      <c r="P1306" s="120">
        <f t="shared" si="5"/>
        <v>0.1527809907</v>
      </c>
      <c r="Q1306" s="16"/>
      <c r="R1306" s="16"/>
      <c r="S1306" s="16"/>
      <c r="T1306" s="16"/>
      <c r="U1306" s="16"/>
      <c r="V1306" s="16"/>
      <c r="W1306" s="16"/>
      <c r="X1306" s="16"/>
      <c r="Y1306" s="16"/>
      <c r="Z1306" s="16"/>
      <c r="AA1306" s="16"/>
    </row>
    <row r="1307">
      <c r="A1307" s="115">
        <v>1356.0</v>
      </c>
      <c r="B1307" s="116" t="s">
        <v>494</v>
      </c>
      <c r="C1307" s="116" t="s">
        <v>27</v>
      </c>
      <c r="D1307" s="118">
        <v>42063.0</v>
      </c>
      <c r="E1307" s="117">
        <v>1.789489E9</v>
      </c>
      <c r="F1307" s="117">
        <v>2.73199E8</v>
      </c>
      <c r="G1307" s="117">
        <v>8.9844E8</v>
      </c>
      <c r="H1307" s="117">
        <v>3.67856E8</v>
      </c>
      <c r="I1307" s="119" t="s">
        <v>59</v>
      </c>
      <c r="J1307" s="116" t="s">
        <v>15</v>
      </c>
      <c r="K1307" s="116" t="s">
        <v>431</v>
      </c>
      <c r="L1307" s="29">
        <f t="shared" si="1"/>
        <v>1516290000</v>
      </c>
      <c r="M1307" s="120">
        <f t="shared" si="2"/>
        <v>0.8473312773</v>
      </c>
      <c r="N1307" s="29">
        <f t="shared" si="3"/>
        <v>1266296000</v>
      </c>
      <c r="O1307" s="29">
        <f t="shared" si="4"/>
        <v>249994000</v>
      </c>
      <c r="P1307" s="120">
        <f t="shared" si="5"/>
        <v>0.1397013337</v>
      </c>
      <c r="Q1307" s="16"/>
      <c r="R1307" s="16"/>
      <c r="S1307" s="16"/>
      <c r="T1307" s="16"/>
      <c r="U1307" s="16"/>
      <c r="V1307" s="16"/>
      <c r="W1307" s="16"/>
      <c r="X1307" s="16"/>
      <c r="Y1307" s="16"/>
      <c r="Z1307" s="16"/>
      <c r="AA1307" s="16"/>
    </row>
    <row r="1308">
      <c r="A1308" s="115">
        <v>1357.0</v>
      </c>
      <c r="B1308" s="116" t="s">
        <v>494</v>
      </c>
      <c r="C1308" s="116" t="s">
        <v>28</v>
      </c>
      <c r="D1308" s="118">
        <v>42429.0</v>
      </c>
      <c r="E1308" s="117">
        <v>2.05223E9</v>
      </c>
      <c r="F1308" s="117">
        <v>3.09629E8</v>
      </c>
      <c r="G1308" s="117">
        <v>1.041231E9</v>
      </c>
      <c r="H1308" s="117">
        <v>4.13322E8</v>
      </c>
      <c r="I1308" s="119" t="s">
        <v>59</v>
      </c>
      <c r="J1308" s="116" t="s">
        <v>15</v>
      </c>
      <c r="K1308" s="116" t="s">
        <v>431</v>
      </c>
      <c r="L1308" s="29">
        <f t="shared" si="1"/>
        <v>1742601000</v>
      </c>
      <c r="M1308" s="120">
        <f t="shared" si="2"/>
        <v>0.8491255853</v>
      </c>
      <c r="N1308" s="29">
        <f t="shared" si="3"/>
        <v>1454553000</v>
      </c>
      <c r="O1308" s="29">
        <f t="shared" si="4"/>
        <v>288048000</v>
      </c>
      <c r="P1308" s="120">
        <f t="shared" si="5"/>
        <v>0.1403585368</v>
      </c>
      <c r="Q1308" s="16"/>
      <c r="R1308" s="16"/>
      <c r="S1308" s="16"/>
      <c r="T1308" s="16"/>
      <c r="U1308" s="16"/>
      <c r="V1308" s="16"/>
      <c r="W1308" s="16"/>
      <c r="X1308" s="16"/>
      <c r="Y1308" s="16"/>
      <c r="Z1308" s="16"/>
      <c r="AA1308" s="16"/>
    </row>
    <row r="1309">
      <c r="A1309" s="115">
        <v>1358.0</v>
      </c>
      <c r="B1309" s="116" t="s">
        <v>495</v>
      </c>
      <c r="C1309" s="116" t="s">
        <v>25</v>
      </c>
      <c r="D1309" s="122">
        <v>41363.0</v>
      </c>
      <c r="E1309" s="117">
        <v>6.945E9</v>
      </c>
      <c r="F1309" s="117">
        <v>2.789E9</v>
      </c>
      <c r="G1309" s="117">
        <v>2.971E9</v>
      </c>
      <c r="H1309" s="121" t="s">
        <v>59</v>
      </c>
      <c r="I1309" s="117">
        <v>2.7E7</v>
      </c>
      <c r="J1309" s="116" t="s">
        <v>9</v>
      </c>
      <c r="K1309" s="116" t="s">
        <v>320</v>
      </c>
      <c r="L1309" s="29">
        <f t="shared" si="1"/>
        <v>4156000000</v>
      </c>
      <c r="M1309" s="120">
        <f t="shared" si="2"/>
        <v>0.5984161267</v>
      </c>
      <c r="N1309" s="29">
        <f t="shared" si="3"/>
        <v>2998000000</v>
      </c>
      <c r="O1309" s="29">
        <f t="shared" si="4"/>
        <v>1158000000</v>
      </c>
      <c r="P1309" s="120">
        <f t="shared" si="5"/>
        <v>0.1667386609</v>
      </c>
      <c r="Q1309" s="16"/>
      <c r="R1309" s="16"/>
      <c r="S1309" s="16"/>
      <c r="T1309" s="16"/>
      <c r="U1309" s="16"/>
      <c r="V1309" s="16"/>
      <c r="W1309" s="16"/>
      <c r="X1309" s="16"/>
      <c r="Y1309" s="16"/>
      <c r="Z1309" s="16"/>
      <c r="AA1309" s="16"/>
    </row>
    <row r="1310">
      <c r="A1310" s="115">
        <v>1359.0</v>
      </c>
      <c r="B1310" s="116" t="s">
        <v>495</v>
      </c>
      <c r="C1310" s="116" t="s">
        <v>26</v>
      </c>
      <c r="D1310" s="122">
        <v>41727.0</v>
      </c>
      <c r="E1310" s="117">
        <v>7.45E9</v>
      </c>
      <c r="F1310" s="117">
        <v>3.14E9</v>
      </c>
      <c r="G1310" s="117">
        <v>3.142E9</v>
      </c>
      <c r="H1310" s="121" t="s">
        <v>59</v>
      </c>
      <c r="I1310" s="117">
        <v>3.5E7</v>
      </c>
      <c r="J1310" s="116" t="s">
        <v>9</v>
      </c>
      <c r="K1310" s="116" t="s">
        <v>320</v>
      </c>
      <c r="L1310" s="29">
        <f t="shared" si="1"/>
        <v>4310000000</v>
      </c>
      <c r="M1310" s="120">
        <f t="shared" si="2"/>
        <v>0.5785234899</v>
      </c>
      <c r="N1310" s="29">
        <f t="shared" si="3"/>
        <v>3177000000</v>
      </c>
      <c r="O1310" s="29">
        <f t="shared" si="4"/>
        <v>1133000000</v>
      </c>
      <c r="P1310" s="120">
        <f t="shared" si="5"/>
        <v>0.1520805369</v>
      </c>
      <c r="Q1310" s="16"/>
      <c r="R1310" s="16"/>
      <c r="S1310" s="16"/>
      <c r="T1310" s="16"/>
      <c r="U1310" s="16"/>
      <c r="V1310" s="16"/>
      <c r="W1310" s="16"/>
      <c r="X1310" s="16"/>
      <c r="Y1310" s="16"/>
      <c r="Z1310" s="16"/>
      <c r="AA1310" s="16"/>
    </row>
    <row r="1311">
      <c r="A1311" s="115">
        <v>1360.0</v>
      </c>
      <c r="B1311" s="116" t="s">
        <v>495</v>
      </c>
      <c r="C1311" s="116" t="s">
        <v>27</v>
      </c>
      <c r="D1311" s="118">
        <v>42091.0</v>
      </c>
      <c r="E1311" s="117">
        <v>7.62E9</v>
      </c>
      <c r="F1311" s="117">
        <v>3.242E9</v>
      </c>
      <c r="G1311" s="117">
        <v>3.301E9</v>
      </c>
      <c r="H1311" s="119" t="s">
        <v>59</v>
      </c>
      <c r="I1311" s="117">
        <v>2.5E7</v>
      </c>
      <c r="J1311" s="116" t="s">
        <v>9</v>
      </c>
      <c r="K1311" s="116" t="s">
        <v>320</v>
      </c>
      <c r="L1311" s="29">
        <f t="shared" si="1"/>
        <v>4378000000</v>
      </c>
      <c r="M1311" s="120">
        <f t="shared" si="2"/>
        <v>0.5745406824</v>
      </c>
      <c r="N1311" s="29">
        <f t="shared" si="3"/>
        <v>3326000000</v>
      </c>
      <c r="O1311" s="29">
        <f t="shared" si="4"/>
        <v>1052000000</v>
      </c>
      <c r="P1311" s="120">
        <f t="shared" si="5"/>
        <v>0.1380577428</v>
      </c>
      <c r="Q1311" s="16"/>
      <c r="R1311" s="16"/>
      <c r="S1311" s="16"/>
      <c r="T1311" s="16"/>
      <c r="U1311" s="16"/>
      <c r="V1311" s="16"/>
      <c r="W1311" s="16"/>
      <c r="X1311" s="16"/>
      <c r="Y1311" s="16"/>
      <c r="Z1311" s="16"/>
      <c r="AA1311" s="16"/>
    </row>
    <row r="1312">
      <c r="A1312" s="115">
        <v>1361.0</v>
      </c>
      <c r="B1312" s="116" t="s">
        <v>495</v>
      </c>
      <c r="C1312" s="116" t="s">
        <v>28</v>
      </c>
      <c r="D1312" s="118">
        <v>42462.0</v>
      </c>
      <c r="E1312" s="117">
        <v>7.405E9</v>
      </c>
      <c r="F1312" s="117">
        <v>3.218E9</v>
      </c>
      <c r="G1312" s="117">
        <v>3.389E9</v>
      </c>
      <c r="H1312" s="119" t="s">
        <v>59</v>
      </c>
      <c r="I1312" s="117">
        <v>2.4E7</v>
      </c>
      <c r="J1312" s="116" t="s">
        <v>9</v>
      </c>
      <c r="K1312" s="116" t="s">
        <v>320</v>
      </c>
      <c r="L1312" s="29">
        <f t="shared" si="1"/>
        <v>4187000000</v>
      </c>
      <c r="M1312" s="120">
        <f t="shared" si="2"/>
        <v>0.5654287643</v>
      </c>
      <c r="N1312" s="29">
        <f t="shared" si="3"/>
        <v>3413000000</v>
      </c>
      <c r="O1312" s="29">
        <f t="shared" si="4"/>
        <v>774000000</v>
      </c>
      <c r="P1312" s="120">
        <f t="shared" si="5"/>
        <v>0.1045239703</v>
      </c>
      <c r="Q1312" s="16"/>
      <c r="R1312" s="16"/>
      <c r="S1312" s="16"/>
      <c r="T1312" s="16"/>
      <c r="U1312" s="16"/>
      <c r="V1312" s="16"/>
      <c r="W1312" s="16"/>
      <c r="X1312" s="16"/>
      <c r="Y1312" s="16"/>
      <c r="Z1312" s="16"/>
      <c r="AA1312" s="16"/>
    </row>
    <row r="1313">
      <c r="A1313" s="115">
        <v>1362.0</v>
      </c>
      <c r="B1313" s="116" t="s">
        <v>496</v>
      </c>
      <c r="C1313" s="116" t="s">
        <v>25</v>
      </c>
      <c r="D1313" s="118">
        <v>41547.0</v>
      </c>
      <c r="E1313" s="117">
        <v>6.3519E9</v>
      </c>
      <c r="F1313" s="117">
        <v>3.7781E9</v>
      </c>
      <c r="G1313" s="117">
        <v>1.5377E9</v>
      </c>
      <c r="H1313" s="119" t="s">
        <v>59</v>
      </c>
      <c r="I1313" s="119" t="s">
        <v>59</v>
      </c>
      <c r="J1313" s="116" t="s">
        <v>14</v>
      </c>
      <c r="K1313" s="116" t="s">
        <v>196</v>
      </c>
      <c r="L1313" s="29">
        <f t="shared" si="1"/>
        <v>2573800000</v>
      </c>
      <c r="M1313" s="120">
        <f t="shared" si="2"/>
        <v>0.4052015932</v>
      </c>
      <c r="N1313" s="29">
        <f t="shared" si="3"/>
        <v>1537700000</v>
      </c>
      <c r="O1313" s="29">
        <f t="shared" si="4"/>
        <v>1036100000</v>
      </c>
      <c r="P1313" s="120">
        <f t="shared" si="5"/>
        <v>0.1631165478</v>
      </c>
      <c r="Q1313" s="16"/>
      <c r="R1313" s="16"/>
      <c r="S1313" s="16"/>
      <c r="T1313" s="16"/>
      <c r="U1313" s="16"/>
      <c r="V1313" s="16"/>
      <c r="W1313" s="16"/>
      <c r="X1313" s="16"/>
      <c r="Y1313" s="16"/>
      <c r="Z1313" s="16"/>
      <c r="AA1313" s="16"/>
    </row>
    <row r="1314">
      <c r="A1314" s="115">
        <v>1363.0</v>
      </c>
      <c r="B1314" s="116" t="s">
        <v>496</v>
      </c>
      <c r="C1314" s="116" t="s">
        <v>26</v>
      </c>
      <c r="D1314" s="122">
        <v>41912.0</v>
      </c>
      <c r="E1314" s="117">
        <v>6.6235E9</v>
      </c>
      <c r="F1314" s="117">
        <v>3.8696E9</v>
      </c>
      <c r="G1314" s="117">
        <v>1.5701E9</v>
      </c>
      <c r="H1314" s="121" t="s">
        <v>59</v>
      </c>
      <c r="I1314" s="119" t="s">
        <v>59</v>
      </c>
      <c r="J1314" s="116" t="s">
        <v>14</v>
      </c>
      <c r="K1314" s="116" t="s">
        <v>196</v>
      </c>
      <c r="L1314" s="29">
        <f t="shared" si="1"/>
        <v>2753900000</v>
      </c>
      <c r="M1314" s="120">
        <f t="shared" si="2"/>
        <v>0.4157771571</v>
      </c>
      <c r="N1314" s="29">
        <f t="shared" si="3"/>
        <v>1570100000</v>
      </c>
      <c r="O1314" s="29">
        <f t="shared" si="4"/>
        <v>1183800000</v>
      </c>
      <c r="P1314" s="120">
        <f t="shared" si="5"/>
        <v>0.178727259</v>
      </c>
      <c r="Q1314" s="16"/>
      <c r="R1314" s="16"/>
      <c r="S1314" s="16"/>
      <c r="T1314" s="16"/>
      <c r="U1314" s="16"/>
      <c r="V1314" s="16"/>
      <c r="W1314" s="16"/>
      <c r="X1314" s="16"/>
      <c r="Y1314" s="16"/>
      <c r="Z1314" s="16"/>
      <c r="AA1314" s="16"/>
    </row>
    <row r="1315">
      <c r="A1315" s="115">
        <v>1364.0</v>
      </c>
      <c r="B1315" s="116" t="s">
        <v>496</v>
      </c>
      <c r="C1315" s="116" t="s">
        <v>27</v>
      </c>
      <c r="D1315" s="118">
        <v>42277.0</v>
      </c>
      <c r="E1315" s="117">
        <v>6.3079E9</v>
      </c>
      <c r="F1315" s="117">
        <v>3.6048E9</v>
      </c>
      <c r="G1315" s="117">
        <v>1.5064E9</v>
      </c>
      <c r="H1315" s="119" t="s">
        <v>59</v>
      </c>
      <c r="I1315" s="119" t="s">
        <v>59</v>
      </c>
      <c r="J1315" s="116" t="s">
        <v>14</v>
      </c>
      <c r="K1315" s="116" t="s">
        <v>196</v>
      </c>
      <c r="L1315" s="29">
        <f t="shared" si="1"/>
        <v>2703100000</v>
      </c>
      <c r="M1315" s="120">
        <f t="shared" si="2"/>
        <v>0.4285261339</v>
      </c>
      <c r="N1315" s="29">
        <f t="shared" si="3"/>
        <v>1506400000</v>
      </c>
      <c r="O1315" s="29">
        <f t="shared" si="4"/>
        <v>1196700000</v>
      </c>
      <c r="P1315" s="120">
        <f t="shared" si="5"/>
        <v>0.189714485</v>
      </c>
      <c r="Q1315" s="16"/>
      <c r="R1315" s="16"/>
      <c r="S1315" s="16"/>
      <c r="T1315" s="16"/>
      <c r="U1315" s="16"/>
      <c r="V1315" s="16"/>
      <c r="W1315" s="16"/>
      <c r="X1315" s="16"/>
      <c r="Y1315" s="16"/>
      <c r="Z1315" s="16"/>
      <c r="AA1315" s="16"/>
    </row>
    <row r="1316">
      <c r="A1316" s="115">
        <v>1365.0</v>
      </c>
      <c r="B1316" s="116" t="s">
        <v>496</v>
      </c>
      <c r="C1316" s="116" t="s">
        <v>28</v>
      </c>
      <c r="D1316" s="118">
        <v>42643.0</v>
      </c>
      <c r="E1316" s="117">
        <v>5.8795E9</v>
      </c>
      <c r="F1316" s="117">
        <v>3.404E9</v>
      </c>
      <c r="G1316" s="117">
        <v>1.4674E9</v>
      </c>
      <c r="H1316" s="121" t="s">
        <v>59</v>
      </c>
      <c r="I1316" s="119" t="s">
        <v>59</v>
      </c>
      <c r="J1316" s="116" t="s">
        <v>14</v>
      </c>
      <c r="K1316" s="116" t="s">
        <v>196</v>
      </c>
      <c r="L1316" s="29">
        <f t="shared" si="1"/>
        <v>2475500000</v>
      </c>
      <c r="M1316" s="120">
        <f t="shared" si="2"/>
        <v>0.421039204</v>
      </c>
      <c r="N1316" s="29">
        <f t="shared" si="3"/>
        <v>1467400000</v>
      </c>
      <c r="O1316" s="29">
        <f t="shared" si="4"/>
        <v>1008100000</v>
      </c>
      <c r="P1316" s="120">
        <f t="shared" si="5"/>
        <v>0.1714601582</v>
      </c>
      <c r="Q1316" s="16"/>
      <c r="R1316" s="16"/>
      <c r="S1316" s="16"/>
      <c r="T1316" s="16"/>
      <c r="U1316" s="16"/>
      <c r="V1316" s="16"/>
      <c r="W1316" s="16"/>
      <c r="X1316" s="16"/>
      <c r="Y1316" s="16"/>
      <c r="Z1316" s="16"/>
      <c r="AA1316" s="16"/>
    </row>
    <row r="1317">
      <c r="A1317" s="115">
        <v>1366.0</v>
      </c>
      <c r="B1317" s="116" t="s">
        <v>497</v>
      </c>
      <c r="C1317" s="116" t="s">
        <v>25</v>
      </c>
      <c r="D1317" s="118">
        <v>41274.0</v>
      </c>
      <c r="E1317" s="117">
        <v>2.993489E9</v>
      </c>
      <c r="F1317" s="117">
        <v>1.321772E9</v>
      </c>
      <c r="G1317" s="117">
        <v>9.1413E8</v>
      </c>
      <c r="H1317" s="121" t="s">
        <v>59</v>
      </c>
      <c r="I1317" s="119" t="s">
        <v>59</v>
      </c>
      <c r="J1317" s="116" t="s">
        <v>14</v>
      </c>
      <c r="K1317" s="116" t="s">
        <v>196</v>
      </c>
      <c r="L1317" s="29">
        <f t="shared" si="1"/>
        <v>1671717000</v>
      </c>
      <c r="M1317" s="120">
        <f t="shared" si="2"/>
        <v>0.5584510249</v>
      </c>
      <c r="N1317" s="29">
        <f t="shared" si="3"/>
        <v>914130000</v>
      </c>
      <c r="O1317" s="29">
        <f t="shared" si="4"/>
        <v>757587000</v>
      </c>
      <c r="P1317" s="120">
        <f t="shared" si="5"/>
        <v>0.2530782642</v>
      </c>
      <c r="Q1317" s="16"/>
      <c r="R1317" s="16"/>
      <c r="S1317" s="16"/>
      <c r="T1317" s="16"/>
      <c r="U1317" s="16"/>
      <c r="V1317" s="16"/>
      <c r="W1317" s="16"/>
      <c r="X1317" s="16"/>
      <c r="Y1317" s="16"/>
      <c r="Z1317" s="16"/>
      <c r="AA1317" s="16"/>
    </row>
    <row r="1318">
      <c r="A1318" s="115">
        <v>1367.0</v>
      </c>
      <c r="B1318" s="116" t="s">
        <v>497</v>
      </c>
      <c r="C1318" s="116" t="s">
        <v>26</v>
      </c>
      <c r="D1318" s="118">
        <v>41639.0</v>
      </c>
      <c r="E1318" s="117">
        <v>3.238128E9</v>
      </c>
      <c r="F1318" s="117">
        <v>1.3552E9</v>
      </c>
      <c r="G1318" s="117">
        <v>1.040567E9</v>
      </c>
      <c r="H1318" s="121" t="s">
        <v>59</v>
      </c>
      <c r="I1318" s="119" t="s">
        <v>59</v>
      </c>
      <c r="J1318" s="116" t="s">
        <v>14</v>
      </c>
      <c r="K1318" s="116" t="s">
        <v>196</v>
      </c>
      <c r="L1318" s="29">
        <f t="shared" si="1"/>
        <v>1882928000</v>
      </c>
      <c r="M1318" s="120">
        <f t="shared" si="2"/>
        <v>0.5814865873</v>
      </c>
      <c r="N1318" s="29">
        <f t="shared" si="3"/>
        <v>1040567000</v>
      </c>
      <c r="O1318" s="29">
        <f t="shared" si="4"/>
        <v>842361000</v>
      </c>
      <c r="P1318" s="120">
        <f t="shared" si="5"/>
        <v>0.2601382651</v>
      </c>
      <c r="Q1318" s="16"/>
      <c r="R1318" s="16"/>
      <c r="S1318" s="16"/>
      <c r="T1318" s="16"/>
      <c r="U1318" s="16"/>
      <c r="V1318" s="16"/>
      <c r="W1318" s="16"/>
      <c r="X1318" s="16"/>
      <c r="Y1318" s="16"/>
      <c r="Z1318" s="16"/>
      <c r="AA1318" s="16"/>
    </row>
    <row r="1319">
      <c r="A1319" s="115">
        <v>1368.0</v>
      </c>
      <c r="B1319" s="116" t="s">
        <v>497</v>
      </c>
      <c r="C1319" s="116" t="s">
        <v>27</v>
      </c>
      <c r="D1319" s="118">
        <v>42004.0</v>
      </c>
      <c r="E1319" s="117">
        <v>3.549494E9</v>
      </c>
      <c r="F1319" s="117">
        <v>1.447595E9</v>
      </c>
      <c r="G1319" s="117">
        <v>1.102426E9</v>
      </c>
      <c r="H1319" s="121" t="s">
        <v>59</v>
      </c>
      <c r="I1319" s="121" t="s">
        <v>59</v>
      </c>
      <c r="J1319" s="116" t="s">
        <v>14</v>
      </c>
      <c r="K1319" s="116" t="s">
        <v>196</v>
      </c>
      <c r="L1319" s="29">
        <f t="shared" si="1"/>
        <v>2101899000</v>
      </c>
      <c r="M1319" s="120">
        <f t="shared" si="2"/>
        <v>0.5921686302</v>
      </c>
      <c r="N1319" s="29">
        <f t="shared" si="3"/>
        <v>1102426000</v>
      </c>
      <c r="O1319" s="29">
        <f t="shared" si="4"/>
        <v>999473000</v>
      </c>
      <c r="P1319" s="120">
        <f t="shared" si="5"/>
        <v>0.2815818255</v>
      </c>
      <c r="Q1319" s="16"/>
      <c r="R1319" s="16"/>
      <c r="S1319" s="16"/>
      <c r="T1319" s="16"/>
      <c r="U1319" s="16"/>
      <c r="V1319" s="16"/>
      <c r="W1319" s="16"/>
      <c r="X1319" s="16"/>
      <c r="Y1319" s="16"/>
      <c r="Z1319" s="16"/>
      <c r="AA1319" s="16"/>
    </row>
    <row r="1320">
      <c r="A1320" s="115">
        <v>1369.0</v>
      </c>
      <c r="B1320" s="116" t="s">
        <v>497</v>
      </c>
      <c r="C1320" s="116" t="s">
        <v>28</v>
      </c>
      <c r="D1320" s="118">
        <v>42369.0</v>
      </c>
      <c r="E1320" s="117">
        <v>3.582395E9</v>
      </c>
      <c r="F1320" s="117">
        <v>1.417749E9</v>
      </c>
      <c r="G1320" s="117">
        <v>1.136728E9</v>
      </c>
      <c r="H1320" s="121" t="s">
        <v>59</v>
      </c>
      <c r="I1320" s="119" t="s">
        <v>59</v>
      </c>
      <c r="J1320" s="116" t="s">
        <v>14</v>
      </c>
      <c r="K1320" s="116" t="s">
        <v>196</v>
      </c>
      <c r="L1320" s="29">
        <f t="shared" si="1"/>
        <v>2164646000</v>
      </c>
      <c r="M1320" s="120">
        <f t="shared" si="2"/>
        <v>0.6042454838</v>
      </c>
      <c r="N1320" s="29">
        <f t="shared" si="3"/>
        <v>1136728000</v>
      </c>
      <c r="O1320" s="29">
        <f t="shared" si="4"/>
        <v>1027918000</v>
      </c>
      <c r="P1320" s="120">
        <f t="shared" si="5"/>
        <v>0.2869359744</v>
      </c>
      <c r="Q1320" s="16"/>
      <c r="R1320" s="16"/>
      <c r="S1320" s="16"/>
      <c r="T1320" s="16"/>
      <c r="U1320" s="16"/>
      <c r="V1320" s="16"/>
      <c r="W1320" s="16"/>
      <c r="X1320" s="16"/>
      <c r="Y1320" s="16"/>
      <c r="Z1320" s="16"/>
      <c r="AA1320" s="16"/>
    </row>
    <row r="1321">
      <c r="A1321" s="115">
        <v>1370.0</v>
      </c>
      <c r="B1321" s="116" t="s">
        <v>498</v>
      </c>
      <c r="C1321" s="116" t="s">
        <v>25</v>
      </c>
      <c r="D1321" s="118">
        <v>41307.0</v>
      </c>
      <c r="E1321" s="117">
        <v>9.721065E9</v>
      </c>
      <c r="F1321" s="117">
        <v>7.011428E9</v>
      </c>
      <c r="G1321" s="117">
        <v>1.437886E9</v>
      </c>
      <c r="H1321" s="121" t="s">
        <v>59</v>
      </c>
      <c r="I1321" s="119" t="s">
        <v>59</v>
      </c>
      <c r="J1321" s="116" t="s">
        <v>9</v>
      </c>
      <c r="K1321" s="116" t="s">
        <v>288</v>
      </c>
      <c r="L1321" s="29">
        <f t="shared" si="1"/>
        <v>2709637000</v>
      </c>
      <c r="M1321" s="120">
        <f t="shared" si="2"/>
        <v>0.2787386979</v>
      </c>
      <c r="N1321" s="29">
        <f t="shared" si="3"/>
        <v>1437886000</v>
      </c>
      <c r="O1321" s="29">
        <f t="shared" si="4"/>
        <v>1271751000</v>
      </c>
      <c r="P1321" s="120">
        <f t="shared" si="5"/>
        <v>0.1308242461</v>
      </c>
      <c r="Q1321" s="16"/>
      <c r="R1321" s="16"/>
      <c r="S1321" s="16"/>
      <c r="T1321" s="16"/>
      <c r="U1321" s="16"/>
      <c r="V1321" s="16"/>
      <c r="W1321" s="16"/>
      <c r="X1321" s="16"/>
      <c r="Y1321" s="16"/>
      <c r="Z1321" s="16"/>
      <c r="AA1321" s="16"/>
    </row>
    <row r="1322">
      <c r="A1322" s="115">
        <v>1371.0</v>
      </c>
      <c r="B1322" s="116" t="s">
        <v>498</v>
      </c>
      <c r="C1322" s="116" t="s">
        <v>26</v>
      </c>
      <c r="D1322" s="118">
        <v>41671.0</v>
      </c>
      <c r="E1322" s="117">
        <v>1.0230353E10</v>
      </c>
      <c r="F1322" s="117">
        <v>7.360924E9</v>
      </c>
      <c r="G1322" s="117">
        <v>1.526366E9</v>
      </c>
      <c r="H1322" s="121" t="s">
        <v>59</v>
      </c>
      <c r="I1322" s="119" t="s">
        <v>59</v>
      </c>
      <c r="J1322" s="116" t="s">
        <v>9</v>
      </c>
      <c r="K1322" s="116" t="s">
        <v>288</v>
      </c>
      <c r="L1322" s="29">
        <f t="shared" si="1"/>
        <v>2869429000</v>
      </c>
      <c r="M1322" s="120">
        <f t="shared" si="2"/>
        <v>0.2804819149</v>
      </c>
      <c r="N1322" s="29">
        <f t="shared" si="3"/>
        <v>1526366000</v>
      </c>
      <c r="O1322" s="29">
        <f t="shared" si="4"/>
        <v>1343063000</v>
      </c>
      <c r="P1322" s="120">
        <f t="shared" si="5"/>
        <v>0.1312821757</v>
      </c>
      <c r="Q1322" s="16"/>
      <c r="R1322" s="16"/>
      <c r="S1322" s="16"/>
      <c r="T1322" s="16"/>
      <c r="U1322" s="16"/>
      <c r="V1322" s="16"/>
      <c r="W1322" s="16"/>
      <c r="X1322" s="16"/>
      <c r="Y1322" s="16"/>
      <c r="Z1322" s="16"/>
      <c r="AA1322" s="16"/>
    </row>
    <row r="1323">
      <c r="A1323" s="115">
        <v>1372.0</v>
      </c>
      <c r="B1323" s="116" t="s">
        <v>498</v>
      </c>
      <c r="C1323" s="116" t="s">
        <v>27</v>
      </c>
      <c r="D1323" s="118">
        <v>42035.0</v>
      </c>
      <c r="E1323" s="117">
        <v>1.1041677E10</v>
      </c>
      <c r="F1323" s="117">
        <v>7.937956E9</v>
      </c>
      <c r="G1323" s="117">
        <v>1.615371E9</v>
      </c>
      <c r="H1323" s="119" t="s">
        <v>59</v>
      </c>
      <c r="I1323" s="119" t="s">
        <v>59</v>
      </c>
      <c r="J1323" s="116" t="s">
        <v>9</v>
      </c>
      <c r="K1323" s="116" t="s">
        <v>288</v>
      </c>
      <c r="L1323" s="29">
        <f t="shared" si="1"/>
        <v>3103721000</v>
      </c>
      <c r="M1323" s="120">
        <f t="shared" si="2"/>
        <v>0.2810914501</v>
      </c>
      <c r="N1323" s="29">
        <f t="shared" si="3"/>
        <v>1615371000</v>
      </c>
      <c r="O1323" s="29">
        <f t="shared" si="4"/>
        <v>1488350000</v>
      </c>
      <c r="P1323" s="120">
        <f t="shared" si="5"/>
        <v>0.1347938361</v>
      </c>
      <c r="Q1323" s="16"/>
      <c r="R1323" s="16"/>
      <c r="S1323" s="16"/>
      <c r="T1323" s="16"/>
      <c r="U1323" s="16"/>
      <c r="V1323" s="16"/>
      <c r="W1323" s="16"/>
      <c r="X1323" s="16"/>
      <c r="Y1323" s="16"/>
      <c r="Z1323" s="16"/>
      <c r="AA1323" s="16"/>
    </row>
    <row r="1324">
      <c r="A1324" s="115">
        <v>1373.0</v>
      </c>
      <c r="B1324" s="116" t="s">
        <v>498</v>
      </c>
      <c r="C1324" s="116" t="s">
        <v>28</v>
      </c>
      <c r="D1324" s="118">
        <v>42399.0</v>
      </c>
      <c r="E1324" s="117">
        <v>1.1939999E10</v>
      </c>
      <c r="F1324" s="117">
        <v>8.576873E9</v>
      </c>
      <c r="G1324" s="117">
        <v>1.738755E9</v>
      </c>
      <c r="H1324" s="119" t="s">
        <v>59</v>
      </c>
      <c r="I1324" s="119" t="s">
        <v>59</v>
      </c>
      <c r="J1324" s="116" t="s">
        <v>9</v>
      </c>
      <c r="K1324" s="116" t="s">
        <v>288</v>
      </c>
      <c r="L1324" s="29">
        <f t="shared" si="1"/>
        <v>3363126000</v>
      </c>
      <c r="M1324" s="120">
        <f t="shared" si="2"/>
        <v>0.2816688678</v>
      </c>
      <c r="N1324" s="29">
        <f t="shared" si="3"/>
        <v>1738755000</v>
      </c>
      <c r="O1324" s="29">
        <f t="shared" si="4"/>
        <v>1624371000</v>
      </c>
      <c r="P1324" s="120">
        <f t="shared" si="5"/>
        <v>0.1360444838</v>
      </c>
      <c r="Q1324" s="16"/>
      <c r="R1324" s="16"/>
      <c r="S1324" s="16"/>
      <c r="T1324" s="16"/>
      <c r="U1324" s="16"/>
      <c r="V1324" s="16"/>
      <c r="W1324" s="16"/>
      <c r="X1324" s="16"/>
      <c r="Y1324" s="16"/>
      <c r="Z1324" s="16"/>
      <c r="AA1324" s="16"/>
    </row>
    <row r="1325">
      <c r="A1325" s="115">
        <v>1374.0</v>
      </c>
      <c r="B1325" s="116" t="s">
        <v>499</v>
      </c>
      <c r="C1325" s="116" t="s">
        <v>25</v>
      </c>
      <c r="D1325" s="118">
        <v>41274.0</v>
      </c>
      <c r="E1325" s="117">
        <v>1.367135E9</v>
      </c>
      <c r="F1325" s="117">
        <v>3.28784E8</v>
      </c>
      <c r="G1325" s="117">
        <v>2.48136E8</v>
      </c>
      <c r="H1325" s="119" t="s">
        <v>59</v>
      </c>
      <c r="I1325" s="117">
        <v>4.45228E8</v>
      </c>
      <c r="J1325" s="116" t="s">
        <v>11</v>
      </c>
      <c r="K1325" s="116" t="s">
        <v>116</v>
      </c>
      <c r="L1325" s="29">
        <f t="shared" si="1"/>
        <v>1038351000</v>
      </c>
      <c r="M1325" s="120">
        <f t="shared" si="2"/>
        <v>0.7595087537</v>
      </c>
      <c r="N1325" s="29">
        <f t="shared" si="3"/>
        <v>693364000</v>
      </c>
      <c r="O1325" s="29">
        <f t="shared" si="4"/>
        <v>344987000</v>
      </c>
      <c r="P1325" s="120">
        <f t="shared" si="5"/>
        <v>0.2523430385</v>
      </c>
      <c r="Q1325" s="16"/>
      <c r="R1325" s="16"/>
      <c r="S1325" s="16"/>
      <c r="T1325" s="16"/>
      <c r="U1325" s="16"/>
      <c r="V1325" s="16"/>
      <c r="W1325" s="16"/>
      <c r="X1325" s="16"/>
      <c r="Y1325" s="16"/>
      <c r="Z1325" s="16"/>
      <c r="AA1325" s="16"/>
    </row>
    <row r="1326">
      <c r="A1326" s="115">
        <v>1375.0</v>
      </c>
      <c r="B1326" s="116" t="s">
        <v>499</v>
      </c>
      <c r="C1326" s="116" t="s">
        <v>26</v>
      </c>
      <c r="D1326" s="118">
        <v>41639.0</v>
      </c>
      <c r="E1326" s="117">
        <v>1.832253E9</v>
      </c>
      <c r="F1326" s="117">
        <v>5.16119E8</v>
      </c>
      <c r="G1326" s="117">
        <v>3.91707E8</v>
      </c>
      <c r="H1326" s="119" t="s">
        <v>59</v>
      </c>
      <c r="I1326" s="117">
        <v>4.92397E8</v>
      </c>
      <c r="J1326" s="116" t="s">
        <v>11</v>
      </c>
      <c r="K1326" s="116" t="s">
        <v>116</v>
      </c>
      <c r="L1326" s="29">
        <f t="shared" si="1"/>
        <v>1316134000</v>
      </c>
      <c r="M1326" s="120">
        <f t="shared" si="2"/>
        <v>0.7183145559</v>
      </c>
      <c r="N1326" s="29">
        <f t="shared" si="3"/>
        <v>884104000</v>
      </c>
      <c r="O1326" s="29">
        <f t="shared" si="4"/>
        <v>432030000</v>
      </c>
      <c r="P1326" s="120">
        <f t="shared" si="5"/>
        <v>0.2357916729</v>
      </c>
      <c r="Q1326" s="16"/>
      <c r="R1326" s="16"/>
      <c r="S1326" s="16"/>
      <c r="T1326" s="16"/>
      <c r="U1326" s="16"/>
      <c r="V1326" s="16"/>
      <c r="W1326" s="16"/>
      <c r="X1326" s="16"/>
      <c r="Y1326" s="16"/>
      <c r="Z1326" s="16"/>
      <c r="AA1326" s="16"/>
    </row>
    <row r="1327">
      <c r="A1327" s="115">
        <v>1376.0</v>
      </c>
      <c r="B1327" s="116" t="s">
        <v>499</v>
      </c>
      <c r="C1327" s="116" t="s">
        <v>27</v>
      </c>
      <c r="D1327" s="118">
        <v>42004.0</v>
      </c>
      <c r="E1327" s="117">
        <v>2.042537E9</v>
      </c>
      <c r="F1327" s="117">
        <v>6.05752E8</v>
      </c>
      <c r="G1327" s="117">
        <v>1.91802E8</v>
      </c>
      <c r="H1327" s="121" t="s">
        <v>59</v>
      </c>
      <c r="I1327" s="117">
        <v>5.51032E8</v>
      </c>
      <c r="J1327" s="116" t="s">
        <v>11</v>
      </c>
      <c r="K1327" s="116" t="s">
        <v>116</v>
      </c>
      <c r="L1327" s="29">
        <f t="shared" si="1"/>
        <v>1436785000</v>
      </c>
      <c r="M1327" s="120">
        <f t="shared" si="2"/>
        <v>0.7034315657</v>
      </c>
      <c r="N1327" s="29">
        <f t="shared" si="3"/>
        <v>742834000</v>
      </c>
      <c r="O1327" s="29">
        <f t="shared" si="4"/>
        <v>693951000</v>
      </c>
      <c r="P1327" s="120">
        <f t="shared" si="5"/>
        <v>0.339749537</v>
      </c>
      <c r="Q1327" s="16"/>
      <c r="R1327" s="16"/>
      <c r="S1327" s="16"/>
      <c r="T1327" s="16"/>
      <c r="U1327" s="16"/>
      <c r="V1327" s="16"/>
      <c r="W1327" s="16"/>
      <c r="X1327" s="16"/>
      <c r="Y1327" s="16"/>
      <c r="Z1327" s="16"/>
      <c r="AA1327" s="16"/>
    </row>
    <row r="1328">
      <c r="A1328" s="115">
        <v>1377.0</v>
      </c>
      <c r="B1328" s="116" t="s">
        <v>499</v>
      </c>
      <c r="C1328" s="116" t="s">
        <v>28</v>
      </c>
      <c r="D1328" s="122">
        <v>42369.0</v>
      </c>
      <c r="E1328" s="117">
        <v>1.181704E9</v>
      </c>
      <c r="F1328" s="117">
        <v>6.48968E8</v>
      </c>
      <c r="G1328" s="117">
        <v>1.65318E8</v>
      </c>
      <c r="H1328" s="121" t="s">
        <v>59</v>
      </c>
      <c r="I1328" s="117">
        <v>5.81155E8</v>
      </c>
      <c r="J1328" s="116" t="s">
        <v>11</v>
      </c>
      <c r="K1328" s="116" t="s">
        <v>116</v>
      </c>
      <c r="L1328" s="29">
        <f t="shared" si="1"/>
        <v>532736000</v>
      </c>
      <c r="M1328" s="120">
        <f t="shared" si="2"/>
        <v>0.4508201715</v>
      </c>
      <c r="N1328" s="29">
        <f t="shared" si="3"/>
        <v>746473000</v>
      </c>
      <c r="O1328" s="29">
        <f t="shared" si="4"/>
        <v>-213737000</v>
      </c>
      <c r="P1328" s="120">
        <f t="shared" si="5"/>
        <v>-0.1808718596</v>
      </c>
      <c r="Q1328" s="16"/>
      <c r="R1328" s="16"/>
      <c r="S1328" s="16"/>
      <c r="T1328" s="16"/>
      <c r="U1328" s="16"/>
      <c r="V1328" s="16"/>
      <c r="W1328" s="16"/>
      <c r="X1328" s="16"/>
      <c r="Y1328" s="16"/>
      <c r="Z1328" s="16"/>
      <c r="AA1328" s="16"/>
    </row>
    <row r="1329">
      <c r="A1329" s="115">
        <v>1378.0</v>
      </c>
      <c r="B1329" s="116" t="s">
        <v>500</v>
      </c>
      <c r="C1329" s="116" t="s">
        <v>25</v>
      </c>
      <c r="D1329" s="118">
        <v>41639.0</v>
      </c>
      <c r="E1329" s="117">
        <v>8.4172E9</v>
      </c>
      <c r="F1329" s="117">
        <v>5.2347E9</v>
      </c>
      <c r="G1329" s="117">
        <v>1.0881E9</v>
      </c>
      <c r="H1329" s="119" t="s">
        <v>59</v>
      </c>
      <c r="I1329" s="117">
        <v>8.774E8</v>
      </c>
      <c r="J1329" s="116" t="s">
        <v>14</v>
      </c>
      <c r="K1329" s="116" t="s">
        <v>196</v>
      </c>
      <c r="L1329" s="29">
        <f t="shared" si="1"/>
        <v>3182500000</v>
      </c>
      <c r="M1329" s="120">
        <f t="shared" si="2"/>
        <v>0.3780948534</v>
      </c>
      <c r="N1329" s="29">
        <f t="shared" si="3"/>
        <v>1965500000</v>
      </c>
      <c r="O1329" s="29">
        <f t="shared" si="4"/>
        <v>1217000000</v>
      </c>
      <c r="P1329" s="120">
        <f t="shared" si="5"/>
        <v>0.1445848976</v>
      </c>
      <c r="Q1329" s="16"/>
      <c r="R1329" s="16"/>
      <c r="S1329" s="16"/>
      <c r="T1329" s="16"/>
      <c r="U1329" s="16"/>
      <c r="V1329" s="16"/>
      <c r="W1329" s="16"/>
      <c r="X1329" s="16"/>
      <c r="Y1329" s="16"/>
      <c r="Z1329" s="16"/>
      <c r="AA1329" s="16"/>
    </row>
    <row r="1330">
      <c r="A1330" s="115">
        <v>1379.0</v>
      </c>
      <c r="B1330" s="116" t="s">
        <v>500</v>
      </c>
      <c r="C1330" s="116" t="s">
        <v>26</v>
      </c>
      <c r="D1330" s="118">
        <v>42004.0</v>
      </c>
      <c r="E1330" s="117">
        <v>8.8033E9</v>
      </c>
      <c r="F1330" s="117">
        <v>5.6431E9</v>
      </c>
      <c r="G1330" s="117">
        <v>9.984E8</v>
      </c>
      <c r="H1330" s="119" t="s">
        <v>59</v>
      </c>
      <c r="I1330" s="117">
        <v>9.069E8</v>
      </c>
      <c r="J1330" s="116" t="s">
        <v>14</v>
      </c>
      <c r="K1330" s="116" t="s">
        <v>196</v>
      </c>
      <c r="L1330" s="29">
        <f t="shared" si="1"/>
        <v>3160200000</v>
      </c>
      <c r="M1330" s="120">
        <f t="shared" si="2"/>
        <v>0.3589790192</v>
      </c>
      <c r="N1330" s="29">
        <f t="shared" si="3"/>
        <v>1905300000</v>
      </c>
      <c r="O1330" s="29">
        <f t="shared" si="4"/>
        <v>1254900000</v>
      </c>
      <c r="P1330" s="120">
        <f t="shared" si="5"/>
        <v>0.1425488169</v>
      </c>
      <c r="Q1330" s="16"/>
      <c r="R1330" s="16"/>
      <c r="S1330" s="16"/>
      <c r="T1330" s="16"/>
      <c r="U1330" s="16"/>
      <c r="V1330" s="16"/>
      <c r="W1330" s="16"/>
      <c r="X1330" s="16"/>
      <c r="Y1330" s="16"/>
      <c r="Z1330" s="16"/>
      <c r="AA1330" s="16"/>
    </row>
    <row r="1331">
      <c r="A1331" s="115">
        <v>1380.0</v>
      </c>
      <c r="B1331" s="116" t="s">
        <v>500</v>
      </c>
      <c r="C1331" s="116" t="s">
        <v>27</v>
      </c>
      <c r="D1331" s="118">
        <v>42369.0</v>
      </c>
      <c r="E1331" s="117">
        <v>9.115E9</v>
      </c>
      <c r="F1331" s="117">
        <v>5.5186E9</v>
      </c>
      <c r="G1331" s="117">
        <v>1.067E9</v>
      </c>
      <c r="H1331" s="119" t="s">
        <v>59</v>
      </c>
      <c r="I1331" s="117">
        <v>9.706E8</v>
      </c>
      <c r="J1331" s="116" t="s">
        <v>14</v>
      </c>
      <c r="K1331" s="116" t="s">
        <v>196</v>
      </c>
      <c r="L1331" s="29">
        <f t="shared" si="1"/>
        <v>3596400000</v>
      </c>
      <c r="M1331" s="120">
        <f t="shared" si="2"/>
        <v>0.3945584202</v>
      </c>
      <c r="N1331" s="29">
        <f t="shared" si="3"/>
        <v>2037600000</v>
      </c>
      <c r="O1331" s="29">
        <f t="shared" si="4"/>
        <v>1558800000</v>
      </c>
      <c r="P1331" s="120">
        <f t="shared" si="5"/>
        <v>0.1710148108</v>
      </c>
      <c r="Q1331" s="16"/>
      <c r="R1331" s="16"/>
      <c r="S1331" s="16"/>
      <c r="T1331" s="16"/>
      <c r="U1331" s="16"/>
      <c r="V1331" s="16"/>
      <c r="W1331" s="16"/>
      <c r="X1331" s="16"/>
      <c r="Y1331" s="16"/>
      <c r="Z1331" s="16"/>
      <c r="AA1331" s="16"/>
    </row>
    <row r="1332">
      <c r="A1332" s="115">
        <v>1381.0</v>
      </c>
      <c r="B1332" s="116" t="s">
        <v>500</v>
      </c>
      <c r="C1332" s="116" t="s">
        <v>28</v>
      </c>
      <c r="D1332" s="118">
        <v>42735.0</v>
      </c>
      <c r="E1332" s="117">
        <v>9.3877E9</v>
      </c>
      <c r="F1332" s="117">
        <v>5.764E9</v>
      </c>
      <c r="G1332" s="117">
        <v>1.0545E9</v>
      </c>
      <c r="H1332" s="121" t="s">
        <v>59</v>
      </c>
      <c r="I1332" s="117">
        <v>9.911E8</v>
      </c>
      <c r="J1332" s="116" t="s">
        <v>14</v>
      </c>
      <c r="K1332" s="116" t="s">
        <v>196</v>
      </c>
      <c r="L1332" s="29">
        <f t="shared" si="1"/>
        <v>3623700000</v>
      </c>
      <c r="M1332" s="120">
        <f t="shared" si="2"/>
        <v>0.3860050918</v>
      </c>
      <c r="N1332" s="29">
        <f t="shared" si="3"/>
        <v>2045600000</v>
      </c>
      <c r="O1332" s="29">
        <f t="shared" si="4"/>
        <v>1578100000</v>
      </c>
      <c r="P1332" s="120">
        <f t="shared" si="5"/>
        <v>0.1681029432</v>
      </c>
      <c r="Q1332" s="16"/>
      <c r="R1332" s="16"/>
      <c r="S1332" s="16"/>
      <c r="T1332" s="16"/>
      <c r="U1332" s="16"/>
      <c r="V1332" s="16"/>
      <c r="W1332" s="16"/>
      <c r="X1332" s="16"/>
      <c r="Y1332" s="16"/>
      <c r="Z1332" s="16"/>
      <c r="AA1332" s="16"/>
    </row>
    <row r="1333">
      <c r="A1333" s="115">
        <v>1382.0</v>
      </c>
      <c r="B1333" s="116" t="s">
        <v>501</v>
      </c>
      <c r="C1333" s="116" t="s">
        <v>25</v>
      </c>
      <c r="D1333" s="118">
        <v>41546.0</v>
      </c>
      <c r="E1333" s="117">
        <v>1.48668E10</v>
      </c>
      <c r="F1333" s="117">
        <v>6.3823E9</v>
      </c>
      <c r="G1333" s="117">
        <v>5.6558E9</v>
      </c>
      <c r="H1333" s="119" t="s">
        <v>59</v>
      </c>
      <c r="I1333" s="117">
        <v>6.214E8</v>
      </c>
      <c r="J1333" s="116" t="s">
        <v>9</v>
      </c>
      <c r="K1333" s="116" t="s">
        <v>187</v>
      </c>
      <c r="L1333" s="29">
        <f t="shared" si="1"/>
        <v>8484500000</v>
      </c>
      <c r="M1333" s="120">
        <f t="shared" si="2"/>
        <v>0.5707011596</v>
      </c>
      <c r="N1333" s="29">
        <f t="shared" si="3"/>
        <v>6277200000</v>
      </c>
      <c r="O1333" s="29">
        <f t="shared" si="4"/>
        <v>2207300000</v>
      </c>
      <c r="P1333" s="120">
        <f t="shared" si="5"/>
        <v>0.1484717626</v>
      </c>
      <c r="Q1333" s="16"/>
      <c r="R1333" s="16"/>
      <c r="S1333" s="16"/>
      <c r="T1333" s="16"/>
      <c r="U1333" s="16"/>
      <c r="V1333" s="16"/>
      <c r="W1333" s="16"/>
      <c r="X1333" s="16"/>
      <c r="Y1333" s="16"/>
      <c r="Z1333" s="16"/>
      <c r="AA1333" s="16"/>
    </row>
    <row r="1334">
      <c r="A1334" s="115">
        <v>1383.0</v>
      </c>
      <c r="B1334" s="116" t="s">
        <v>501</v>
      </c>
      <c r="C1334" s="116" t="s">
        <v>26</v>
      </c>
      <c r="D1334" s="118">
        <v>41910.0</v>
      </c>
      <c r="E1334" s="117">
        <v>1.64478E10</v>
      </c>
      <c r="F1334" s="117">
        <v>6.8588E9</v>
      </c>
      <c r="G1334" s="117">
        <v>6.0868E9</v>
      </c>
      <c r="H1334" s="119" t="s">
        <v>59</v>
      </c>
      <c r="I1334" s="117">
        <v>7.096E8</v>
      </c>
      <c r="J1334" s="116" t="s">
        <v>9</v>
      </c>
      <c r="K1334" s="116" t="s">
        <v>187</v>
      </c>
      <c r="L1334" s="29">
        <f t="shared" si="1"/>
        <v>9589000000</v>
      </c>
      <c r="M1334" s="120">
        <f t="shared" si="2"/>
        <v>0.5829959022</v>
      </c>
      <c r="N1334" s="29">
        <f t="shared" si="3"/>
        <v>6796400000</v>
      </c>
      <c r="O1334" s="29">
        <f t="shared" si="4"/>
        <v>2792600000</v>
      </c>
      <c r="P1334" s="120">
        <f t="shared" si="5"/>
        <v>0.1697856248</v>
      </c>
      <c r="Q1334" s="16"/>
      <c r="R1334" s="16"/>
      <c r="S1334" s="16"/>
      <c r="T1334" s="16"/>
      <c r="U1334" s="16"/>
      <c r="V1334" s="16"/>
      <c r="W1334" s="16"/>
      <c r="X1334" s="16"/>
      <c r="Y1334" s="16"/>
      <c r="Z1334" s="16"/>
      <c r="AA1334" s="16"/>
    </row>
    <row r="1335">
      <c r="A1335" s="115">
        <v>1384.0</v>
      </c>
      <c r="B1335" s="116" t="s">
        <v>501</v>
      </c>
      <c r="C1335" s="116" t="s">
        <v>27</v>
      </c>
      <c r="D1335" s="118">
        <v>42274.0</v>
      </c>
      <c r="E1335" s="117">
        <v>1.91627E10</v>
      </c>
      <c r="F1335" s="117">
        <v>7.7875E9</v>
      </c>
      <c r="G1335" s="117">
        <v>7.1302E9</v>
      </c>
      <c r="H1335" s="121" t="s">
        <v>59</v>
      </c>
      <c r="I1335" s="117">
        <v>8.939E8</v>
      </c>
      <c r="J1335" s="116" t="s">
        <v>9</v>
      </c>
      <c r="K1335" s="116" t="s">
        <v>187</v>
      </c>
      <c r="L1335" s="29">
        <f t="shared" si="1"/>
        <v>11375200000</v>
      </c>
      <c r="M1335" s="120">
        <f t="shared" si="2"/>
        <v>0.5936115474</v>
      </c>
      <c r="N1335" s="29">
        <f t="shared" si="3"/>
        <v>8024100000</v>
      </c>
      <c r="O1335" s="29">
        <f t="shared" si="4"/>
        <v>3351100000</v>
      </c>
      <c r="P1335" s="120">
        <f t="shared" si="5"/>
        <v>0.1748761918</v>
      </c>
      <c r="Q1335" s="16"/>
      <c r="R1335" s="16"/>
      <c r="S1335" s="16"/>
      <c r="T1335" s="16"/>
      <c r="U1335" s="16"/>
      <c r="V1335" s="16"/>
      <c r="W1335" s="16"/>
      <c r="X1335" s="16"/>
      <c r="Y1335" s="16"/>
      <c r="Z1335" s="16"/>
      <c r="AA1335" s="16"/>
    </row>
    <row r="1336">
      <c r="A1336" s="115">
        <v>1385.0</v>
      </c>
      <c r="B1336" s="116" t="s">
        <v>501</v>
      </c>
      <c r="C1336" s="116" t="s">
        <v>28</v>
      </c>
      <c r="D1336" s="118">
        <v>42645.0</v>
      </c>
      <c r="E1336" s="117">
        <v>2.13159E10</v>
      </c>
      <c r="F1336" s="117">
        <v>8.5111E9</v>
      </c>
      <c r="G1336" s="117">
        <v>7.9703E9</v>
      </c>
      <c r="H1336" s="119" t="s">
        <v>59</v>
      </c>
      <c r="I1336" s="117">
        <v>9.808E8</v>
      </c>
      <c r="J1336" s="116" t="s">
        <v>9</v>
      </c>
      <c r="K1336" s="116" t="s">
        <v>187</v>
      </c>
      <c r="L1336" s="29">
        <f t="shared" si="1"/>
        <v>12804800000</v>
      </c>
      <c r="M1336" s="120">
        <f t="shared" si="2"/>
        <v>0.6007158975</v>
      </c>
      <c r="N1336" s="29">
        <f t="shared" si="3"/>
        <v>8951100000</v>
      </c>
      <c r="O1336" s="29">
        <f t="shared" si="4"/>
        <v>3853700000</v>
      </c>
      <c r="P1336" s="120">
        <f t="shared" si="5"/>
        <v>0.1807899268</v>
      </c>
      <c r="Q1336" s="16"/>
      <c r="R1336" s="16"/>
      <c r="S1336" s="16"/>
      <c r="T1336" s="16"/>
      <c r="U1336" s="16"/>
      <c r="V1336" s="16"/>
      <c r="W1336" s="16"/>
      <c r="X1336" s="16"/>
      <c r="Y1336" s="16"/>
      <c r="Z1336" s="16"/>
      <c r="AA1336" s="16"/>
    </row>
    <row r="1337">
      <c r="A1337" s="115">
        <v>1386.0</v>
      </c>
      <c r="B1337" s="116" t="s">
        <v>502</v>
      </c>
      <c r="C1337" s="116" t="s">
        <v>25</v>
      </c>
      <c r="D1337" s="118">
        <v>41274.0</v>
      </c>
      <c r="E1337" s="117">
        <v>4.176E9</v>
      </c>
      <c r="F1337" s="117">
        <v>2.754E9</v>
      </c>
      <c r="G1337" s="117">
        <v>2.07E8</v>
      </c>
      <c r="H1337" s="119" t="s">
        <v>59</v>
      </c>
      <c r="I1337" s="117">
        <v>3.56E8</v>
      </c>
      <c r="J1337" s="116" t="s">
        <v>19</v>
      </c>
      <c r="K1337" s="116" t="s">
        <v>80</v>
      </c>
      <c r="L1337" s="29">
        <f t="shared" si="1"/>
        <v>1422000000</v>
      </c>
      <c r="M1337" s="120">
        <f t="shared" si="2"/>
        <v>0.3405172414</v>
      </c>
      <c r="N1337" s="29">
        <f t="shared" si="3"/>
        <v>563000000</v>
      </c>
      <c r="O1337" s="29">
        <f t="shared" si="4"/>
        <v>859000000</v>
      </c>
      <c r="P1337" s="120">
        <f t="shared" si="5"/>
        <v>0.2056992337</v>
      </c>
      <c r="Q1337" s="16"/>
      <c r="R1337" s="16"/>
      <c r="S1337" s="16"/>
      <c r="T1337" s="16"/>
      <c r="U1337" s="16"/>
      <c r="V1337" s="16"/>
      <c r="W1337" s="16"/>
      <c r="X1337" s="16"/>
      <c r="Y1337" s="16"/>
      <c r="Z1337" s="16"/>
      <c r="AA1337" s="16"/>
    </row>
    <row r="1338">
      <c r="A1338" s="115">
        <v>1387.0</v>
      </c>
      <c r="B1338" s="116" t="s">
        <v>502</v>
      </c>
      <c r="C1338" s="116" t="s">
        <v>26</v>
      </c>
      <c r="D1338" s="118">
        <v>41639.0</v>
      </c>
      <c r="E1338" s="117">
        <v>4.495E9</v>
      </c>
      <c r="F1338" s="117">
        <v>2.987E9</v>
      </c>
      <c r="G1338" s="117">
        <v>2.2E8</v>
      </c>
      <c r="H1338" s="121" t="s">
        <v>59</v>
      </c>
      <c r="I1338" s="117">
        <v>3.78E8</v>
      </c>
      <c r="J1338" s="116" t="s">
        <v>19</v>
      </c>
      <c r="K1338" s="116" t="s">
        <v>80</v>
      </c>
      <c r="L1338" s="29">
        <f t="shared" si="1"/>
        <v>1508000000</v>
      </c>
      <c r="M1338" s="120">
        <f t="shared" si="2"/>
        <v>0.335483871</v>
      </c>
      <c r="N1338" s="29">
        <f t="shared" si="3"/>
        <v>598000000</v>
      </c>
      <c r="O1338" s="29">
        <f t="shared" si="4"/>
        <v>910000000</v>
      </c>
      <c r="P1338" s="120">
        <f t="shared" si="5"/>
        <v>0.2024471635</v>
      </c>
      <c r="Q1338" s="16"/>
      <c r="R1338" s="16"/>
      <c r="S1338" s="16"/>
      <c r="T1338" s="16"/>
      <c r="U1338" s="16"/>
      <c r="V1338" s="16"/>
      <c r="W1338" s="16"/>
      <c r="X1338" s="16"/>
      <c r="Y1338" s="16"/>
      <c r="Z1338" s="16"/>
      <c r="AA1338" s="16"/>
    </row>
    <row r="1339">
      <c r="A1339" s="115">
        <v>1388.0</v>
      </c>
      <c r="B1339" s="116" t="s">
        <v>502</v>
      </c>
      <c r="C1339" s="116" t="s">
        <v>27</v>
      </c>
      <c r="D1339" s="118">
        <v>42004.0</v>
      </c>
      <c r="E1339" s="117">
        <v>4.951E9</v>
      </c>
      <c r="F1339" s="117">
        <v>3.331E9</v>
      </c>
      <c r="G1339" s="117">
        <v>2.29E8</v>
      </c>
      <c r="H1339" s="121" t="s">
        <v>59</v>
      </c>
      <c r="I1339" s="117">
        <v>3.84E8</v>
      </c>
      <c r="J1339" s="116" t="s">
        <v>19</v>
      </c>
      <c r="K1339" s="116" t="s">
        <v>80</v>
      </c>
      <c r="L1339" s="29">
        <f t="shared" si="1"/>
        <v>1620000000</v>
      </c>
      <c r="M1339" s="120">
        <f t="shared" si="2"/>
        <v>0.3272066249</v>
      </c>
      <c r="N1339" s="29">
        <f t="shared" si="3"/>
        <v>613000000</v>
      </c>
      <c r="O1339" s="29">
        <f t="shared" si="4"/>
        <v>1007000000</v>
      </c>
      <c r="P1339" s="120">
        <f t="shared" si="5"/>
        <v>0.2033932539</v>
      </c>
      <c r="Q1339" s="16"/>
      <c r="R1339" s="16"/>
      <c r="S1339" s="16"/>
      <c r="T1339" s="16"/>
      <c r="U1339" s="16"/>
      <c r="V1339" s="16"/>
      <c r="W1339" s="16"/>
      <c r="X1339" s="16"/>
      <c r="Y1339" s="16"/>
      <c r="Z1339" s="16"/>
      <c r="AA1339" s="16"/>
    </row>
    <row r="1340">
      <c r="A1340" s="115">
        <v>1389.0</v>
      </c>
      <c r="B1340" s="116" t="s">
        <v>502</v>
      </c>
      <c r="C1340" s="116" t="s">
        <v>28</v>
      </c>
      <c r="D1340" s="118">
        <v>42369.0</v>
      </c>
      <c r="E1340" s="117">
        <v>4.38E9</v>
      </c>
      <c r="F1340" s="117">
        <v>2.714E9</v>
      </c>
      <c r="G1340" s="117">
        <v>2.34E8</v>
      </c>
      <c r="H1340" s="121" t="s">
        <v>59</v>
      </c>
      <c r="I1340" s="117">
        <v>3.58E8</v>
      </c>
      <c r="J1340" s="116" t="s">
        <v>19</v>
      </c>
      <c r="K1340" s="116" t="s">
        <v>80</v>
      </c>
      <c r="L1340" s="29">
        <f t="shared" si="1"/>
        <v>1666000000</v>
      </c>
      <c r="M1340" s="120">
        <f t="shared" si="2"/>
        <v>0.3803652968</v>
      </c>
      <c r="N1340" s="29">
        <f t="shared" si="3"/>
        <v>592000000</v>
      </c>
      <c r="O1340" s="29">
        <f t="shared" si="4"/>
        <v>1074000000</v>
      </c>
      <c r="P1340" s="120">
        <f t="shared" si="5"/>
        <v>0.2452054795</v>
      </c>
      <c r="Q1340" s="16"/>
      <c r="R1340" s="16"/>
      <c r="S1340" s="16"/>
      <c r="T1340" s="16"/>
      <c r="U1340" s="16"/>
      <c r="V1340" s="16"/>
      <c r="W1340" s="16"/>
      <c r="X1340" s="16"/>
      <c r="Y1340" s="16"/>
      <c r="Z1340" s="16"/>
      <c r="AA1340" s="16"/>
    </row>
    <row r="1341">
      <c r="A1341" s="115">
        <v>1394.0</v>
      </c>
      <c r="B1341" s="116" t="s">
        <v>503</v>
      </c>
      <c r="C1341" s="116" t="s">
        <v>25</v>
      </c>
      <c r="D1341" s="118">
        <v>41274.0</v>
      </c>
      <c r="E1341" s="117">
        <v>5.075E9</v>
      </c>
      <c r="F1341" s="117">
        <v>2.417E9</v>
      </c>
      <c r="G1341" s="117">
        <v>3.37E8</v>
      </c>
      <c r="H1341" s="119" t="s">
        <v>59</v>
      </c>
      <c r="I1341" s="117">
        <v>7.46E8</v>
      </c>
      <c r="J1341" s="116" t="s">
        <v>11</v>
      </c>
      <c r="K1341" s="116" t="s">
        <v>372</v>
      </c>
      <c r="L1341" s="29">
        <f t="shared" si="1"/>
        <v>2658000000</v>
      </c>
      <c r="M1341" s="120">
        <f t="shared" si="2"/>
        <v>0.5237438424</v>
      </c>
      <c r="N1341" s="29">
        <f t="shared" si="3"/>
        <v>1083000000</v>
      </c>
      <c r="O1341" s="29">
        <f t="shared" si="4"/>
        <v>1575000000</v>
      </c>
      <c r="P1341" s="120">
        <f t="shared" si="5"/>
        <v>0.3103448276</v>
      </c>
      <c r="Q1341" s="16"/>
      <c r="R1341" s="16"/>
      <c r="S1341" s="16"/>
      <c r="T1341" s="16"/>
      <c r="U1341" s="16"/>
      <c r="V1341" s="16"/>
      <c r="W1341" s="16"/>
      <c r="X1341" s="16"/>
      <c r="Y1341" s="16"/>
      <c r="Z1341" s="16"/>
      <c r="AA1341" s="16"/>
    </row>
    <row r="1342">
      <c r="A1342" s="115">
        <v>1395.0</v>
      </c>
      <c r="B1342" s="116" t="s">
        <v>503</v>
      </c>
      <c r="C1342" s="116" t="s">
        <v>26</v>
      </c>
      <c r="D1342" s="118">
        <v>41639.0</v>
      </c>
      <c r="E1342" s="117">
        <v>5.518E9</v>
      </c>
      <c r="F1342" s="117">
        <v>2.707E9</v>
      </c>
      <c r="G1342" s="117">
        <v>3.73E8</v>
      </c>
      <c r="H1342" s="121" t="s">
        <v>59</v>
      </c>
      <c r="I1342" s="117">
        <v>7.72E8</v>
      </c>
      <c r="J1342" s="116" t="s">
        <v>11</v>
      </c>
      <c r="K1342" s="116" t="s">
        <v>372</v>
      </c>
      <c r="L1342" s="29">
        <f t="shared" si="1"/>
        <v>2811000000</v>
      </c>
      <c r="M1342" s="120">
        <f t="shared" si="2"/>
        <v>0.5094237042</v>
      </c>
      <c r="N1342" s="29">
        <f t="shared" si="3"/>
        <v>1145000000</v>
      </c>
      <c r="O1342" s="29">
        <f t="shared" si="4"/>
        <v>1666000000</v>
      </c>
      <c r="P1342" s="120">
        <f t="shared" si="5"/>
        <v>0.3019209859</v>
      </c>
      <c r="Q1342" s="16"/>
      <c r="R1342" s="16"/>
      <c r="S1342" s="16"/>
      <c r="T1342" s="16"/>
      <c r="U1342" s="16"/>
      <c r="V1342" s="16"/>
      <c r="W1342" s="16"/>
      <c r="X1342" s="16"/>
      <c r="Y1342" s="16"/>
      <c r="Z1342" s="16"/>
      <c r="AA1342" s="16"/>
    </row>
    <row r="1343">
      <c r="A1343" s="115">
        <v>1396.0</v>
      </c>
      <c r="B1343" s="116" t="s">
        <v>503</v>
      </c>
      <c r="C1343" s="116" t="s">
        <v>27</v>
      </c>
      <c r="D1343" s="118">
        <v>42004.0</v>
      </c>
      <c r="E1343" s="117">
        <v>5.903E9</v>
      </c>
      <c r="F1343" s="117">
        <v>2.79E9</v>
      </c>
      <c r="G1343" s="117">
        <v>3.93E8</v>
      </c>
      <c r="H1343" s="119" t="s">
        <v>59</v>
      </c>
      <c r="I1343" s="117">
        <v>7.96E8</v>
      </c>
      <c r="J1343" s="116" t="s">
        <v>11</v>
      </c>
      <c r="K1343" s="116" t="s">
        <v>372</v>
      </c>
      <c r="L1343" s="29">
        <f t="shared" si="1"/>
        <v>3113000000</v>
      </c>
      <c r="M1343" s="120">
        <f t="shared" si="2"/>
        <v>0.52735897</v>
      </c>
      <c r="N1343" s="29">
        <f t="shared" si="3"/>
        <v>1189000000</v>
      </c>
      <c r="O1343" s="29">
        <f t="shared" si="4"/>
        <v>1924000000</v>
      </c>
      <c r="P1343" s="120">
        <f t="shared" si="5"/>
        <v>0.3259359648</v>
      </c>
      <c r="Q1343" s="16"/>
      <c r="R1343" s="16"/>
      <c r="S1343" s="16"/>
      <c r="T1343" s="16"/>
      <c r="U1343" s="16"/>
      <c r="V1343" s="16"/>
      <c r="W1343" s="16"/>
      <c r="X1343" s="16"/>
      <c r="Y1343" s="16"/>
      <c r="Z1343" s="16"/>
      <c r="AA1343" s="16"/>
    </row>
    <row r="1344">
      <c r="A1344" s="115">
        <v>1397.0</v>
      </c>
      <c r="B1344" s="116" t="s">
        <v>503</v>
      </c>
      <c r="C1344" s="116" t="s">
        <v>28</v>
      </c>
      <c r="D1344" s="118">
        <v>42369.0</v>
      </c>
      <c r="E1344" s="117">
        <v>5.234E9</v>
      </c>
      <c r="F1344" s="117">
        <v>2.335E9</v>
      </c>
      <c r="G1344" s="117">
        <v>3.53E8</v>
      </c>
      <c r="H1344" s="121" t="s">
        <v>59</v>
      </c>
      <c r="I1344" s="117">
        <v>7.64E8</v>
      </c>
      <c r="J1344" s="116" t="s">
        <v>11</v>
      </c>
      <c r="K1344" s="116" t="s">
        <v>372</v>
      </c>
      <c r="L1344" s="29">
        <f t="shared" si="1"/>
        <v>2899000000</v>
      </c>
      <c r="M1344" s="120">
        <f t="shared" si="2"/>
        <v>0.5538784868</v>
      </c>
      <c r="N1344" s="29">
        <f t="shared" si="3"/>
        <v>1117000000</v>
      </c>
      <c r="O1344" s="29">
        <f t="shared" si="4"/>
        <v>1782000000</v>
      </c>
      <c r="P1344" s="120">
        <f t="shared" si="5"/>
        <v>0.3404661827</v>
      </c>
      <c r="Q1344" s="16"/>
      <c r="R1344" s="16"/>
      <c r="S1344" s="16"/>
      <c r="T1344" s="16"/>
      <c r="U1344" s="16"/>
      <c r="V1344" s="16"/>
      <c r="W1344" s="16"/>
      <c r="X1344" s="16"/>
      <c r="Y1344" s="16"/>
      <c r="Z1344" s="16"/>
      <c r="AA1344" s="16"/>
    </row>
    <row r="1345">
      <c r="A1345" s="115">
        <v>1398.0</v>
      </c>
      <c r="B1345" s="116" t="s">
        <v>504</v>
      </c>
      <c r="C1345" s="116" t="s">
        <v>25</v>
      </c>
      <c r="D1345" s="118">
        <v>41639.0</v>
      </c>
      <c r="E1345" s="117">
        <v>7.6908E9</v>
      </c>
      <c r="F1345" s="117">
        <v>5.1009E9</v>
      </c>
      <c r="G1345" s="117">
        <v>1.7883E9</v>
      </c>
      <c r="H1345" s="121" t="s">
        <v>59</v>
      </c>
      <c r="I1345" s="117">
        <v>1.232E8</v>
      </c>
      <c r="J1345" s="116" t="s">
        <v>16</v>
      </c>
      <c r="K1345" s="116" t="s">
        <v>128</v>
      </c>
      <c r="L1345" s="29">
        <f t="shared" si="1"/>
        <v>2589900000</v>
      </c>
      <c r="M1345" s="120">
        <f t="shared" si="2"/>
        <v>0.3367530036</v>
      </c>
      <c r="N1345" s="29">
        <f t="shared" si="3"/>
        <v>1911500000</v>
      </c>
      <c r="O1345" s="29">
        <f t="shared" si="4"/>
        <v>678400000</v>
      </c>
      <c r="P1345" s="120">
        <f t="shared" si="5"/>
        <v>0.08820928902</v>
      </c>
      <c r="Q1345" s="16"/>
      <c r="R1345" s="16"/>
      <c r="S1345" s="16"/>
      <c r="T1345" s="16"/>
      <c r="U1345" s="16"/>
      <c r="V1345" s="16"/>
      <c r="W1345" s="16"/>
      <c r="X1345" s="16"/>
      <c r="Y1345" s="16"/>
      <c r="Z1345" s="16"/>
      <c r="AA1345" s="16"/>
    </row>
    <row r="1346">
      <c r="A1346" s="115">
        <v>1399.0</v>
      </c>
      <c r="B1346" s="116" t="s">
        <v>504</v>
      </c>
      <c r="C1346" s="116" t="s">
        <v>26</v>
      </c>
      <c r="D1346" s="118">
        <v>42004.0</v>
      </c>
      <c r="E1346" s="117">
        <v>7.7505E9</v>
      </c>
      <c r="F1346" s="117">
        <v>5.0629E9</v>
      </c>
      <c r="G1346" s="117">
        <v>1.8494E9</v>
      </c>
      <c r="H1346" s="121" t="s">
        <v>59</v>
      </c>
      <c r="I1346" s="117">
        <v>1.189E8</v>
      </c>
      <c r="J1346" s="116" t="s">
        <v>16</v>
      </c>
      <c r="K1346" s="116" t="s">
        <v>128</v>
      </c>
      <c r="L1346" s="29">
        <f t="shared" si="1"/>
        <v>2687600000</v>
      </c>
      <c r="M1346" s="120">
        <f t="shared" si="2"/>
        <v>0.3467647249</v>
      </c>
      <c r="N1346" s="29">
        <f t="shared" si="3"/>
        <v>1968300000</v>
      </c>
      <c r="O1346" s="29">
        <f t="shared" si="4"/>
        <v>719300000</v>
      </c>
      <c r="P1346" s="120">
        <f t="shared" si="5"/>
        <v>0.09280691568</v>
      </c>
      <c r="Q1346" s="16"/>
      <c r="R1346" s="16"/>
      <c r="S1346" s="16"/>
      <c r="T1346" s="16"/>
      <c r="U1346" s="16"/>
      <c r="V1346" s="16"/>
      <c r="W1346" s="16"/>
      <c r="X1346" s="16"/>
      <c r="Y1346" s="16"/>
      <c r="Z1346" s="16"/>
      <c r="AA1346" s="16"/>
    </row>
    <row r="1347">
      <c r="A1347" s="115">
        <v>1400.0</v>
      </c>
      <c r="B1347" s="116" t="s">
        <v>504</v>
      </c>
      <c r="C1347" s="116" t="s">
        <v>27</v>
      </c>
      <c r="D1347" s="118">
        <v>42369.0</v>
      </c>
      <c r="E1347" s="117">
        <v>7.0315E9</v>
      </c>
      <c r="F1347" s="117">
        <v>4.4449E9</v>
      </c>
      <c r="G1347" s="117">
        <v>1.6562E9</v>
      </c>
      <c r="H1347" s="121" t="s">
        <v>59</v>
      </c>
      <c r="I1347" s="117">
        <v>8.87E7</v>
      </c>
      <c r="J1347" s="116" t="s">
        <v>16</v>
      </c>
      <c r="K1347" s="116" t="s">
        <v>128</v>
      </c>
      <c r="L1347" s="29">
        <f t="shared" si="1"/>
        <v>2586600000</v>
      </c>
      <c r="M1347" s="120">
        <f t="shared" si="2"/>
        <v>0.3678589206</v>
      </c>
      <c r="N1347" s="29">
        <f t="shared" si="3"/>
        <v>1744900000</v>
      </c>
      <c r="O1347" s="29">
        <f t="shared" si="4"/>
        <v>841700000</v>
      </c>
      <c r="P1347" s="120">
        <f t="shared" si="5"/>
        <v>0.1197041883</v>
      </c>
      <c r="Q1347" s="16"/>
      <c r="R1347" s="16"/>
      <c r="S1347" s="16"/>
      <c r="T1347" s="16"/>
      <c r="U1347" s="16"/>
      <c r="V1347" s="16"/>
      <c r="W1347" s="16"/>
      <c r="X1347" s="16"/>
      <c r="Y1347" s="16"/>
      <c r="Z1347" s="16"/>
      <c r="AA1347" s="16"/>
    </row>
    <row r="1348">
      <c r="A1348" s="115">
        <v>1401.0</v>
      </c>
      <c r="B1348" s="116" t="s">
        <v>504</v>
      </c>
      <c r="C1348" s="116" t="s">
        <v>28</v>
      </c>
      <c r="D1348" s="122">
        <v>42735.0</v>
      </c>
      <c r="E1348" s="117">
        <v>6.7783E9</v>
      </c>
      <c r="F1348" s="117">
        <v>4.2467E9</v>
      </c>
      <c r="G1348" s="117">
        <v>1.6044E9</v>
      </c>
      <c r="H1348" s="121" t="s">
        <v>59</v>
      </c>
      <c r="I1348" s="117">
        <v>9.49E7</v>
      </c>
      <c r="J1348" s="116" t="s">
        <v>16</v>
      </c>
      <c r="K1348" s="116" t="s">
        <v>128</v>
      </c>
      <c r="L1348" s="29">
        <f t="shared" si="1"/>
        <v>2531600000</v>
      </c>
      <c r="M1348" s="120">
        <f t="shared" si="2"/>
        <v>0.3734859773</v>
      </c>
      <c r="N1348" s="29">
        <f t="shared" si="3"/>
        <v>1699300000</v>
      </c>
      <c r="O1348" s="29">
        <f t="shared" si="4"/>
        <v>832300000</v>
      </c>
      <c r="P1348" s="120">
        <f t="shared" si="5"/>
        <v>0.1227888999</v>
      </c>
      <c r="Q1348" s="16"/>
      <c r="R1348" s="16"/>
      <c r="S1348" s="16"/>
      <c r="T1348" s="16"/>
      <c r="U1348" s="16"/>
      <c r="V1348" s="16"/>
      <c r="W1348" s="16"/>
      <c r="X1348" s="16"/>
      <c r="Y1348" s="16"/>
      <c r="Z1348" s="16"/>
      <c r="AA1348" s="16"/>
    </row>
    <row r="1349">
      <c r="A1349" s="115">
        <v>1402.0</v>
      </c>
      <c r="B1349" s="116" t="s">
        <v>505</v>
      </c>
      <c r="C1349" s="116" t="s">
        <v>25</v>
      </c>
      <c r="D1349" s="118">
        <v>41274.0</v>
      </c>
      <c r="E1349" s="117">
        <v>9.534462E9</v>
      </c>
      <c r="F1349" s="117">
        <v>5.328236E9</v>
      </c>
      <c r="G1349" s="117">
        <v>3.264896E9</v>
      </c>
      <c r="H1349" s="121" t="s">
        <v>59</v>
      </c>
      <c r="I1349" s="119" t="s">
        <v>59</v>
      </c>
      <c r="J1349" s="116" t="s">
        <v>16</v>
      </c>
      <c r="K1349" s="116" t="s">
        <v>94</v>
      </c>
      <c r="L1349" s="29">
        <f t="shared" si="1"/>
        <v>4206226000</v>
      </c>
      <c r="M1349" s="120">
        <f t="shared" si="2"/>
        <v>0.4411602878</v>
      </c>
      <c r="N1349" s="29">
        <f t="shared" si="3"/>
        <v>3264896000</v>
      </c>
      <c r="O1349" s="29">
        <f t="shared" si="4"/>
        <v>941330000</v>
      </c>
      <c r="P1349" s="120">
        <f t="shared" si="5"/>
        <v>0.09872922038</v>
      </c>
      <c r="Q1349" s="16"/>
      <c r="R1349" s="16"/>
      <c r="S1349" s="16"/>
      <c r="T1349" s="16"/>
      <c r="U1349" s="16"/>
      <c r="V1349" s="16"/>
      <c r="W1349" s="16"/>
      <c r="X1349" s="16"/>
      <c r="Y1349" s="16"/>
      <c r="Z1349" s="16"/>
      <c r="AA1349" s="16"/>
    </row>
    <row r="1350">
      <c r="A1350" s="115">
        <v>1403.0</v>
      </c>
      <c r="B1350" s="116" t="s">
        <v>505</v>
      </c>
      <c r="C1350" s="116" t="s">
        <v>26</v>
      </c>
      <c r="D1350" s="118">
        <v>41639.0</v>
      </c>
      <c r="E1350" s="117">
        <v>1.0185532E10</v>
      </c>
      <c r="F1350" s="117">
        <v>5.568966E9</v>
      </c>
      <c r="G1350" s="117">
        <v>3.4702E9</v>
      </c>
      <c r="H1350" s="121" t="s">
        <v>59</v>
      </c>
      <c r="I1350" s="121" t="s">
        <v>59</v>
      </c>
      <c r="J1350" s="116" t="s">
        <v>16</v>
      </c>
      <c r="K1350" s="116" t="s">
        <v>94</v>
      </c>
      <c r="L1350" s="29">
        <f t="shared" si="1"/>
        <v>4616566000</v>
      </c>
      <c r="M1350" s="120">
        <f t="shared" si="2"/>
        <v>0.4532474102</v>
      </c>
      <c r="N1350" s="29">
        <f t="shared" si="3"/>
        <v>3470200000</v>
      </c>
      <c r="O1350" s="29">
        <f t="shared" si="4"/>
        <v>1146366000</v>
      </c>
      <c r="P1350" s="120">
        <f t="shared" si="5"/>
        <v>0.1125484658</v>
      </c>
      <c r="Q1350" s="16"/>
      <c r="R1350" s="16"/>
      <c r="S1350" s="16"/>
      <c r="T1350" s="16"/>
      <c r="U1350" s="16"/>
      <c r="V1350" s="16"/>
      <c r="W1350" s="16"/>
      <c r="X1350" s="16"/>
      <c r="Y1350" s="16"/>
      <c r="Z1350" s="16"/>
      <c r="AA1350" s="16"/>
    </row>
    <row r="1351">
      <c r="A1351" s="115">
        <v>1404.0</v>
      </c>
      <c r="B1351" s="116" t="s">
        <v>505</v>
      </c>
      <c r="C1351" s="116" t="s">
        <v>27</v>
      </c>
      <c r="D1351" s="118">
        <v>42004.0</v>
      </c>
      <c r="E1351" s="117">
        <v>1.1129533E10</v>
      </c>
      <c r="F1351" s="117">
        <v>5.965049E9</v>
      </c>
      <c r="G1351" s="117">
        <v>3.860448E9</v>
      </c>
      <c r="H1351" s="121" t="s">
        <v>59</v>
      </c>
      <c r="I1351" s="119" t="s">
        <v>59</v>
      </c>
      <c r="J1351" s="116" t="s">
        <v>16</v>
      </c>
      <c r="K1351" s="116" t="s">
        <v>94</v>
      </c>
      <c r="L1351" s="29">
        <f t="shared" si="1"/>
        <v>5164484000</v>
      </c>
      <c r="M1351" s="120">
        <f t="shared" si="2"/>
        <v>0.4640342052</v>
      </c>
      <c r="N1351" s="29">
        <f t="shared" si="3"/>
        <v>3860448000</v>
      </c>
      <c r="O1351" s="29">
        <f t="shared" si="4"/>
        <v>1304036000</v>
      </c>
      <c r="P1351" s="120">
        <f t="shared" si="5"/>
        <v>0.1171689774</v>
      </c>
      <c r="Q1351" s="16"/>
      <c r="R1351" s="16"/>
      <c r="S1351" s="16"/>
      <c r="T1351" s="16"/>
      <c r="U1351" s="16"/>
      <c r="V1351" s="16"/>
      <c r="W1351" s="16"/>
      <c r="X1351" s="16"/>
      <c r="Y1351" s="16"/>
      <c r="Z1351" s="16"/>
      <c r="AA1351" s="16"/>
    </row>
    <row r="1352">
      <c r="A1352" s="115">
        <v>1405.0</v>
      </c>
      <c r="B1352" s="116" t="s">
        <v>505</v>
      </c>
      <c r="C1352" s="116" t="s">
        <v>28</v>
      </c>
      <c r="D1352" s="118">
        <v>42369.0</v>
      </c>
      <c r="E1352" s="117">
        <v>1.1339304E10</v>
      </c>
      <c r="F1352" s="117">
        <v>5.780078E9</v>
      </c>
      <c r="G1352" s="117">
        <v>3.943786E9</v>
      </c>
      <c r="H1352" s="121" t="s">
        <v>59</v>
      </c>
      <c r="I1352" s="119" t="s">
        <v>59</v>
      </c>
      <c r="J1352" s="116" t="s">
        <v>16</v>
      </c>
      <c r="K1352" s="116" t="s">
        <v>94</v>
      </c>
      <c r="L1352" s="29">
        <f t="shared" si="1"/>
        <v>5559226000</v>
      </c>
      <c r="M1352" s="120">
        <f t="shared" si="2"/>
        <v>0.4902616598</v>
      </c>
      <c r="N1352" s="29">
        <f t="shared" si="3"/>
        <v>3943786000</v>
      </c>
      <c r="O1352" s="29">
        <f t="shared" si="4"/>
        <v>1615440000</v>
      </c>
      <c r="P1352" s="120">
        <f t="shared" si="5"/>
        <v>0.1424637703</v>
      </c>
      <c r="Q1352" s="16"/>
      <c r="R1352" s="16"/>
      <c r="S1352" s="16"/>
      <c r="T1352" s="16"/>
      <c r="U1352" s="16"/>
      <c r="V1352" s="16"/>
      <c r="W1352" s="16"/>
      <c r="X1352" s="16"/>
      <c r="Y1352" s="16"/>
      <c r="Z1352" s="16"/>
      <c r="AA1352" s="16"/>
    </row>
    <row r="1353">
      <c r="A1353" s="115">
        <v>1406.0</v>
      </c>
      <c r="B1353" s="116" t="s">
        <v>506</v>
      </c>
      <c r="C1353" s="116" t="s">
        <v>25</v>
      </c>
      <c r="D1353" s="118">
        <v>41307.0</v>
      </c>
      <c r="E1353" s="117">
        <v>3.9834E9</v>
      </c>
      <c r="F1353" s="117">
        <v>2.446E9</v>
      </c>
      <c r="G1353" s="117">
        <v>9.769E8</v>
      </c>
      <c r="H1353" s="121" t="s">
        <v>59</v>
      </c>
      <c r="I1353" s="121" t="s">
        <v>59</v>
      </c>
      <c r="J1353" s="116" t="s">
        <v>9</v>
      </c>
      <c r="K1353" s="116" t="s">
        <v>112</v>
      </c>
      <c r="L1353" s="29">
        <f t="shared" si="1"/>
        <v>1537400000</v>
      </c>
      <c r="M1353" s="120">
        <f t="shared" si="2"/>
        <v>0.3859516996</v>
      </c>
      <c r="N1353" s="29">
        <f t="shared" si="3"/>
        <v>976900000</v>
      </c>
      <c r="O1353" s="29">
        <f t="shared" si="4"/>
        <v>560500000</v>
      </c>
      <c r="P1353" s="120">
        <f t="shared" si="5"/>
        <v>0.1407089421</v>
      </c>
      <c r="Q1353" s="16"/>
      <c r="R1353" s="16"/>
      <c r="S1353" s="16"/>
      <c r="T1353" s="16"/>
      <c r="U1353" s="16"/>
      <c r="V1353" s="16"/>
      <c r="W1353" s="16"/>
      <c r="X1353" s="16"/>
      <c r="Y1353" s="16"/>
      <c r="Z1353" s="16"/>
      <c r="AA1353" s="16"/>
    </row>
    <row r="1354">
      <c r="A1354" s="115">
        <v>1407.0</v>
      </c>
      <c r="B1354" s="116" t="s">
        <v>506</v>
      </c>
      <c r="C1354" s="116" t="s">
        <v>26</v>
      </c>
      <c r="D1354" s="118">
        <v>41671.0</v>
      </c>
      <c r="E1354" s="117">
        <v>4.2092E9</v>
      </c>
      <c r="F1354" s="117">
        <v>2.6287E9</v>
      </c>
      <c r="G1354" s="117">
        <v>1.01E9</v>
      </c>
      <c r="H1354" s="121" t="s">
        <v>59</v>
      </c>
      <c r="I1354" s="119" t="s">
        <v>59</v>
      </c>
      <c r="J1354" s="116" t="s">
        <v>9</v>
      </c>
      <c r="K1354" s="116" t="s">
        <v>112</v>
      </c>
      <c r="L1354" s="29">
        <f t="shared" si="1"/>
        <v>1580500000</v>
      </c>
      <c r="M1354" s="120">
        <f t="shared" si="2"/>
        <v>0.3754870284</v>
      </c>
      <c r="N1354" s="29">
        <f t="shared" si="3"/>
        <v>1010000000</v>
      </c>
      <c r="O1354" s="29">
        <f t="shared" si="4"/>
        <v>570500000</v>
      </c>
      <c r="P1354" s="120">
        <f t="shared" si="5"/>
        <v>0.135536444</v>
      </c>
      <c r="Q1354" s="16"/>
      <c r="R1354" s="16"/>
      <c r="S1354" s="16"/>
      <c r="T1354" s="16"/>
      <c r="U1354" s="16"/>
      <c r="V1354" s="16"/>
      <c r="W1354" s="16"/>
      <c r="X1354" s="16"/>
      <c r="Y1354" s="16"/>
      <c r="Z1354" s="16"/>
      <c r="AA1354" s="16"/>
    </row>
    <row r="1355">
      <c r="A1355" s="115">
        <v>1408.0</v>
      </c>
      <c r="B1355" s="116" t="s">
        <v>506</v>
      </c>
      <c r="C1355" s="116" t="s">
        <v>27</v>
      </c>
      <c r="D1355" s="118">
        <v>42037.0</v>
      </c>
      <c r="E1355" s="117">
        <v>5.7363E9</v>
      </c>
      <c r="F1355" s="117">
        <v>3.6621E9</v>
      </c>
      <c r="G1355" s="117">
        <v>1.4976E9</v>
      </c>
      <c r="H1355" s="119" t="s">
        <v>59</v>
      </c>
      <c r="I1355" s="121" t="s">
        <v>59</v>
      </c>
      <c r="J1355" s="116" t="s">
        <v>9</v>
      </c>
      <c r="K1355" s="116" t="s">
        <v>112</v>
      </c>
      <c r="L1355" s="29">
        <f t="shared" si="1"/>
        <v>2074200000</v>
      </c>
      <c r="M1355" s="120">
        <f t="shared" si="2"/>
        <v>0.3615919669</v>
      </c>
      <c r="N1355" s="29">
        <f t="shared" si="3"/>
        <v>1497600000</v>
      </c>
      <c r="O1355" s="29">
        <f t="shared" si="4"/>
        <v>576600000</v>
      </c>
      <c r="P1355" s="120">
        <f t="shared" si="5"/>
        <v>0.1005177553</v>
      </c>
      <c r="Q1355" s="16"/>
      <c r="R1355" s="16"/>
      <c r="S1355" s="16"/>
      <c r="T1355" s="16"/>
      <c r="U1355" s="16"/>
      <c r="V1355" s="16"/>
      <c r="W1355" s="16"/>
      <c r="X1355" s="16"/>
      <c r="Y1355" s="16"/>
      <c r="Z1355" s="16"/>
      <c r="AA1355" s="16"/>
    </row>
    <row r="1356">
      <c r="A1356" s="115">
        <v>1409.0</v>
      </c>
      <c r="B1356" s="116" t="s">
        <v>506</v>
      </c>
      <c r="C1356" s="116" t="s">
        <v>28</v>
      </c>
      <c r="D1356" s="118">
        <v>42399.0</v>
      </c>
      <c r="E1356" s="117">
        <v>6.5502E9</v>
      </c>
      <c r="F1356" s="117">
        <v>4.1098E9</v>
      </c>
      <c r="G1356" s="117">
        <v>1.7367E9</v>
      </c>
      <c r="H1356" s="121" t="s">
        <v>59</v>
      </c>
      <c r="I1356" s="121" t="s">
        <v>59</v>
      </c>
      <c r="J1356" s="116" t="s">
        <v>9</v>
      </c>
      <c r="K1356" s="116" t="s">
        <v>112</v>
      </c>
      <c r="L1356" s="29">
        <f t="shared" si="1"/>
        <v>2440400000</v>
      </c>
      <c r="M1356" s="120">
        <f t="shared" si="2"/>
        <v>0.3725687765</v>
      </c>
      <c r="N1356" s="29">
        <f t="shared" si="3"/>
        <v>1736700000</v>
      </c>
      <c r="O1356" s="29">
        <f t="shared" si="4"/>
        <v>703700000</v>
      </c>
      <c r="P1356" s="120">
        <f t="shared" si="5"/>
        <v>0.1074318341</v>
      </c>
      <c r="Q1356" s="16"/>
      <c r="R1356" s="16"/>
      <c r="S1356" s="16"/>
      <c r="T1356" s="16"/>
      <c r="U1356" s="16"/>
      <c r="V1356" s="16"/>
      <c r="W1356" s="16"/>
      <c r="X1356" s="16"/>
      <c r="Y1356" s="16"/>
      <c r="Z1356" s="16"/>
      <c r="AA1356" s="16"/>
    </row>
    <row r="1357">
      <c r="A1357" s="115">
        <v>1410.0</v>
      </c>
      <c r="B1357" s="116" t="s">
        <v>507</v>
      </c>
      <c r="C1357" s="116" t="s">
        <v>25</v>
      </c>
      <c r="D1357" s="118">
        <v>41394.0</v>
      </c>
      <c r="E1357" s="117">
        <v>5.8977E9</v>
      </c>
      <c r="F1357" s="117">
        <v>3.8701E9</v>
      </c>
      <c r="G1357" s="117">
        <v>1.0204E9</v>
      </c>
      <c r="H1357" s="121" t="s">
        <v>59</v>
      </c>
      <c r="I1357" s="117">
        <v>9.68E7</v>
      </c>
      <c r="J1357" s="116" t="s">
        <v>10</v>
      </c>
      <c r="K1357" s="116" t="s">
        <v>156</v>
      </c>
      <c r="L1357" s="29">
        <f t="shared" si="1"/>
        <v>2027600000</v>
      </c>
      <c r="M1357" s="120">
        <f t="shared" si="2"/>
        <v>0.3437950387</v>
      </c>
      <c r="N1357" s="29">
        <f t="shared" si="3"/>
        <v>1117200000</v>
      </c>
      <c r="O1357" s="29">
        <f t="shared" si="4"/>
        <v>910400000</v>
      </c>
      <c r="P1357" s="120">
        <f t="shared" si="5"/>
        <v>0.154365261</v>
      </c>
      <c r="Q1357" s="16"/>
      <c r="R1357" s="16"/>
      <c r="S1357" s="16"/>
      <c r="T1357" s="16"/>
      <c r="U1357" s="16"/>
      <c r="V1357" s="16"/>
      <c r="W1357" s="16"/>
      <c r="X1357" s="16"/>
      <c r="Y1357" s="16"/>
      <c r="Z1357" s="16"/>
      <c r="AA1357" s="16"/>
    </row>
    <row r="1358">
      <c r="A1358" s="115">
        <v>1411.0</v>
      </c>
      <c r="B1358" s="116" t="s">
        <v>507</v>
      </c>
      <c r="C1358" s="116" t="s">
        <v>26</v>
      </c>
      <c r="D1358" s="118">
        <v>41759.0</v>
      </c>
      <c r="E1358" s="117">
        <v>5.6106E9</v>
      </c>
      <c r="F1358" s="117">
        <v>3.5796E9</v>
      </c>
      <c r="G1358" s="117">
        <v>1.0131E9</v>
      </c>
      <c r="H1358" s="121" t="s">
        <v>59</v>
      </c>
      <c r="I1358" s="117">
        <v>9.89E7</v>
      </c>
      <c r="J1358" s="116" t="s">
        <v>10</v>
      </c>
      <c r="K1358" s="116" t="s">
        <v>156</v>
      </c>
      <c r="L1358" s="29">
        <f t="shared" si="1"/>
        <v>2031000000</v>
      </c>
      <c r="M1358" s="120">
        <f t="shared" si="2"/>
        <v>0.3619933697</v>
      </c>
      <c r="N1358" s="29">
        <f t="shared" si="3"/>
        <v>1112000000</v>
      </c>
      <c r="O1358" s="29">
        <f t="shared" si="4"/>
        <v>919000000</v>
      </c>
      <c r="P1358" s="120">
        <f t="shared" si="5"/>
        <v>0.1637970983</v>
      </c>
      <c r="Q1358" s="16"/>
      <c r="R1358" s="16"/>
      <c r="S1358" s="16"/>
      <c r="T1358" s="16"/>
      <c r="U1358" s="16"/>
      <c r="V1358" s="16"/>
      <c r="W1358" s="16"/>
      <c r="X1358" s="16"/>
      <c r="Y1358" s="16"/>
      <c r="Z1358" s="16"/>
      <c r="AA1358" s="16"/>
    </row>
    <row r="1359">
      <c r="A1359" s="115">
        <v>1412.0</v>
      </c>
      <c r="B1359" s="116" t="s">
        <v>507</v>
      </c>
      <c r="C1359" s="116" t="s">
        <v>27</v>
      </c>
      <c r="D1359" s="118">
        <v>42124.0</v>
      </c>
      <c r="E1359" s="117">
        <v>5.6927E9</v>
      </c>
      <c r="F1359" s="117">
        <v>3.724E9</v>
      </c>
      <c r="G1359" s="117">
        <v>1.0858E9</v>
      </c>
      <c r="H1359" s="121" t="s">
        <v>59</v>
      </c>
      <c r="I1359" s="117">
        <v>1.109E8</v>
      </c>
      <c r="J1359" s="116" t="s">
        <v>10</v>
      </c>
      <c r="K1359" s="116" t="s">
        <v>156</v>
      </c>
      <c r="L1359" s="29">
        <f t="shared" si="1"/>
        <v>1968700000</v>
      </c>
      <c r="M1359" s="120">
        <f t="shared" si="2"/>
        <v>0.3458288686</v>
      </c>
      <c r="N1359" s="29">
        <f t="shared" si="3"/>
        <v>1196700000</v>
      </c>
      <c r="O1359" s="29">
        <f t="shared" si="4"/>
        <v>772000000</v>
      </c>
      <c r="P1359" s="120">
        <f t="shared" si="5"/>
        <v>0.1356122754</v>
      </c>
      <c r="Q1359" s="16"/>
      <c r="R1359" s="16"/>
      <c r="S1359" s="16"/>
      <c r="T1359" s="16"/>
      <c r="U1359" s="16"/>
      <c r="V1359" s="16"/>
      <c r="W1359" s="16"/>
      <c r="X1359" s="16"/>
      <c r="Y1359" s="16"/>
      <c r="Z1359" s="16"/>
      <c r="AA1359" s="16"/>
    </row>
    <row r="1360">
      <c r="A1360" s="115">
        <v>1413.0</v>
      </c>
      <c r="B1360" s="116" t="s">
        <v>507</v>
      </c>
      <c r="C1360" s="116" t="s">
        <v>28</v>
      </c>
      <c r="D1360" s="122">
        <v>42490.0</v>
      </c>
      <c r="E1360" s="117">
        <v>7.8112E9</v>
      </c>
      <c r="F1360" s="117">
        <v>4.8434E9</v>
      </c>
      <c r="G1360" s="117">
        <v>1.6141E9</v>
      </c>
      <c r="H1360" s="121" t="s">
        <v>59</v>
      </c>
      <c r="I1360" s="117">
        <v>2.084E8</v>
      </c>
      <c r="J1360" s="116" t="s">
        <v>10</v>
      </c>
      <c r="K1360" s="116" t="s">
        <v>156</v>
      </c>
      <c r="L1360" s="29">
        <f t="shared" si="1"/>
        <v>2967800000</v>
      </c>
      <c r="M1360" s="120">
        <f t="shared" si="2"/>
        <v>0.3799416223</v>
      </c>
      <c r="N1360" s="29">
        <f t="shared" si="3"/>
        <v>1822500000</v>
      </c>
      <c r="O1360" s="29">
        <f t="shared" si="4"/>
        <v>1145300000</v>
      </c>
      <c r="P1360" s="120">
        <f t="shared" si="5"/>
        <v>0.146622798</v>
      </c>
      <c r="Q1360" s="16"/>
      <c r="R1360" s="16"/>
      <c r="S1360" s="16"/>
      <c r="T1360" s="16"/>
      <c r="U1360" s="16"/>
      <c r="V1360" s="16"/>
      <c r="W1360" s="16"/>
      <c r="X1360" s="16"/>
      <c r="Y1360" s="16"/>
      <c r="Z1360" s="16"/>
      <c r="AA1360" s="16"/>
    </row>
    <row r="1361">
      <c r="A1361" s="115">
        <v>1414.0</v>
      </c>
      <c r="B1361" s="116" t="s">
        <v>508</v>
      </c>
      <c r="C1361" s="116" t="s">
        <v>25</v>
      </c>
      <c r="D1361" s="118">
        <v>41274.0</v>
      </c>
      <c r="E1361" s="117">
        <v>1.290052E9</v>
      </c>
      <c r="F1361" s="117">
        <v>4.70243E8</v>
      </c>
      <c r="G1361" s="117">
        <v>1.2031E8</v>
      </c>
      <c r="H1361" s="121" t="s">
        <v>59</v>
      </c>
      <c r="I1361" s="117">
        <v>3.30418E8</v>
      </c>
      <c r="J1361" s="116" t="s">
        <v>17</v>
      </c>
      <c r="K1361" s="116" t="s">
        <v>509</v>
      </c>
      <c r="L1361" s="29">
        <f t="shared" si="1"/>
        <v>819809000</v>
      </c>
      <c r="M1361" s="120">
        <f t="shared" si="2"/>
        <v>0.6354852363</v>
      </c>
      <c r="N1361" s="29">
        <f t="shared" si="3"/>
        <v>450728000</v>
      </c>
      <c r="O1361" s="29">
        <f t="shared" si="4"/>
        <v>369081000</v>
      </c>
      <c r="P1361" s="120">
        <f t="shared" si="5"/>
        <v>0.2860977697</v>
      </c>
      <c r="Q1361" s="16"/>
      <c r="R1361" s="16"/>
      <c r="S1361" s="16"/>
      <c r="T1361" s="16"/>
      <c r="U1361" s="16"/>
      <c r="V1361" s="16"/>
      <c r="W1361" s="16"/>
      <c r="X1361" s="16"/>
      <c r="Y1361" s="16"/>
      <c r="Z1361" s="16"/>
      <c r="AA1361" s="16"/>
    </row>
    <row r="1362">
      <c r="A1362" s="115">
        <v>1415.0</v>
      </c>
      <c r="B1362" s="116" t="s">
        <v>508</v>
      </c>
      <c r="C1362" s="116" t="s">
        <v>26</v>
      </c>
      <c r="D1362" s="118">
        <v>41639.0</v>
      </c>
      <c r="E1362" s="117">
        <v>1.371065E9</v>
      </c>
      <c r="F1362" s="117">
        <v>4.79665E8</v>
      </c>
      <c r="G1362" s="117">
        <v>1.22128E8</v>
      </c>
      <c r="H1362" s="121" t="s">
        <v>59</v>
      </c>
      <c r="I1362" s="117">
        <v>3.40316E8</v>
      </c>
      <c r="J1362" s="116" t="s">
        <v>17</v>
      </c>
      <c r="K1362" s="116" t="s">
        <v>509</v>
      </c>
      <c r="L1362" s="29">
        <f t="shared" si="1"/>
        <v>891400000</v>
      </c>
      <c r="M1362" s="120">
        <f t="shared" si="2"/>
        <v>0.6501515245</v>
      </c>
      <c r="N1362" s="29">
        <f t="shared" si="3"/>
        <v>462444000</v>
      </c>
      <c r="O1362" s="29">
        <f t="shared" si="4"/>
        <v>428956000</v>
      </c>
      <c r="P1362" s="120">
        <f t="shared" si="5"/>
        <v>0.312863358</v>
      </c>
      <c r="Q1362" s="16"/>
      <c r="R1362" s="16"/>
      <c r="S1362" s="16"/>
      <c r="T1362" s="16"/>
      <c r="U1362" s="16"/>
      <c r="V1362" s="16"/>
      <c r="W1362" s="16"/>
      <c r="X1362" s="16"/>
      <c r="Y1362" s="16"/>
      <c r="Z1362" s="16"/>
      <c r="AA1362" s="16"/>
    </row>
    <row r="1363">
      <c r="A1363" s="115">
        <v>1416.0</v>
      </c>
      <c r="B1363" s="116" t="s">
        <v>508</v>
      </c>
      <c r="C1363" s="116" t="s">
        <v>27</v>
      </c>
      <c r="D1363" s="118">
        <v>42004.0</v>
      </c>
      <c r="E1363" s="117">
        <v>1.519978E9</v>
      </c>
      <c r="F1363" s="117">
        <v>5.00126E8</v>
      </c>
      <c r="G1363" s="117">
        <v>1.33502E8</v>
      </c>
      <c r="H1363" s="121" t="s">
        <v>59</v>
      </c>
      <c r="I1363" s="117">
        <v>3.93987E8</v>
      </c>
      <c r="J1363" s="116" t="s">
        <v>17</v>
      </c>
      <c r="K1363" s="116" t="s">
        <v>509</v>
      </c>
      <c r="L1363" s="29">
        <f t="shared" si="1"/>
        <v>1019852000</v>
      </c>
      <c r="M1363" s="120">
        <f t="shared" si="2"/>
        <v>0.6709649745</v>
      </c>
      <c r="N1363" s="29">
        <f t="shared" si="3"/>
        <v>527489000</v>
      </c>
      <c r="O1363" s="29">
        <f t="shared" si="4"/>
        <v>492363000</v>
      </c>
      <c r="P1363" s="120">
        <f t="shared" si="5"/>
        <v>0.3239277147</v>
      </c>
      <c r="Q1363" s="16"/>
      <c r="R1363" s="16"/>
      <c r="S1363" s="16"/>
      <c r="T1363" s="16"/>
      <c r="U1363" s="16"/>
      <c r="V1363" s="16"/>
      <c r="W1363" s="16"/>
      <c r="X1363" s="16"/>
      <c r="Y1363" s="16"/>
      <c r="Z1363" s="16"/>
      <c r="AA1363" s="16"/>
    </row>
    <row r="1364">
      <c r="A1364" s="115">
        <v>1417.0</v>
      </c>
      <c r="B1364" s="116" t="s">
        <v>508</v>
      </c>
      <c r="C1364" s="116" t="s">
        <v>28</v>
      </c>
      <c r="D1364" s="118">
        <v>42369.0</v>
      </c>
      <c r="E1364" s="117">
        <v>1.662829E9</v>
      </c>
      <c r="F1364" s="117">
        <v>5.34326E8</v>
      </c>
      <c r="G1364" s="117">
        <v>1.39137E8</v>
      </c>
      <c r="H1364" s="121" t="s">
        <v>59</v>
      </c>
      <c r="I1364" s="117">
        <v>5.88235E8</v>
      </c>
      <c r="J1364" s="116" t="s">
        <v>17</v>
      </c>
      <c r="K1364" s="116" t="s">
        <v>509</v>
      </c>
      <c r="L1364" s="29">
        <f t="shared" si="1"/>
        <v>1128503000</v>
      </c>
      <c r="M1364" s="120">
        <f t="shared" si="2"/>
        <v>0.6786644929</v>
      </c>
      <c r="N1364" s="29">
        <f t="shared" si="3"/>
        <v>727372000</v>
      </c>
      <c r="O1364" s="29">
        <f t="shared" si="4"/>
        <v>401131000</v>
      </c>
      <c r="P1364" s="120">
        <f t="shared" si="5"/>
        <v>0.2412340656</v>
      </c>
      <c r="Q1364" s="16"/>
      <c r="R1364" s="16"/>
      <c r="S1364" s="16"/>
      <c r="T1364" s="16"/>
      <c r="U1364" s="16"/>
      <c r="V1364" s="16"/>
      <c r="W1364" s="16"/>
      <c r="X1364" s="16"/>
      <c r="Y1364" s="16"/>
      <c r="Z1364" s="16"/>
      <c r="AA1364" s="16"/>
    </row>
    <row r="1365">
      <c r="A1365" s="115">
        <v>1418.0</v>
      </c>
      <c r="B1365" s="116" t="s">
        <v>510</v>
      </c>
      <c r="C1365" s="116" t="s">
        <v>25</v>
      </c>
      <c r="D1365" s="118">
        <v>41639.0</v>
      </c>
      <c r="E1365" s="117">
        <v>3.2375E9</v>
      </c>
      <c r="F1365" s="117">
        <v>1.6389E9</v>
      </c>
      <c r="G1365" s="117">
        <v>1.0124E9</v>
      </c>
      <c r="H1365" s="121" t="s">
        <v>59</v>
      </c>
      <c r="I1365" s="121" t="s">
        <v>59</v>
      </c>
      <c r="J1365" s="116" t="s">
        <v>9</v>
      </c>
      <c r="K1365" s="116" t="s">
        <v>511</v>
      </c>
      <c r="L1365" s="29">
        <f t="shared" si="1"/>
        <v>1598600000</v>
      </c>
      <c r="M1365" s="120">
        <f t="shared" si="2"/>
        <v>0.4937760618</v>
      </c>
      <c r="N1365" s="29">
        <f t="shared" si="3"/>
        <v>1012400000</v>
      </c>
      <c r="O1365" s="29">
        <f t="shared" si="4"/>
        <v>586200000</v>
      </c>
      <c r="P1365" s="120">
        <f t="shared" si="5"/>
        <v>0.1810656371</v>
      </c>
      <c r="Q1365" s="16"/>
      <c r="R1365" s="16"/>
      <c r="S1365" s="16"/>
      <c r="T1365" s="16"/>
      <c r="U1365" s="16"/>
      <c r="V1365" s="16"/>
      <c r="W1365" s="16"/>
      <c r="X1365" s="16"/>
      <c r="Y1365" s="16"/>
      <c r="Z1365" s="16"/>
      <c r="AA1365" s="16"/>
    </row>
    <row r="1366">
      <c r="A1366" s="115">
        <v>1419.0</v>
      </c>
      <c r="B1366" s="116" t="s">
        <v>510</v>
      </c>
      <c r="C1366" s="116" t="s">
        <v>26</v>
      </c>
      <c r="D1366" s="118">
        <v>42007.0</v>
      </c>
      <c r="E1366" s="117">
        <v>3.4926E9</v>
      </c>
      <c r="F1366" s="117">
        <v>1.7592E9</v>
      </c>
      <c r="G1366" s="117">
        <v>1.0487E9</v>
      </c>
      <c r="H1366" s="121" t="s">
        <v>59</v>
      </c>
      <c r="I1366" s="121" t="s">
        <v>59</v>
      </c>
      <c r="J1366" s="116" t="s">
        <v>9</v>
      </c>
      <c r="K1366" s="116" t="s">
        <v>511</v>
      </c>
      <c r="L1366" s="29">
        <f t="shared" si="1"/>
        <v>1733400000</v>
      </c>
      <c r="M1366" s="120">
        <f t="shared" si="2"/>
        <v>0.4963064766</v>
      </c>
      <c r="N1366" s="29">
        <f t="shared" si="3"/>
        <v>1048700000</v>
      </c>
      <c r="O1366" s="29">
        <f t="shared" si="4"/>
        <v>684700000</v>
      </c>
      <c r="P1366" s="120">
        <f t="shared" si="5"/>
        <v>0.1960430625</v>
      </c>
      <c r="Q1366" s="16"/>
      <c r="R1366" s="16"/>
      <c r="S1366" s="16"/>
      <c r="T1366" s="16"/>
      <c r="U1366" s="16"/>
      <c r="V1366" s="16"/>
      <c r="W1366" s="16"/>
      <c r="X1366" s="16"/>
      <c r="Y1366" s="16"/>
      <c r="Z1366" s="16"/>
      <c r="AA1366" s="16"/>
    </row>
    <row r="1367">
      <c r="A1367" s="115">
        <v>1420.0</v>
      </c>
      <c r="B1367" s="116" t="s">
        <v>510</v>
      </c>
      <c r="C1367" s="116" t="s">
        <v>27</v>
      </c>
      <c r="D1367" s="118">
        <v>42371.0</v>
      </c>
      <c r="E1367" s="117">
        <v>3.5931E9</v>
      </c>
      <c r="F1367" s="117">
        <v>1.7746E9</v>
      </c>
      <c r="G1367" s="117">
        <v>1.0537E9</v>
      </c>
      <c r="H1367" s="121" t="s">
        <v>59</v>
      </c>
      <c r="I1367" s="119" t="s">
        <v>59</v>
      </c>
      <c r="J1367" s="116" t="s">
        <v>9</v>
      </c>
      <c r="K1367" s="116" t="s">
        <v>511</v>
      </c>
      <c r="L1367" s="29">
        <f t="shared" si="1"/>
        <v>1818500000</v>
      </c>
      <c r="M1367" s="120">
        <f t="shared" si="2"/>
        <v>0.506108931</v>
      </c>
      <c r="N1367" s="29">
        <f t="shared" si="3"/>
        <v>1053700000</v>
      </c>
      <c r="O1367" s="29">
        <f t="shared" si="4"/>
        <v>764800000</v>
      </c>
      <c r="P1367" s="120">
        <f t="shared" si="5"/>
        <v>0.2128524116</v>
      </c>
      <c r="Q1367" s="16"/>
      <c r="R1367" s="16"/>
      <c r="S1367" s="16"/>
      <c r="T1367" s="16"/>
      <c r="U1367" s="16"/>
      <c r="V1367" s="16"/>
      <c r="W1367" s="16"/>
      <c r="X1367" s="16"/>
      <c r="Y1367" s="16"/>
      <c r="Z1367" s="16"/>
      <c r="AA1367" s="16"/>
    </row>
    <row r="1368">
      <c r="A1368" s="115">
        <v>1421.0</v>
      </c>
      <c r="B1368" s="116" t="s">
        <v>510</v>
      </c>
      <c r="C1368" s="116" t="s">
        <v>28</v>
      </c>
      <c r="D1368" s="118">
        <v>42735.0</v>
      </c>
      <c r="E1368" s="117">
        <v>3.7118E9</v>
      </c>
      <c r="F1368" s="117">
        <v>1.8035E9</v>
      </c>
      <c r="G1368" s="117">
        <v>1.0541E9</v>
      </c>
      <c r="H1368" s="121" t="s">
        <v>59</v>
      </c>
      <c r="I1368" s="119" t="s">
        <v>59</v>
      </c>
      <c r="J1368" s="116" t="s">
        <v>9</v>
      </c>
      <c r="K1368" s="116" t="s">
        <v>511</v>
      </c>
      <c r="L1368" s="29">
        <f t="shared" si="1"/>
        <v>1908300000</v>
      </c>
      <c r="M1368" s="120">
        <f t="shared" si="2"/>
        <v>0.5141171399</v>
      </c>
      <c r="N1368" s="29">
        <f t="shared" si="3"/>
        <v>1054100000</v>
      </c>
      <c r="O1368" s="29">
        <f t="shared" si="4"/>
        <v>854200000</v>
      </c>
      <c r="P1368" s="120">
        <f t="shared" si="5"/>
        <v>0.2301309338</v>
      </c>
      <c r="Q1368" s="16"/>
      <c r="R1368" s="16"/>
      <c r="S1368" s="16"/>
      <c r="T1368" s="16"/>
      <c r="U1368" s="16"/>
      <c r="V1368" s="16"/>
      <c r="W1368" s="16"/>
      <c r="X1368" s="16"/>
      <c r="Y1368" s="16"/>
      <c r="Z1368" s="16"/>
      <c r="AA1368" s="16"/>
    </row>
    <row r="1369">
      <c r="A1369" s="115">
        <v>1422.0</v>
      </c>
      <c r="B1369" s="116" t="s">
        <v>512</v>
      </c>
      <c r="C1369" s="116" t="s">
        <v>25</v>
      </c>
      <c r="D1369" s="118">
        <v>41274.0</v>
      </c>
      <c r="E1369" s="117">
        <v>2.307182E9</v>
      </c>
      <c r="F1369" s="117">
        <v>6.10836E8</v>
      </c>
      <c r="G1369" s="117">
        <v>6.55473E8</v>
      </c>
      <c r="H1369" s="121" t="s">
        <v>59</v>
      </c>
      <c r="I1369" s="117">
        <v>1.07591E8</v>
      </c>
      <c r="J1369" s="116" t="s">
        <v>9</v>
      </c>
      <c r="K1369" s="116" t="s">
        <v>235</v>
      </c>
      <c r="L1369" s="29">
        <f t="shared" si="1"/>
        <v>1696346000</v>
      </c>
      <c r="M1369" s="120">
        <f t="shared" si="2"/>
        <v>0.735245854</v>
      </c>
      <c r="N1369" s="29">
        <f t="shared" si="3"/>
        <v>763064000</v>
      </c>
      <c r="O1369" s="29">
        <f t="shared" si="4"/>
        <v>933282000</v>
      </c>
      <c r="P1369" s="120">
        <f t="shared" si="5"/>
        <v>0.404511651</v>
      </c>
      <c r="Q1369" s="16"/>
      <c r="R1369" s="16"/>
      <c r="S1369" s="16"/>
      <c r="T1369" s="16"/>
      <c r="U1369" s="16"/>
      <c r="V1369" s="16"/>
      <c r="W1369" s="16"/>
      <c r="X1369" s="16"/>
      <c r="Y1369" s="16"/>
      <c r="Z1369" s="16"/>
      <c r="AA1369" s="16"/>
    </row>
    <row r="1370">
      <c r="A1370" s="115">
        <v>1423.0</v>
      </c>
      <c r="B1370" s="116" t="s">
        <v>512</v>
      </c>
      <c r="C1370" s="116" t="s">
        <v>26</v>
      </c>
      <c r="D1370" s="118">
        <v>41639.0</v>
      </c>
      <c r="E1370" s="117">
        <v>2.530809E9</v>
      </c>
      <c r="F1370" s="117">
        <v>6.99294E8</v>
      </c>
      <c r="G1370" s="117">
        <v>7.29055E8</v>
      </c>
      <c r="H1370" s="121" t="s">
        <v>59</v>
      </c>
      <c r="I1370" s="117">
        <v>1.1758E8</v>
      </c>
      <c r="J1370" s="116" t="s">
        <v>9</v>
      </c>
      <c r="K1370" s="116" t="s">
        <v>235</v>
      </c>
      <c r="L1370" s="29">
        <f t="shared" si="1"/>
        <v>1831515000</v>
      </c>
      <c r="M1370" s="120">
        <f t="shared" si="2"/>
        <v>0.7236875639</v>
      </c>
      <c r="N1370" s="29">
        <f t="shared" si="3"/>
        <v>846635000</v>
      </c>
      <c r="O1370" s="29">
        <f t="shared" si="4"/>
        <v>984880000</v>
      </c>
      <c r="P1370" s="120">
        <f t="shared" si="5"/>
        <v>0.3891561947</v>
      </c>
      <c r="Q1370" s="16"/>
      <c r="R1370" s="16"/>
      <c r="S1370" s="16"/>
      <c r="T1370" s="16"/>
      <c r="U1370" s="16"/>
      <c r="V1370" s="16"/>
      <c r="W1370" s="16"/>
      <c r="X1370" s="16"/>
      <c r="Y1370" s="16"/>
      <c r="Z1370" s="16"/>
      <c r="AA1370" s="16"/>
    </row>
    <row r="1371">
      <c r="A1371" s="115">
        <v>1424.0</v>
      </c>
      <c r="B1371" s="116" t="s">
        <v>512</v>
      </c>
      <c r="C1371" s="116" t="s">
        <v>27</v>
      </c>
      <c r="D1371" s="118">
        <v>42004.0</v>
      </c>
      <c r="E1371" s="117">
        <v>2.665456E9</v>
      </c>
      <c r="F1371" s="117">
        <v>7.78896E8</v>
      </c>
      <c r="G1371" s="117">
        <v>7.64799E8</v>
      </c>
      <c r="H1371" s="121" t="s">
        <v>59</v>
      </c>
      <c r="I1371" s="117">
        <v>1.28582E8</v>
      </c>
      <c r="J1371" s="116" t="s">
        <v>9</v>
      </c>
      <c r="K1371" s="116" t="s">
        <v>235</v>
      </c>
      <c r="L1371" s="29">
        <f t="shared" si="1"/>
        <v>1886560000</v>
      </c>
      <c r="M1371" s="120">
        <f t="shared" si="2"/>
        <v>0.7077813327</v>
      </c>
      <c r="N1371" s="29">
        <f t="shared" si="3"/>
        <v>893381000</v>
      </c>
      <c r="O1371" s="29">
        <f t="shared" si="4"/>
        <v>993179000</v>
      </c>
      <c r="P1371" s="120">
        <f t="shared" si="5"/>
        <v>0.3726112905</v>
      </c>
      <c r="Q1371" s="16"/>
      <c r="R1371" s="16"/>
      <c r="S1371" s="16"/>
      <c r="T1371" s="16"/>
      <c r="U1371" s="16"/>
      <c r="V1371" s="16"/>
      <c r="W1371" s="16"/>
      <c r="X1371" s="16"/>
      <c r="Y1371" s="16"/>
      <c r="Z1371" s="16"/>
      <c r="AA1371" s="16"/>
    </row>
    <row r="1372">
      <c r="A1372" s="115">
        <v>1425.0</v>
      </c>
      <c r="B1372" s="116" t="s">
        <v>512</v>
      </c>
      <c r="C1372" s="116" t="s">
        <v>28</v>
      </c>
      <c r="D1372" s="118">
        <v>42369.0</v>
      </c>
      <c r="E1372" s="117">
        <v>3.018227E9</v>
      </c>
      <c r="F1372" s="117">
        <v>9.87357E8</v>
      </c>
      <c r="G1372" s="117">
        <v>7.85179E8</v>
      </c>
      <c r="H1372" s="121" t="s">
        <v>59</v>
      </c>
      <c r="I1372" s="117">
        <v>1.37596E8</v>
      </c>
      <c r="J1372" s="116" t="s">
        <v>9</v>
      </c>
      <c r="K1372" s="116" t="s">
        <v>235</v>
      </c>
      <c r="L1372" s="29">
        <f t="shared" si="1"/>
        <v>2030870000</v>
      </c>
      <c r="M1372" s="120">
        <f t="shared" si="2"/>
        <v>0.6728685417</v>
      </c>
      <c r="N1372" s="29">
        <f t="shared" si="3"/>
        <v>922775000</v>
      </c>
      <c r="O1372" s="29">
        <f t="shared" si="4"/>
        <v>1108095000</v>
      </c>
      <c r="P1372" s="120">
        <f t="shared" si="5"/>
        <v>0.3671344137</v>
      </c>
      <c r="Q1372" s="16"/>
      <c r="R1372" s="16"/>
      <c r="S1372" s="16"/>
      <c r="T1372" s="16"/>
      <c r="U1372" s="16"/>
      <c r="V1372" s="16"/>
      <c r="W1372" s="16"/>
      <c r="X1372" s="16"/>
      <c r="Y1372" s="16"/>
      <c r="Z1372" s="16"/>
      <c r="AA1372" s="16"/>
    </row>
    <row r="1373">
      <c r="A1373" s="115">
        <v>1426.0</v>
      </c>
      <c r="B1373" s="116" t="s">
        <v>513</v>
      </c>
      <c r="C1373" s="116" t="s">
        <v>25</v>
      </c>
      <c r="D1373" s="118">
        <v>41274.0</v>
      </c>
      <c r="E1373" s="117">
        <v>1.6537E10</v>
      </c>
      <c r="F1373" s="117">
        <v>9.373E9</v>
      </c>
      <c r="G1373" s="117">
        <v>9.14E8</v>
      </c>
      <c r="H1373" s="121" t="s">
        <v>59</v>
      </c>
      <c r="I1373" s="117">
        <v>1.787E9</v>
      </c>
      <c r="J1373" s="116" t="s">
        <v>19</v>
      </c>
      <c r="K1373" s="116" t="s">
        <v>82</v>
      </c>
      <c r="L1373" s="29">
        <f t="shared" si="1"/>
        <v>7164000000</v>
      </c>
      <c r="M1373" s="120">
        <f t="shared" si="2"/>
        <v>0.4332103767</v>
      </c>
      <c r="N1373" s="29">
        <f t="shared" si="3"/>
        <v>2701000000</v>
      </c>
      <c r="O1373" s="29">
        <f t="shared" si="4"/>
        <v>4463000000</v>
      </c>
      <c r="P1373" s="120">
        <f t="shared" si="5"/>
        <v>0.2698796638</v>
      </c>
      <c r="Q1373" s="16"/>
      <c r="R1373" s="16"/>
      <c r="S1373" s="16"/>
      <c r="T1373" s="16"/>
      <c r="U1373" s="16"/>
      <c r="V1373" s="16"/>
      <c r="W1373" s="16"/>
      <c r="X1373" s="16"/>
      <c r="Y1373" s="16"/>
      <c r="Z1373" s="16"/>
      <c r="AA1373" s="16"/>
    </row>
    <row r="1374">
      <c r="A1374" s="115">
        <v>1427.0</v>
      </c>
      <c r="B1374" s="116" t="s">
        <v>513</v>
      </c>
      <c r="C1374" s="116" t="s">
        <v>26</v>
      </c>
      <c r="D1374" s="118">
        <v>41639.0</v>
      </c>
      <c r="E1374" s="117">
        <v>1.7087E10</v>
      </c>
      <c r="F1374" s="117">
        <v>9.817E9</v>
      </c>
      <c r="G1374" s="117">
        <v>9.34E8</v>
      </c>
      <c r="H1374" s="121" t="s">
        <v>59</v>
      </c>
      <c r="I1374" s="117">
        <v>1.901E9</v>
      </c>
      <c r="J1374" s="116" t="s">
        <v>19</v>
      </c>
      <c r="K1374" s="116" t="s">
        <v>82</v>
      </c>
      <c r="L1374" s="29">
        <f t="shared" si="1"/>
        <v>7270000000</v>
      </c>
      <c r="M1374" s="120">
        <f t="shared" si="2"/>
        <v>0.4254696553</v>
      </c>
      <c r="N1374" s="29">
        <f t="shared" si="3"/>
        <v>2835000000</v>
      </c>
      <c r="O1374" s="29">
        <f t="shared" si="4"/>
        <v>4435000000</v>
      </c>
      <c r="P1374" s="120">
        <f t="shared" si="5"/>
        <v>0.2595540469</v>
      </c>
      <c r="Q1374" s="16"/>
      <c r="R1374" s="16"/>
      <c r="S1374" s="16"/>
      <c r="T1374" s="16"/>
      <c r="U1374" s="16"/>
      <c r="V1374" s="16"/>
      <c r="W1374" s="16"/>
      <c r="X1374" s="16"/>
      <c r="Y1374" s="16"/>
      <c r="Z1374" s="16"/>
      <c r="AA1374" s="16"/>
    </row>
    <row r="1375">
      <c r="A1375" s="115">
        <v>1428.0</v>
      </c>
      <c r="B1375" s="116" t="s">
        <v>513</v>
      </c>
      <c r="C1375" s="116" t="s">
        <v>27</v>
      </c>
      <c r="D1375" s="118">
        <v>42004.0</v>
      </c>
      <c r="E1375" s="117">
        <v>1.8467E10</v>
      </c>
      <c r="F1375" s="117">
        <v>1.1031E10</v>
      </c>
      <c r="G1375" s="117">
        <v>9.81E8</v>
      </c>
      <c r="H1375" s="121" t="s">
        <v>59</v>
      </c>
      <c r="I1375" s="117">
        <v>1.945E9</v>
      </c>
      <c r="J1375" s="116" t="s">
        <v>19</v>
      </c>
      <c r="K1375" s="116" t="s">
        <v>82</v>
      </c>
      <c r="L1375" s="29">
        <f t="shared" si="1"/>
        <v>7436000000</v>
      </c>
      <c r="M1375" s="120">
        <f t="shared" si="2"/>
        <v>0.4026642118</v>
      </c>
      <c r="N1375" s="29">
        <f t="shared" si="3"/>
        <v>2926000000</v>
      </c>
      <c r="O1375" s="29">
        <f t="shared" si="4"/>
        <v>4510000000</v>
      </c>
      <c r="P1375" s="120">
        <f t="shared" si="5"/>
        <v>0.2442194184</v>
      </c>
      <c r="Q1375" s="16"/>
      <c r="R1375" s="16"/>
      <c r="S1375" s="16"/>
      <c r="T1375" s="16"/>
      <c r="U1375" s="16"/>
      <c r="V1375" s="16"/>
      <c r="W1375" s="16"/>
      <c r="X1375" s="16"/>
      <c r="Y1375" s="16"/>
      <c r="Z1375" s="16"/>
      <c r="AA1375" s="16"/>
    </row>
    <row r="1376">
      <c r="A1376" s="115">
        <v>1429.0</v>
      </c>
      <c r="B1376" s="116" t="s">
        <v>513</v>
      </c>
      <c r="C1376" s="116" t="s">
        <v>28</v>
      </c>
      <c r="D1376" s="118">
        <v>42369.0</v>
      </c>
      <c r="E1376" s="117">
        <v>1.7489E10</v>
      </c>
      <c r="F1376" s="117">
        <v>9.811E9</v>
      </c>
      <c r="G1376" s="117">
        <v>9.97E8</v>
      </c>
      <c r="H1376" s="119" t="s">
        <v>59</v>
      </c>
      <c r="I1376" s="117">
        <v>2.034E9</v>
      </c>
      <c r="J1376" s="116" t="s">
        <v>19</v>
      </c>
      <c r="K1376" s="116" t="s">
        <v>82</v>
      </c>
      <c r="L1376" s="29">
        <f t="shared" si="1"/>
        <v>7678000000</v>
      </c>
      <c r="M1376" s="120">
        <f t="shared" si="2"/>
        <v>0.4390188118</v>
      </c>
      <c r="N1376" s="29">
        <f t="shared" si="3"/>
        <v>3031000000</v>
      </c>
      <c r="O1376" s="29">
        <f t="shared" si="4"/>
        <v>4647000000</v>
      </c>
      <c r="P1376" s="120">
        <f t="shared" si="5"/>
        <v>0.2657098748</v>
      </c>
      <c r="Q1376" s="16"/>
      <c r="R1376" s="16"/>
      <c r="S1376" s="16"/>
      <c r="T1376" s="16"/>
      <c r="U1376" s="16"/>
      <c r="V1376" s="16"/>
      <c r="W1376" s="16"/>
      <c r="X1376" s="16"/>
      <c r="Y1376" s="16"/>
      <c r="Z1376" s="16"/>
      <c r="AA1376" s="16"/>
    </row>
    <row r="1377">
      <c r="A1377" s="115">
        <v>1430.0</v>
      </c>
      <c r="B1377" s="116" t="s">
        <v>514</v>
      </c>
      <c r="C1377" s="116" t="s">
        <v>25</v>
      </c>
      <c r="D1377" s="122">
        <v>41274.0</v>
      </c>
      <c r="E1377" s="117">
        <v>4.256157E9</v>
      </c>
      <c r="F1377" s="117">
        <v>8.0038E8</v>
      </c>
      <c r="G1377" s="117">
        <v>3.76687E8</v>
      </c>
      <c r="H1377" s="121" t="s">
        <v>59</v>
      </c>
      <c r="I1377" s="117">
        <v>1.068382E9</v>
      </c>
      <c r="J1377" s="116" t="s">
        <v>17</v>
      </c>
      <c r="K1377" s="116" t="s">
        <v>88</v>
      </c>
      <c r="L1377" s="29">
        <f t="shared" si="1"/>
        <v>3455777000</v>
      </c>
      <c r="M1377" s="120">
        <f t="shared" si="2"/>
        <v>0.8119477266</v>
      </c>
      <c r="N1377" s="29">
        <f t="shared" si="3"/>
        <v>1445069000</v>
      </c>
      <c r="O1377" s="29">
        <f t="shared" si="4"/>
        <v>2010708000</v>
      </c>
      <c r="P1377" s="120">
        <f t="shared" si="5"/>
        <v>0.4724233622</v>
      </c>
      <c r="Q1377" s="16"/>
      <c r="R1377" s="16"/>
      <c r="S1377" s="16"/>
      <c r="T1377" s="16"/>
      <c r="U1377" s="16"/>
      <c r="V1377" s="16"/>
      <c r="W1377" s="16"/>
      <c r="X1377" s="16"/>
      <c r="Y1377" s="16"/>
      <c r="Z1377" s="16"/>
      <c r="AA1377" s="16"/>
    </row>
    <row r="1378">
      <c r="A1378" s="115">
        <v>1431.0</v>
      </c>
      <c r="B1378" s="116" t="s">
        <v>514</v>
      </c>
      <c r="C1378" s="116" t="s">
        <v>26</v>
      </c>
      <c r="D1378" s="118">
        <v>41639.0</v>
      </c>
      <c r="E1378" s="117">
        <v>4.543849E9</v>
      </c>
      <c r="F1378" s="117">
        <v>8.37946E8</v>
      </c>
      <c r="G1378" s="117">
        <v>4.02369E8</v>
      </c>
      <c r="H1378" s="119" t="s">
        <v>59</v>
      </c>
      <c r="I1378" s="117">
        <v>1.1077E9</v>
      </c>
      <c r="J1378" s="116" t="s">
        <v>17</v>
      </c>
      <c r="K1378" s="116" t="s">
        <v>88</v>
      </c>
      <c r="L1378" s="29">
        <f t="shared" si="1"/>
        <v>3705903000</v>
      </c>
      <c r="M1378" s="120">
        <f t="shared" si="2"/>
        <v>0.8155867415</v>
      </c>
      <c r="N1378" s="29">
        <f t="shared" si="3"/>
        <v>1510069000</v>
      </c>
      <c r="O1378" s="29">
        <f t="shared" si="4"/>
        <v>2195834000</v>
      </c>
      <c r="P1378" s="120">
        <f t="shared" si="5"/>
        <v>0.483254175</v>
      </c>
      <c r="Q1378" s="16"/>
      <c r="R1378" s="16"/>
      <c r="S1378" s="16"/>
      <c r="T1378" s="16"/>
      <c r="U1378" s="16"/>
      <c r="V1378" s="16"/>
      <c r="W1378" s="16"/>
      <c r="X1378" s="16"/>
      <c r="Y1378" s="16"/>
      <c r="Z1378" s="16"/>
      <c r="AA1378" s="16"/>
    </row>
    <row r="1379">
      <c r="A1379" s="115">
        <v>1432.0</v>
      </c>
      <c r="B1379" s="116" t="s">
        <v>514</v>
      </c>
      <c r="C1379" s="116" t="s">
        <v>27</v>
      </c>
      <c r="D1379" s="118">
        <v>42004.0</v>
      </c>
      <c r="E1379" s="117">
        <v>4.870818E9</v>
      </c>
      <c r="F1379" s="117">
        <v>8.82803E8</v>
      </c>
      <c r="G1379" s="117">
        <v>4.46845E8</v>
      </c>
      <c r="H1379" s="121" t="s">
        <v>59</v>
      </c>
      <c r="I1379" s="117">
        <v>1.143827E9</v>
      </c>
      <c r="J1379" s="116" t="s">
        <v>17</v>
      </c>
      <c r="K1379" s="116" t="s">
        <v>88</v>
      </c>
      <c r="L1379" s="29">
        <f t="shared" si="1"/>
        <v>3988015000</v>
      </c>
      <c r="M1379" s="120">
        <f t="shared" si="2"/>
        <v>0.8187567263</v>
      </c>
      <c r="N1379" s="29">
        <f t="shared" si="3"/>
        <v>1590672000</v>
      </c>
      <c r="O1379" s="29">
        <f t="shared" si="4"/>
        <v>2397343000</v>
      </c>
      <c r="P1379" s="120">
        <f t="shared" si="5"/>
        <v>0.4921848856</v>
      </c>
      <c r="Q1379" s="16"/>
      <c r="R1379" s="16"/>
      <c r="S1379" s="16"/>
      <c r="T1379" s="16"/>
      <c r="U1379" s="16"/>
      <c r="V1379" s="16"/>
      <c r="W1379" s="16"/>
      <c r="X1379" s="16"/>
      <c r="Y1379" s="16"/>
      <c r="Z1379" s="16"/>
      <c r="AA1379" s="16"/>
    </row>
    <row r="1380">
      <c r="A1380" s="115">
        <v>1433.0</v>
      </c>
      <c r="B1380" s="116" t="s">
        <v>514</v>
      </c>
      <c r="C1380" s="116" t="s">
        <v>28</v>
      </c>
      <c r="D1380" s="118">
        <v>42369.0</v>
      </c>
      <c r="E1380" s="117">
        <v>5.266103E9</v>
      </c>
      <c r="F1380" s="117">
        <v>9.60192E8</v>
      </c>
      <c r="G1380" s="117">
        <v>4.52835E8</v>
      </c>
      <c r="H1380" s="121" t="s">
        <v>59</v>
      </c>
      <c r="I1380" s="117">
        <v>1.177568E9</v>
      </c>
      <c r="J1380" s="116" t="s">
        <v>17</v>
      </c>
      <c r="K1380" s="116" t="s">
        <v>88</v>
      </c>
      <c r="L1380" s="29">
        <f t="shared" si="1"/>
        <v>4305911000</v>
      </c>
      <c r="M1380" s="120">
        <f t="shared" si="2"/>
        <v>0.8176655489</v>
      </c>
      <c r="N1380" s="29">
        <f t="shared" si="3"/>
        <v>1630403000</v>
      </c>
      <c r="O1380" s="29">
        <f t="shared" si="4"/>
        <v>2675508000</v>
      </c>
      <c r="P1380" s="120">
        <f t="shared" si="5"/>
        <v>0.5080622236</v>
      </c>
      <c r="Q1380" s="16"/>
      <c r="R1380" s="16"/>
      <c r="S1380" s="16"/>
      <c r="T1380" s="16"/>
      <c r="U1380" s="16"/>
      <c r="V1380" s="16"/>
      <c r="W1380" s="16"/>
      <c r="X1380" s="16"/>
      <c r="Y1380" s="16"/>
      <c r="Z1380" s="16"/>
      <c r="AA1380" s="16"/>
    </row>
    <row r="1381">
      <c r="A1381" s="115">
        <v>1438.0</v>
      </c>
      <c r="B1381" s="116" t="s">
        <v>515</v>
      </c>
      <c r="C1381" s="116" t="s">
        <v>25</v>
      </c>
      <c r="D1381" s="118">
        <v>41307.0</v>
      </c>
      <c r="E1381" s="117">
        <v>2.438051E10</v>
      </c>
      <c r="F1381" s="117">
        <v>1.7889249E10</v>
      </c>
      <c r="G1381" s="117">
        <v>4.884284E9</v>
      </c>
      <c r="H1381" s="121" t="s">
        <v>59</v>
      </c>
      <c r="I1381" s="117">
        <v>7.89E7</v>
      </c>
      <c r="J1381" s="116" t="s">
        <v>9</v>
      </c>
      <c r="K1381" s="116" t="s">
        <v>112</v>
      </c>
      <c r="L1381" s="29">
        <f t="shared" si="1"/>
        <v>6491261000</v>
      </c>
      <c r="M1381" s="120">
        <f t="shared" si="2"/>
        <v>0.2662479579</v>
      </c>
      <c r="N1381" s="29">
        <f t="shared" si="3"/>
        <v>4963184000</v>
      </c>
      <c r="O1381" s="29">
        <f t="shared" si="4"/>
        <v>1528077000</v>
      </c>
      <c r="P1381" s="120">
        <f t="shared" si="5"/>
        <v>0.06267617043</v>
      </c>
      <c r="Q1381" s="16"/>
      <c r="R1381" s="16"/>
      <c r="S1381" s="16"/>
      <c r="T1381" s="16"/>
      <c r="U1381" s="16"/>
      <c r="V1381" s="16"/>
      <c r="W1381" s="16"/>
      <c r="X1381" s="16"/>
      <c r="Y1381" s="16"/>
      <c r="Z1381" s="16"/>
      <c r="AA1381" s="16"/>
    </row>
    <row r="1382">
      <c r="A1382" s="115">
        <v>1439.0</v>
      </c>
      <c r="B1382" s="116" t="s">
        <v>515</v>
      </c>
      <c r="C1382" s="116" t="s">
        <v>26</v>
      </c>
      <c r="D1382" s="118">
        <v>41671.0</v>
      </c>
      <c r="E1382" s="117">
        <v>2.3114E10</v>
      </c>
      <c r="F1382" s="117">
        <v>1.7082E10</v>
      </c>
      <c r="G1382" s="117">
        <v>4.735E9</v>
      </c>
      <c r="H1382" s="121" t="s">
        <v>59</v>
      </c>
      <c r="I1382" s="117">
        <v>5.5E7</v>
      </c>
      <c r="J1382" s="116" t="s">
        <v>9</v>
      </c>
      <c r="K1382" s="116" t="s">
        <v>112</v>
      </c>
      <c r="L1382" s="29">
        <f t="shared" si="1"/>
        <v>6032000000</v>
      </c>
      <c r="M1382" s="120">
        <f t="shared" si="2"/>
        <v>0.2609673791</v>
      </c>
      <c r="N1382" s="29">
        <f t="shared" si="3"/>
        <v>4790000000</v>
      </c>
      <c r="O1382" s="29">
        <f t="shared" si="4"/>
        <v>1242000000</v>
      </c>
      <c r="P1382" s="120">
        <f t="shared" si="5"/>
        <v>0.05373366791</v>
      </c>
      <c r="Q1382" s="16"/>
      <c r="R1382" s="16"/>
      <c r="S1382" s="16"/>
      <c r="T1382" s="16"/>
      <c r="U1382" s="16"/>
      <c r="V1382" s="16"/>
      <c r="W1382" s="16"/>
      <c r="X1382" s="16"/>
      <c r="Y1382" s="16"/>
      <c r="Z1382" s="16"/>
      <c r="AA1382" s="16"/>
    </row>
    <row r="1383">
      <c r="A1383" s="115">
        <v>1440.0</v>
      </c>
      <c r="B1383" s="116" t="s">
        <v>515</v>
      </c>
      <c r="C1383" s="116" t="s">
        <v>27</v>
      </c>
      <c r="D1383" s="118">
        <v>42035.0</v>
      </c>
      <c r="E1383" s="117">
        <v>2.2492E10</v>
      </c>
      <c r="F1383" s="117">
        <v>1.6691E10</v>
      </c>
      <c r="G1383" s="117">
        <v>4.816E9</v>
      </c>
      <c r="H1383" s="121" t="s">
        <v>59</v>
      </c>
      <c r="I1383" s="117">
        <v>6.2E7</v>
      </c>
      <c r="J1383" s="116" t="s">
        <v>9</v>
      </c>
      <c r="K1383" s="116" t="s">
        <v>112</v>
      </c>
      <c r="L1383" s="29">
        <f t="shared" si="1"/>
        <v>5801000000</v>
      </c>
      <c r="M1383" s="120">
        <f t="shared" si="2"/>
        <v>0.257913925</v>
      </c>
      <c r="N1383" s="29">
        <f t="shared" si="3"/>
        <v>4878000000</v>
      </c>
      <c r="O1383" s="29">
        <f t="shared" si="4"/>
        <v>923000000</v>
      </c>
      <c r="P1383" s="120">
        <f t="shared" si="5"/>
        <v>0.04103681309</v>
      </c>
      <c r="Q1383" s="16"/>
      <c r="R1383" s="16"/>
      <c r="S1383" s="16"/>
      <c r="T1383" s="16"/>
      <c r="U1383" s="16"/>
      <c r="V1383" s="16"/>
      <c r="W1383" s="16"/>
      <c r="X1383" s="16"/>
      <c r="Y1383" s="16"/>
      <c r="Z1383" s="16"/>
      <c r="AA1383" s="16"/>
    </row>
    <row r="1384">
      <c r="A1384" s="115">
        <v>1441.0</v>
      </c>
      <c r="B1384" s="116" t="s">
        <v>515</v>
      </c>
      <c r="C1384" s="116" t="s">
        <v>28</v>
      </c>
      <c r="D1384" s="118">
        <v>42399.0</v>
      </c>
      <c r="E1384" s="117">
        <v>2.1059E10</v>
      </c>
      <c r="F1384" s="117">
        <v>1.5545E10</v>
      </c>
      <c r="G1384" s="117">
        <v>4.6E9</v>
      </c>
      <c r="H1384" s="121" t="s">
        <v>59</v>
      </c>
      <c r="I1384" s="117">
        <v>6.7E7</v>
      </c>
      <c r="J1384" s="116" t="s">
        <v>9</v>
      </c>
      <c r="K1384" s="116" t="s">
        <v>112</v>
      </c>
      <c r="L1384" s="29">
        <f t="shared" si="1"/>
        <v>5514000000</v>
      </c>
      <c r="M1384" s="120">
        <f t="shared" si="2"/>
        <v>0.2618357947</v>
      </c>
      <c r="N1384" s="29">
        <f t="shared" si="3"/>
        <v>4667000000</v>
      </c>
      <c r="O1384" s="29">
        <f t="shared" si="4"/>
        <v>847000000</v>
      </c>
      <c r="P1384" s="120">
        <f t="shared" si="5"/>
        <v>0.04022033335</v>
      </c>
      <c r="Q1384" s="16"/>
      <c r="R1384" s="16"/>
      <c r="S1384" s="16"/>
      <c r="T1384" s="16"/>
      <c r="U1384" s="16"/>
      <c r="V1384" s="16"/>
      <c r="W1384" s="16"/>
      <c r="X1384" s="16"/>
      <c r="Y1384" s="16"/>
      <c r="Z1384" s="16"/>
      <c r="AA1384" s="16"/>
    </row>
    <row r="1385">
      <c r="A1385" s="115">
        <v>1442.0</v>
      </c>
      <c r="B1385" s="116" t="s">
        <v>516</v>
      </c>
      <c r="C1385" s="116" t="s">
        <v>25</v>
      </c>
      <c r="D1385" s="118">
        <v>41274.0</v>
      </c>
      <c r="E1385" s="117">
        <v>1.913149E9</v>
      </c>
      <c r="F1385" s="117">
        <v>1.055844E9</v>
      </c>
      <c r="G1385" s="117">
        <v>3.56817E8</v>
      </c>
      <c r="H1385" s="121" t="s">
        <v>59</v>
      </c>
      <c r="I1385" s="117">
        <v>3.1652E7</v>
      </c>
      <c r="J1385" s="116" t="s">
        <v>14</v>
      </c>
      <c r="K1385" s="116" t="s">
        <v>196</v>
      </c>
      <c r="L1385" s="29">
        <f t="shared" si="1"/>
        <v>857305000</v>
      </c>
      <c r="M1385" s="120">
        <f t="shared" si="2"/>
        <v>0.4481119871</v>
      </c>
      <c r="N1385" s="29">
        <f t="shared" si="3"/>
        <v>388469000</v>
      </c>
      <c r="O1385" s="29">
        <f t="shared" si="4"/>
        <v>468836000</v>
      </c>
      <c r="P1385" s="120">
        <f t="shared" si="5"/>
        <v>0.2450598464</v>
      </c>
      <c r="Q1385" s="16"/>
      <c r="R1385" s="16"/>
      <c r="S1385" s="16"/>
      <c r="T1385" s="16"/>
      <c r="U1385" s="16"/>
      <c r="V1385" s="16"/>
      <c r="W1385" s="16"/>
      <c r="X1385" s="16"/>
      <c r="Y1385" s="16"/>
      <c r="Z1385" s="16"/>
      <c r="AA1385" s="16"/>
    </row>
    <row r="1386">
      <c r="A1386" s="115">
        <v>1443.0</v>
      </c>
      <c r="B1386" s="116" t="s">
        <v>516</v>
      </c>
      <c r="C1386" s="116" t="s">
        <v>26</v>
      </c>
      <c r="D1386" s="118">
        <v>41639.0</v>
      </c>
      <c r="E1386" s="117">
        <v>2.142807E9</v>
      </c>
      <c r="F1386" s="117">
        <v>1.178173E9</v>
      </c>
      <c r="G1386" s="117">
        <v>3.9061E8</v>
      </c>
      <c r="H1386" s="121" t="s">
        <v>59</v>
      </c>
      <c r="I1386" s="117">
        <v>3.8405E7</v>
      </c>
      <c r="J1386" s="116" t="s">
        <v>14</v>
      </c>
      <c r="K1386" s="116" t="s">
        <v>196</v>
      </c>
      <c r="L1386" s="29">
        <f t="shared" si="1"/>
        <v>964634000</v>
      </c>
      <c r="M1386" s="120">
        <f t="shared" si="2"/>
        <v>0.4501730674</v>
      </c>
      <c r="N1386" s="29">
        <f t="shared" si="3"/>
        <v>429015000</v>
      </c>
      <c r="O1386" s="29">
        <f t="shared" si="4"/>
        <v>535619000</v>
      </c>
      <c r="P1386" s="120">
        <f t="shared" si="5"/>
        <v>0.2499613824</v>
      </c>
      <c r="Q1386" s="16"/>
      <c r="R1386" s="16"/>
      <c r="S1386" s="16"/>
      <c r="T1386" s="16"/>
      <c r="U1386" s="16"/>
      <c r="V1386" s="16"/>
      <c r="W1386" s="16"/>
      <c r="X1386" s="16"/>
      <c r="Y1386" s="16"/>
      <c r="Z1386" s="16"/>
      <c r="AA1386" s="16"/>
    </row>
    <row r="1387">
      <c r="A1387" s="115">
        <v>1444.0</v>
      </c>
      <c r="B1387" s="116" t="s">
        <v>516</v>
      </c>
      <c r="C1387" s="116" t="s">
        <v>27</v>
      </c>
      <c r="D1387" s="118">
        <v>42004.0</v>
      </c>
      <c r="E1387" s="117">
        <v>2.555601E9</v>
      </c>
      <c r="F1387" s="117">
        <v>1.46119E9</v>
      </c>
      <c r="G1387" s="117">
        <v>4.89937E8</v>
      </c>
      <c r="H1387" s="121" t="s">
        <v>59</v>
      </c>
      <c r="I1387" s="117">
        <v>4.8138E7</v>
      </c>
      <c r="J1387" s="116" t="s">
        <v>14</v>
      </c>
      <c r="K1387" s="116" t="s">
        <v>196</v>
      </c>
      <c r="L1387" s="29">
        <f t="shared" si="1"/>
        <v>1094411000</v>
      </c>
      <c r="M1387" s="120">
        <f t="shared" si="2"/>
        <v>0.4282401674</v>
      </c>
      <c r="N1387" s="29">
        <f t="shared" si="3"/>
        <v>538075000</v>
      </c>
      <c r="O1387" s="29">
        <f t="shared" si="4"/>
        <v>556336000</v>
      </c>
      <c r="P1387" s="120">
        <f t="shared" si="5"/>
        <v>0.2176928245</v>
      </c>
      <c r="Q1387" s="16"/>
      <c r="R1387" s="16"/>
      <c r="S1387" s="16"/>
      <c r="T1387" s="16"/>
      <c r="U1387" s="16"/>
      <c r="V1387" s="16"/>
      <c r="W1387" s="16"/>
      <c r="X1387" s="16"/>
      <c r="Y1387" s="16"/>
      <c r="Z1387" s="16"/>
      <c r="AA1387" s="16"/>
    </row>
    <row r="1388">
      <c r="A1388" s="115">
        <v>1445.0</v>
      </c>
      <c r="B1388" s="116" t="s">
        <v>516</v>
      </c>
      <c r="C1388" s="116" t="s">
        <v>28</v>
      </c>
      <c r="D1388" s="118">
        <v>42369.0</v>
      </c>
      <c r="E1388" s="117">
        <v>2.985908E9</v>
      </c>
      <c r="F1388" s="117">
        <v>1.719723E9</v>
      </c>
      <c r="G1388" s="117">
        <v>7.12803E8</v>
      </c>
      <c r="H1388" s="121" t="s">
        <v>59</v>
      </c>
      <c r="I1388" s="117">
        <v>6.577E7</v>
      </c>
      <c r="J1388" s="116" t="s">
        <v>14</v>
      </c>
      <c r="K1388" s="116" t="s">
        <v>196</v>
      </c>
      <c r="L1388" s="29">
        <f t="shared" si="1"/>
        <v>1266185000</v>
      </c>
      <c r="M1388" s="120">
        <f t="shared" si="2"/>
        <v>0.4240535877</v>
      </c>
      <c r="N1388" s="29">
        <f t="shared" si="3"/>
        <v>778573000</v>
      </c>
      <c r="O1388" s="29">
        <f t="shared" si="4"/>
        <v>487612000</v>
      </c>
      <c r="P1388" s="120">
        <f t="shared" si="5"/>
        <v>0.1633044287</v>
      </c>
      <c r="Q1388" s="16"/>
      <c r="R1388" s="16"/>
      <c r="S1388" s="16"/>
      <c r="T1388" s="16"/>
      <c r="U1388" s="16"/>
      <c r="V1388" s="16"/>
      <c r="W1388" s="16"/>
      <c r="X1388" s="16"/>
      <c r="Y1388" s="16"/>
      <c r="Z1388" s="16"/>
      <c r="AA1388" s="16"/>
    </row>
    <row r="1389">
      <c r="A1389" s="115">
        <v>1446.0</v>
      </c>
      <c r="B1389" s="116" t="s">
        <v>517</v>
      </c>
      <c r="C1389" s="116" t="s">
        <v>25</v>
      </c>
      <c r="D1389" s="118">
        <v>41274.0</v>
      </c>
      <c r="E1389" s="117">
        <v>9.647E9</v>
      </c>
      <c r="F1389" s="117">
        <v>6.646E9</v>
      </c>
      <c r="G1389" s="117">
        <v>3.59E8</v>
      </c>
      <c r="H1389" s="121" t="s">
        <v>59</v>
      </c>
      <c r="I1389" s="117">
        <v>1.09E9</v>
      </c>
      <c r="J1389" s="116" t="s">
        <v>19</v>
      </c>
      <c r="K1389" s="116" t="s">
        <v>80</v>
      </c>
      <c r="L1389" s="29">
        <f t="shared" si="1"/>
        <v>3001000000</v>
      </c>
      <c r="M1389" s="120">
        <f t="shared" si="2"/>
        <v>0.3110811651</v>
      </c>
      <c r="N1389" s="29">
        <f t="shared" si="3"/>
        <v>1449000000</v>
      </c>
      <c r="O1389" s="29">
        <f t="shared" si="4"/>
        <v>1552000000</v>
      </c>
      <c r="P1389" s="120">
        <f t="shared" si="5"/>
        <v>0.1608790298</v>
      </c>
      <c r="Q1389" s="16"/>
      <c r="R1389" s="16"/>
      <c r="S1389" s="16"/>
      <c r="T1389" s="16"/>
      <c r="U1389" s="16"/>
      <c r="V1389" s="16"/>
      <c r="W1389" s="16"/>
      <c r="X1389" s="16"/>
      <c r="Y1389" s="16"/>
      <c r="Z1389" s="16"/>
      <c r="AA1389" s="16"/>
    </row>
    <row r="1390">
      <c r="A1390" s="115">
        <v>1447.0</v>
      </c>
      <c r="B1390" s="116" t="s">
        <v>517</v>
      </c>
      <c r="C1390" s="116" t="s">
        <v>26</v>
      </c>
      <c r="D1390" s="118">
        <v>41639.0</v>
      </c>
      <c r="E1390" s="117">
        <v>1.0557E10</v>
      </c>
      <c r="F1390" s="117">
        <v>7.186E9</v>
      </c>
      <c r="G1390" s="117">
        <v>5.74E8</v>
      </c>
      <c r="H1390" s="121" t="s">
        <v>59</v>
      </c>
      <c r="I1390" s="117">
        <v>1.113E9</v>
      </c>
      <c r="J1390" s="116" t="s">
        <v>19</v>
      </c>
      <c r="K1390" s="116" t="s">
        <v>80</v>
      </c>
      <c r="L1390" s="29">
        <f t="shared" si="1"/>
        <v>3371000000</v>
      </c>
      <c r="M1390" s="120">
        <f t="shared" si="2"/>
        <v>0.3193141991</v>
      </c>
      <c r="N1390" s="29">
        <f t="shared" si="3"/>
        <v>1687000000</v>
      </c>
      <c r="O1390" s="29">
        <f t="shared" si="4"/>
        <v>1684000000</v>
      </c>
      <c r="P1390" s="120">
        <f t="shared" si="5"/>
        <v>0.1595150137</v>
      </c>
      <c r="Q1390" s="16"/>
      <c r="R1390" s="16"/>
      <c r="S1390" s="16"/>
      <c r="T1390" s="16"/>
      <c r="U1390" s="16"/>
      <c r="V1390" s="16"/>
      <c r="W1390" s="16"/>
      <c r="X1390" s="16"/>
      <c r="Y1390" s="16"/>
      <c r="Z1390" s="16"/>
      <c r="AA1390" s="16"/>
    </row>
    <row r="1391">
      <c r="A1391" s="115">
        <v>1448.0</v>
      </c>
      <c r="B1391" s="116" t="s">
        <v>517</v>
      </c>
      <c r="C1391" s="116" t="s">
        <v>27</v>
      </c>
      <c r="D1391" s="118">
        <v>42004.0</v>
      </c>
      <c r="E1391" s="117">
        <v>1.1035E10</v>
      </c>
      <c r="F1391" s="117">
        <v>7.689E9</v>
      </c>
      <c r="G1391" s="117">
        <v>4.14E8</v>
      </c>
      <c r="H1391" s="119" t="s">
        <v>59</v>
      </c>
      <c r="I1391" s="117">
        <v>1.156E9</v>
      </c>
      <c r="J1391" s="116" t="s">
        <v>19</v>
      </c>
      <c r="K1391" s="116" t="s">
        <v>80</v>
      </c>
      <c r="L1391" s="29">
        <f t="shared" si="1"/>
        <v>3346000000</v>
      </c>
      <c r="M1391" s="120">
        <f t="shared" si="2"/>
        <v>0.3032170367</v>
      </c>
      <c r="N1391" s="29">
        <f t="shared" si="3"/>
        <v>1570000000</v>
      </c>
      <c r="O1391" s="29">
        <f t="shared" si="4"/>
        <v>1776000000</v>
      </c>
      <c r="P1391" s="120">
        <f t="shared" si="5"/>
        <v>0.1609424558</v>
      </c>
      <c r="Q1391" s="16"/>
      <c r="R1391" s="16"/>
      <c r="S1391" s="16"/>
      <c r="T1391" s="16"/>
      <c r="U1391" s="16"/>
      <c r="V1391" s="16"/>
      <c r="W1391" s="16"/>
      <c r="X1391" s="16"/>
      <c r="Y1391" s="16"/>
      <c r="Z1391" s="16"/>
      <c r="AA1391" s="16"/>
    </row>
    <row r="1392">
      <c r="A1392" s="115">
        <v>1449.0</v>
      </c>
      <c r="B1392" s="116" t="s">
        <v>517</v>
      </c>
      <c r="C1392" s="116" t="s">
        <v>28</v>
      </c>
      <c r="D1392" s="118">
        <v>42369.0</v>
      </c>
      <c r="E1392" s="117">
        <v>1.0231E10</v>
      </c>
      <c r="F1392" s="117">
        <v>6.648E9</v>
      </c>
      <c r="G1392" s="117">
        <v>3.97E8</v>
      </c>
      <c r="H1392" s="121" t="s">
        <v>59</v>
      </c>
      <c r="I1392" s="117">
        <v>1.25E9</v>
      </c>
      <c r="J1392" s="116" t="s">
        <v>19</v>
      </c>
      <c r="K1392" s="116" t="s">
        <v>80</v>
      </c>
      <c r="L1392" s="29">
        <f t="shared" si="1"/>
        <v>3583000000</v>
      </c>
      <c r="M1392" s="120">
        <f t="shared" si="2"/>
        <v>0.3502101456</v>
      </c>
      <c r="N1392" s="29">
        <f t="shared" si="3"/>
        <v>1647000000</v>
      </c>
      <c r="O1392" s="29">
        <f t="shared" si="4"/>
        <v>1936000000</v>
      </c>
      <c r="P1392" s="120">
        <f t="shared" si="5"/>
        <v>0.1892288144</v>
      </c>
      <c r="Q1392" s="16"/>
      <c r="R1392" s="16"/>
      <c r="S1392" s="16"/>
      <c r="T1392" s="16"/>
      <c r="U1392" s="16"/>
      <c r="V1392" s="16"/>
      <c r="W1392" s="16"/>
      <c r="X1392" s="16"/>
      <c r="Y1392" s="16"/>
      <c r="Z1392" s="16"/>
      <c r="AA1392" s="16"/>
    </row>
    <row r="1393">
      <c r="A1393" s="115">
        <v>1450.0</v>
      </c>
      <c r="B1393" s="116" t="s">
        <v>518</v>
      </c>
      <c r="C1393" s="116" t="s">
        <v>25</v>
      </c>
      <c r="D1393" s="118">
        <v>41274.0</v>
      </c>
      <c r="E1393" s="117">
        <v>1.124E10</v>
      </c>
      <c r="F1393" s="117">
        <v>4.29E8</v>
      </c>
      <c r="G1393" s="117">
        <v>6.073E9</v>
      </c>
      <c r="H1393" s="121" t="s">
        <v>59</v>
      </c>
      <c r="I1393" s="117">
        <v>1.441E9</v>
      </c>
      <c r="J1393" s="116" t="s">
        <v>12</v>
      </c>
      <c r="K1393" s="116" t="s">
        <v>137</v>
      </c>
      <c r="L1393" s="29">
        <f t="shared" si="1"/>
        <v>10811000000</v>
      </c>
      <c r="M1393" s="120">
        <f t="shared" si="2"/>
        <v>0.9618327402</v>
      </c>
      <c r="N1393" s="29">
        <f t="shared" si="3"/>
        <v>7514000000</v>
      </c>
      <c r="O1393" s="29">
        <f t="shared" si="4"/>
        <v>3297000000</v>
      </c>
      <c r="P1393" s="120">
        <f t="shared" si="5"/>
        <v>0.2933274021</v>
      </c>
      <c r="Q1393" s="16"/>
      <c r="R1393" s="16"/>
      <c r="S1393" s="16"/>
      <c r="T1393" s="16"/>
      <c r="U1393" s="16"/>
      <c r="V1393" s="16"/>
      <c r="W1393" s="16"/>
      <c r="X1393" s="16"/>
      <c r="Y1393" s="16"/>
      <c r="Z1393" s="16"/>
      <c r="AA1393" s="16"/>
    </row>
    <row r="1394">
      <c r="A1394" s="115">
        <v>1451.0</v>
      </c>
      <c r="B1394" s="116" t="s">
        <v>518</v>
      </c>
      <c r="C1394" s="116" t="s">
        <v>26</v>
      </c>
      <c r="D1394" s="118">
        <v>41639.0</v>
      </c>
      <c r="E1394" s="117">
        <v>8.602E9</v>
      </c>
      <c r="F1394" s="117">
        <v>2.91E8</v>
      </c>
      <c r="G1394" s="117">
        <v>5.808E9</v>
      </c>
      <c r="H1394" s="121" t="s">
        <v>59</v>
      </c>
      <c r="I1394" s="117">
        <v>5.76E8</v>
      </c>
      <c r="J1394" s="116" t="s">
        <v>12</v>
      </c>
      <c r="K1394" s="116" t="s">
        <v>137</v>
      </c>
      <c r="L1394" s="29">
        <f t="shared" si="1"/>
        <v>8311000000</v>
      </c>
      <c r="M1394" s="120">
        <f t="shared" si="2"/>
        <v>0.966170658</v>
      </c>
      <c r="N1394" s="29">
        <f t="shared" si="3"/>
        <v>6384000000</v>
      </c>
      <c r="O1394" s="29">
        <f t="shared" si="4"/>
        <v>1927000000</v>
      </c>
      <c r="P1394" s="120">
        <f t="shared" si="5"/>
        <v>0.2240176703</v>
      </c>
      <c r="Q1394" s="16"/>
      <c r="R1394" s="16"/>
      <c r="S1394" s="16"/>
      <c r="T1394" s="16"/>
      <c r="U1394" s="16"/>
      <c r="V1394" s="16"/>
      <c r="W1394" s="16"/>
      <c r="X1394" s="16"/>
      <c r="Y1394" s="16"/>
      <c r="Z1394" s="16"/>
      <c r="AA1394" s="16"/>
    </row>
    <row r="1395">
      <c r="A1395" s="115">
        <v>1452.0</v>
      </c>
      <c r="B1395" s="116" t="s">
        <v>518</v>
      </c>
      <c r="C1395" s="116" t="s">
        <v>27</v>
      </c>
      <c r="D1395" s="118">
        <v>42004.0</v>
      </c>
      <c r="E1395" s="117">
        <v>8.707E9</v>
      </c>
      <c r="F1395" s="117">
        <v>2.35E8</v>
      </c>
      <c r="G1395" s="117">
        <v>5.518E9</v>
      </c>
      <c r="H1395" s="119" t="s">
        <v>59</v>
      </c>
      <c r="I1395" s="117">
        <v>3.67E8</v>
      </c>
      <c r="J1395" s="116" t="s">
        <v>12</v>
      </c>
      <c r="K1395" s="116" t="s">
        <v>137</v>
      </c>
      <c r="L1395" s="29">
        <f t="shared" si="1"/>
        <v>8472000000</v>
      </c>
      <c r="M1395" s="120">
        <f t="shared" si="2"/>
        <v>0.9730102217</v>
      </c>
      <c r="N1395" s="29">
        <f t="shared" si="3"/>
        <v>5885000000</v>
      </c>
      <c r="O1395" s="29">
        <f t="shared" si="4"/>
        <v>2587000000</v>
      </c>
      <c r="P1395" s="120">
        <f t="shared" si="5"/>
        <v>0.297117262</v>
      </c>
      <c r="Q1395" s="16"/>
      <c r="R1395" s="16"/>
      <c r="S1395" s="16"/>
      <c r="T1395" s="16"/>
      <c r="U1395" s="16"/>
      <c r="V1395" s="16"/>
      <c r="W1395" s="16"/>
      <c r="X1395" s="16"/>
      <c r="Y1395" s="16"/>
      <c r="Z1395" s="16"/>
      <c r="AA1395" s="16"/>
    </row>
    <row r="1396">
      <c r="A1396" s="115">
        <v>1453.0</v>
      </c>
      <c r="B1396" s="116" t="s">
        <v>518</v>
      </c>
      <c r="C1396" s="116" t="s">
        <v>28</v>
      </c>
      <c r="D1396" s="118">
        <v>42369.0</v>
      </c>
      <c r="E1396" s="117">
        <v>8.533E9</v>
      </c>
      <c r="F1396" s="117">
        <v>2.19E8</v>
      </c>
      <c r="G1396" s="117">
        <v>5.12E9</v>
      </c>
      <c r="H1396" s="121" t="s">
        <v>59</v>
      </c>
      <c r="I1396" s="117">
        <v>2.05E8</v>
      </c>
      <c r="J1396" s="116" t="s">
        <v>12</v>
      </c>
      <c r="K1396" s="116" t="s">
        <v>137</v>
      </c>
      <c r="L1396" s="29">
        <f t="shared" si="1"/>
        <v>8314000000</v>
      </c>
      <c r="M1396" s="120">
        <f t="shared" si="2"/>
        <v>0.974334935</v>
      </c>
      <c r="N1396" s="29">
        <f t="shared" si="3"/>
        <v>5325000000</v>
      </c>
      <c r="O1396" s="29">
        <f t="shared" si="4"/>
        <v>2989000000</v>
      </c>
      <c r="P1396" s="120">
        <f t="shared" si="5"/>
        <v>0.3502871206</v>
      </c>
      <c r="Q1396" s="16"/>
      <c r="R1396" s="16"/>
      <c r="S1396" s="16"/>
      <c r="T1396" s="16"/>
      <c r="U1396" s="16"/>
      <c r="V1396" s="16"/>
      <c r="W1396" s="16"/>
      <c r="X1396" s="16"/>
      <c r="Y1396" s="16"/>
      <c r="Z1396" s="16"/>
      <c r="AA1396" s="16"/>
    </row>
    <row r="1397">
      <c r="A1397" s="115">
        <v>1458.0</v>
      </c>
      <c r="B1397" s="116" t="s">
        <v>519</v>
      </c>
      <c r="C1397" s="116" t="s">
        <v>25</v>
      </c>
      <c r="D1397" s="118">
        <v>41453.0</v>
      </c>
      <c r="E1397" s="117">
        <v>1.4351E10</v>
      </c>
      <c r="F1397" s="117">
        <v>1.0411E10</v>
      </c>
      <c r="G1397" s="117">
        <v>6.35E8</v>
      </c>
      <c r="H1397" s="117">
        <v>1.133E9</v>
      </c>
      <c r="I1397" s="117">
        <v>7.9E7</v>
      </c>
      <c r="J1397" s="116" t="s">
        <v>15</v>
      </c>
      <c r="K1397" s="116" t="s">
        <v>520</v>
      </c>
      <c r="L1397" s="29">
        <f t="shared" si="1"/>
        <v>3940000000</v>
      </c>
      <c r="M1397" s="120">
        <f t="shared" si="2"/>
        <v>0.2745453279</v>
      </c>
      <c r="N1397" s="29">
        <f t="shared" si="3"/>
        <v>1847000000</v>
      </c>
      <c r="O1397" s="29">
        <f t="shared" si="4"/>
        <v>2093000000</v>
      </c>
      <c r="P1397" s="120">
        <f t="shared" si="5"/>
        <v>0.1458434952</v>
      </c>
      <c r="Q1397" s="16"/>
      <c r="R1397" s="16"/>
      <c r="S1397" s="16"/>
      <c r="T1397" s="16"/>
      <c r="U1397" s="16"/>
      <c r="V1397" s="16"/>
      <c r="W1397" s="16"/>
      <c r="X1397" s="16"/>
      <c r="Y1397" s="16"/>
      <c r="Z1397" s="16"/>
      <c r="AA1397" s="16"/>
    </row>
    <row r="1398">
      <c r="A1398" s="115">
        <v>1459.0</v>
      </c>
      <c r="B1398" s="116" t="s">
        <v>519</v>
      </c>
      <c r="C1398" s="116" t="s">
        <v>26</v>
      </c>
      <c r="D1398" s="122">
        <v>41817.0</v>
      </c>
      <c r="E1398" s="117">
        <v>1.3724E10</v>
      </c>
      <c r="F1398" s="117">
        <v>9.878E9</v>
      </c>
      <c r="G1398" s="117">
        <v>7.22E8</v>
      </c>
      <c r="H1398" s="117">
        <v>1.226E9</v>
      </c>
      <c r="I1398" s="117">
        <v>9.8E7</v>
      </c>
      <c r="J1398" s="116" t="s">
        <v>15</v>
      </c>
      <c r="K1398" s="116" t="s">
        <v>520</v>
      </c>
      <c r="L1398" s="29">
        <f t="shared" si="1"/>
        <v>3846000000</v>
      </c>
      <c r="M1398" s="120">
        <f t="shared" si="2"/>
        <v>0.2802389974</v>
      </c>
      <c r="N1398" s="29">
        <f t="shared" si="3"/>
        <v>2046000000</v>
      </c>
      <c r="O1398" s="29">
        <f t="shared" si="4"/>
        <v>1800000000</v>
      </c>
      <c r="P1398" s="120">
        <f t="shared" si="5"/>
        <v>0.1311570971</v>
      </c>
      <c r="Q1398" s="16"/>
      <c r="R1398" s="16"/>
      <c r="S1398" s="16"/>
      <c r="T1398" s="16"/>
      <c r="U1398" s="16"/>
      <c r="V1398" s="16"/>
      <c r="W1398" s="16"/>
      <c r="X1398" s="16"/>
      <c r="Y1398" s="16"/>
      <c r="Z1398" s="16"/>
      <c r="AA1398" s="16"/>
    </row>
    <row r="1399">
      <c r="A1399" s="115">
        <v>1460.0</v>
      </c>
      <c r="B1399" s="116" t="s">
        <v>519</v>
      </c>
      <c r="C1399" s="116" t="s">
        <v>27</v>
      </c>
      <c r="D1399" s="118">
        <v>42188.0</v>
      </c>
      <c r="E1399" s="117">
        <v>1.3739E10</v>
      </c>
      <c r="F1399" s="117">
        <v>9.93E9</v>
      </c>
      <c r="G1399" s="117">
        <v>2.37E8</v>
      </c>
      <c r="H1399" s="117">
        <v>1.353E9</v>
      </c>
      <c r="I1399" s="117">
        <v>1.29E8</v>
      </c>
      <c r="J1399" s="116" t="s">
        <v>15</v>
      </c>
      <c r="K1399" s="116" t="s">
        <v>520</v>
      </c>
      <c r="L1399" s="29">
        <f t="shared" si="1"/>
        <v>3809000000</v>
      </c>
      <c r="M1399" s="120">
        <f t="shared" si="2"/>
        <v>0.2772399738</v>
      </c>
      <c r="N1399" s="29">
        <f t="shared" si="3"/>
        <v>1719000000</v>
      </c>
      <c r="O1399" s="29">
        <f t="shared" si="4"/>
        <v>2090000000</v>
      </c>
      <c r="P1399" s="120">
        <f t="shared" si="5"/>
        <v>0.1521216974</v>
      </c>
      <c r="Q1399" s="16"/>
      <c r="R1399" s="16"/>
      <c r="S1399" s="16"/>
      <c r="T1399" s="16"/>
      <c r="U1399" s="16"/>
      <c r="V1399" s="16"/>
      <c r="W1399" s="16"/>
      <c r="X1399" s="16"/>
      <c r="Y1399" s="16"/>
      <c r="Z1399" s="16"/>
      <c r="AA1399" s="16"/>
    </row>
    <row r="1400">
      <c r="A1400" s="115">
        <v>1461.0</v>
      </c>
      <c r="B1400" s="116" t="s">
        <v>519</v>
      </c>
      <c r="C1400" s="116" t="s">
        <v>28</v>
      </c>
      <c r="D1400" s="118">
        <v>42552.0</v>
      </c>
      <c r="E1400" s="117">
        <v>1.116E10</v>
      </c>
      <c r="F1400" s="117">
        <v>8.545E9</v>
      </c>
      <c r="G1400" s="117">
        <v>6.35E8</v>
      </c>
      <c r="H1400" s="117">
        <v>1.237E9</v>
      </c>
      <c r="I1400" s="117">
        <v>1.23E8</v>
      </c>
      <c r="J1400" s="116" t="s">
        <v>15</v>
      </c>
      <c r="K1400" s="116" t="s">
        <v>520</v>
      </c>
      <c r="L1400" s="29">
        <f t="shared" si="1"/>
        <v>2615000000</v>
      </c>
      <c r="M1400" s="120">
        <f t="shared" si="2"/>
        <v>0.2343189964</v>
      </c>
      <c r="N1400" s="29">
        <f t="shared" si="3"/>
        <v>1995000000</v>
      </c>
      <c r="O1400" s="29">
        <f t="shared" si="4"/>
        <v>620000000</v>
      </c>
      <c r="P1400" s="120">
        <f t="shared" si="5"/>
        <v>0.05555555556</v>
      </c>
      <c r="Q1400" s="16"/>
      <c r="R1400" s="16"/>
      <c r="S1400" s="16"/>
      <c r="T1400" s="16"/>
      <c r="U1400" s="16"/>
      <c r="V1400" s="16"/>
      <c r="W1400" s="16"/>
      <c r="X1400" s="16"/>
      <c r="Y1400" s="16"/>
      <c r="Z1400" s="16"/>
      <c r="AA1400" s="16"/>
    </row>
    <row r="1401">
      <c r="A1401" s="115">
        <v>1462.0</v>
      </c>
      <c r="B1401" s="116" t="s">
        <v>521</v>
      </c>
      <c r="C1401" s="116" t="s">
        <v>25</v>
      </c>
      <c r="D1401" s="118">
        <v>41333.0</v>
      </c>
      <c r="E1401" s="117">
        <v>2.7961E9</v>
      </c>
      <c r="F1401" s="117">
        <v>1.6878E9</v>
      </c>
      <c r="G1401" s="117">
        <v>5.854E8</v>
      </c>
      <c r="H1401" s="121" t="s">
        <v>59</v>
      </c>
      <c r="I1401" s="121" t="s">
        <v>59</v>
      </c>
      <c r="J1401" s="116" t="s">
        <v>10</v>
      </c>
      <c r="K1401" s="116" t="s">
        <v>522</v>
      </c>
      <c r="L1401" s="29">
        <f t="shared" si="1"/>
        <v>1108300000</v>
      </c>
      <c r="M1401" s="120">
        <f t="shared" si="2"/>
        <v>0.3963735203</v>
      </c>
      <c r="N1401" s="29">
        <f t="shared" si="3"/>
        <v>585400000</v>
      </c>
      <c r="O1401" s="29">
        <f t="shared" si="4"/>
        <v>522900000</v>
      </c>
      <c r="P1401" s="120">
        <f t="shared" si="5"/>
        <v>0.1870104789</v>
      </c>
      <c r="Q1401" s="16"/>
      <c r="R1401" s="16"/>
      <c r="S1401" s="16"/>
      <c r="T1401" s="16"/>
      <c r="U1401" s="16"/>
      <c r="V1401" s="16"/>
      <c r="W1401" s="16"/>
      <c r="X1401" s="16"/>
      <c r="Y1401" s="16"/>
      <c r="Z1401" s="16"/>
      <c r="AA1401" s="16"/>
    </row>
    <row r="1402">
      <c r="A1402" s="115">
        <v>1463.0</v>
      </c>
      <c r="B1402" s="116" t="s">
        <v>521</v>
      </c>
      <c r="C1402" s="116" t="s">
        <v>26</v>
      </c>
      <c r="D1402" s="118">
        <v>41698.0</v>
      </c>
      <c r="E1402" s="117">
        <v>4.8677E9</v>
      </c>
      <c r="F1402" s="117">
        <v>2.876E9</v>
      </c>
      <c r="G1402" s="117">
        <v>8.951E8</v>
      </c>
      <c r="H1402" s="121" t="s">
        <v>59</v>
      </c>
      <c r="I1402" s="119" t="s">
        <v>59</v>
      </c>
      <c r="J1402" s="116" t="s">
        <v>10</v>
      </c>
      <c r="K1402" s="116" t="s">
        <v>522</v>
      </c>
      <c r="L1402" s="29">
        <f t="shared" si="1"/>
        <v>1991700000</v>
      </c>
      <c r="M1402" s="120">
        <f t="shared" si="2"/>
        <v>0.4091665468</v>
      </c>
      <c r="N1402" s="29">
        <f t="shared" si="3"/>
        <v>895100000</v>
      </c>
      <c r="O1402" s="29">
        <f t="shared" si="4"/>
        <v>1096600000</v>
      </c>
      <c r="P1402" s="120">
        <f t="shared" si="5"/>
        <v>0.2252809335</v>
      </c>
      <c r="Q1402" s="16"/>
      <c r="R1402" s="16"/>
      <c r="S1402" s="16"/>
      <c r="T1402" s="16"/>
      <c r="U1402" s="16"/>
      <c r="V1402" s="16"/>
      <c r="W1402" s="16"/>
      <c r="X1402" s="16"/>
      <c r="Y1402" s="16"/>
      <c r="Z1402" s="16"/>
      <c r="AA1402" s="16"/>
    </row>
    <row r="1403">
      <c r="A1403" s="115">
        <v>1464.0</v>
      </c>
      <c r="B1403" s="116" t="s">
        <v>521</v>
      </c>
      <c r="C1403" s="116" t="s">
        <v>27</v>
      </c>
      <c r="D1403" s="118">
        <v>42063.0</v>
      </c>
      <c r="E1403" s="117">
        <v>6.028E9</v>
      </c>
      <c r="F1403" s="117">
        <v>3.4494E9</v>
      </c>
      <c r="G1403" s="117">
        <v>1.0784E9</v>
      </c>
      <c r="H1403" s="121" t="s">
        <v>59</v>
      </c>
      <c r="I1403" s="119" t="s">
        <v>59</v>
      </c>
      <c r="J1403" s="116" t="s">
        <v>10</v>
      </c>
      <c r="K1403" s="116" t="s">
        <v>522</v>
      </c>
      <c r="L1403" s="29">
        <f t="shared" si="1"/>
        <v>2578600000</v>
      </c>
      <c r="M1403" s="120">
        <f t="shared" si="2"/>
        <v>0.4277704048</v>
      </c>
      <c r="N1403" s="29">
        <f t="shared" si="3"/>
        <v>1078400000</v>
      </c>
      <c r="O1403" s="29">
        <f t="shared" si="4"/>
        <v>1500200000</v>
      </c>
      <c r="P1403" s="120">
        <f t="shared" si="5"/>
        <v>0.248871931</v>
      </c>
      <c r="Q1403" s="16"/>
      <c r="R1403" s="16"/>
      <c r="S1403" s="16"/>
      <c r="T1403" s="16"/>
      <c r="U1403" s="16"/>
      <c r="V1403" s="16"/>
      <c r="W1403" s="16"/>
      <c r="X1403" s="16"/>
      <c r="Y1403" s="16"/>
      <c r="Z1403" s="16"/>
      <c r="AA1403" s="16"/>
    </row>
    <row r="1404">
      <c r="A1404" s="115">
        <v>1465.0</v>
      </c>
      <c r="B1404" s="116" t="s">
        <v>521</v>
      </c>
      <c r="C1404" s="116" t="s">
        <v>28</v>
      </c>
      <c r="D1404" s="118">
        <v>42429.0</v>
      </c>
      <c r="E1404" s="117">
        <v>6.5484E9</v>
      </c>
      <c r="F1404" s="117">
        <v>3.6061E9</v>
      </c>
      <c r="G1404" s="117">
        <v>1.1772E9</v>
      </c>
      <c r="H1404" s="121" t="s">
        <v>59</v>
      </c>
      <c r="I1404" s="121" t="s">
        <v>59</v>
      </c>
      <c r="J1404" s="116" t="s">
        <v>10</v>
      </c>
      <c r="K1404" s="116" t="s">
        <v>522</v>
      </c>
      <c r="L1404" s="29">
        <f t="shared" si="1"/>
        <v>2942300000</v>
      </c>
      <c r="M1404" s="120">
        <f t="shared" si="2"/>
        <v>0.4493158634</v>
      </c>
      <c r="N1404" s="29">
        <f t="shared" si="3"/>
        <v>1177200000</v>
      </c>
      <c r="O1404" s="29">
        <f t="shared" si="4"/>
        <v>1765100000</v>
      </c>
      <c r="P1404" s="120">
        <f t="shared" si="5"/>
        <v>0.2695467595</v>
      </c>
      <c r="Q1404" s="16"/>
      <c r="R1404" s="16"/>
      <c r="S1404" s="16"/>
      <c r="T1404" s="16"/>
      <c r="U1404" s="16"/>
      <c r="V1404" s="16"/>
      <c r="W1404" s="16"/>
      <c r="X1404" s="16"/>
      <c r="Y1404" s="16"/>
      <c r="Z1404" s="16"/>
      <c r="AA1404" s="16"/>
    </row>
    <row r="1405">
      <c r="A1405" s="115">
        <v>1466.0</v>
      </c>
      <c r="B1405" s="116" t="s">
        <v>523</v>
      </c>
      <c r="C1405" s="116" t="s">
        <v>25</v>
      </c>
      <c r="D1405" s="118">
        <v>41636.0</v>
      </c>
      <c r="E1405" s="117">
        <v>1.08895E10</v>
      </c>
      <c r="F1405" s="117">
        <v>6.9858E9</v>
      </c>
      <c r="G1405" s="117">
        <v>2.9603E9</v>
      </c>
      <c r="H1405" s="121" t="s">
        <v>59</v>
      </c>
      <c r="I1405" s="121" t="s">
        <v>59</v>
      </c>
      <c r="J1405" s="116" t="s">
        <v>9</v>
      </c>
      <c r="K1405" s="116" t="s">
        <v>511</v>
      </c>
      <c r="L1405" s="29">
        <f t="shared" si="1"/>
        <v>3903700000</v>
      </c>
      <c r="M1405" s="120">
        <f t="shared" si="2"/>
        <v>0.3584829423</v>
      </c>
      <c r="N1405" s="29">
        <f t="shared" si="3"/>
        <v>2960300000</v>
      </c>
      <c r="O1405" s="29">
        <f t="shared" si="4"/>
        <v>943400000</v>
      </c>
      <c r="P1405" s="120">
        <f t="shared" si="5"/>
        <v>0.0866339134</v>
      </c>
      <c r="Q1405" s="16"/>
      <c r="R1405" s="16"/>
      <c r="S1405" s="16"/>
      <c r="T1405" s="16"/>
      <c r="U1405" s="16"/>
      <c r="V1405" s="16"/>
      <c r="W1405" s="16"/>
      <c r="X1405" s="16"/>
      <c r="Y1405" s="16"/>
      <c r="Z1405" s="16"/>
      <c r="AA1405" s="16"/>
    </row>
    <row r="1406">
      <c r="A1406" s="115">
        <v>1467.0</v>
      </c>
      <c r="B1406" s="116" t="s">
        <v>523</v>
      </c>
      <c r="C1406" s="116" t="s">
        <v>26</v>
      </c>
      <c r="D1406" s="118">
        <v>42007.0</v>
      </c>
      <c r="E1406" s="117">
        <v>1.13386E10</v>
      </c>
      <c r="F1406" s="117">
        <v>7.2359E9</v>
      </c>
      <c r="G1406" s="117">
        <v>2.8146E9</v>
      </c>
      <c r="H1406" s="121" t="s">
        <v>59</v>
      </c>
      <c r="I1406" s="119" t="s">
        <v>59</v>
      </c>
      <c r="J1406" s="116" t="s">
        <v>9</v>
      </c>
      <c r="K1406" s="116" t="s">
        <v>511</v>
      </c>
      <c r="L1406" s="29">
        <f t="shared" si="1"/>
        <v>4102700000</v>
      </c>
      <c r="M1406" s="120">
        <f t="shared" si="2"/>
        <v>0.3618347944</v>
      </c>
      <c r="N1406" s="29">
        <f t="shared" si="3"/>
        <v>2814600000</v>
      </c>
      <c r="O1406" s="29">
        <f t="shared" si="4"/>
        <v>1288100000</v>
      </c>
      <c r="P1406" s="120">
        <f t="shared" si="5"/>
        <v>0.1136030903</v>
      </c>
      <c r="Q1406" s="16"/>
      <c r="R1406" s="16"/>
      <c r="S1406" s="16"/>
      <c r="T1406" s="16"/>
      <c r="U1406" s="16"/>
      <c r="V1406" s="16"/>
      <c r="W1406" s="16"/>
      <c r="X1406" s="16"/>
      <c r="Y1406" s="16"/>
      <c r="Z1406" s="16"/>
      <c r="AA1406" s="16"/>
    </row>
    <row r="1407">
      <c r="A1407" s="115">
        <v>1468.0</v>
      </c>
      <c r="B1407" s="116" t="s">
        <v>523</v>
      </c>
      <c r="C1407" s="116" t="s">
        <v>27</v>
      </c>
      <c r="D1407" s="118">
        <v>42371.0</v>
      </c>
      <c r="E1407" s="117">
        <v>1.11718E10</v>
      </c>
      <c r="F1407" s="117">
        <v>7.0998E9</v>
      </c>
      <c r="G1407" s="117">
        <v>2.6811E9</v>
      </c>
      <c r="H1407" s="121" t="s">
        <v>59</v>
      </c>
      <c r="I1407" s="119" t="s">
        <v>59</v>
      </c>
      <c r="J1407" s="116" t="s">
        <v>9</v>
      </c>
      <c r="K1407" s="116" t="s">
        <v>511</v>
      </c>
      <c r="L1407" s="29">
        <f t="shared" si="1"/>
        <v>4072000000</v>
      </c>
      <c r="M1407" s="120">
        <f t="shared" si="2"/>
        <v>0.3644891602</v>
      </c>
      <c r="N1407" s="29">
        <f t="shared" si="3"/>
        <v>2681100000</v>
      </c>
      <c r="O1407" s="29">
        <f t="shared" si="4"/>
        <v>1390900000</v>
      </c>
      <c r="P1407" s="120">
        <f t="shared" si="5"/>
        <v>0.1245009757</v>
      </c>
      <c r="Q1407" s="16"/>
      <c r="R1407" s="16"/>
      <c r="S1407" s="16"/>
      <c r="T1407" s="16"/>
      <c r="U1407" s="16"/>
      <c r="V1407" s="16"/>
      <c r="W1407" s="16"/>
      <c r="X1407" s="16"/>
      <c r="Y1407" s="16"/>
      <c r="Z1407" s="16"/>
      <c r="AA1407" s="16"/>
    </row>
    <row r="1408">
      <c r="A1408" s="115">
        <v>1469.0</v>
      </c>
      <c r="B1408" s="116" t="s">
        <v>523</v>
      </c>
      <c r="C1408" s="116" t="s">
        <v>28</v>
      </c>
      <c r="D1408" s="118">
        <v>42735.0</v>
      </c>
      <c r="E1408" s="117">
        <v>1.14069E10</v>
      </c>
      <c r="F1408" s="117">
        <v>7.1397E9</v>
      </c>
      <c r="G1408" s="117">
        <v>2.7989E9</v>
      </c>
      <c r="H1408" s="121" t="s">
        <v>59</v>
      </c>
      <c r="I1408" s="121" t="s">
        <v>59</v>
      </c>
      <c r="J1408" s="116" t="s">
        <v>9</v>
      </c>
      <c r="K1408" s="116" t="s">
        <v>511</v>
      </c>
      <c r="L1408" s="29">
        <f t="shared" si="1"/>
        <v>4267200000</v>
      </c>
      <c r="M1408" s="120">
        <f t="shared" si="2"/>
        <v>0.374089367</v>
      </c>
      <c r="N1408" s="29">
        <f t="shared" si="3"/>
        <v>2798900000</v>
      </c>
      <c r="O1408" s="29">
        <f t="shared" si="4"/>
        <v>1468300000</v>
      </c>
      <c r="P1408" s="120">
        <f t="shared" si="5"/>
        <v>0.1287203359</v>
      </c>
      <c r="Q1408" s="16"/>
      <c r="R1408" s="16"/>
      <c r="S1408" s="16"/>
      <c r="T1408" s="16"/>
      <c r="U1408" s="16"/>
      <c r="V1408" s="16"/>
      <c r="W1408" s="16"/>
      <c r="X1408" s="16"/>
      <c r="Y1408" s="16"/>
      <c r="Z1408" s="16"/>
      <c r="AA1408" s="16"/>
    </row>
    <row r="1409">
      <c r="A1409" s="115">
        <v>1470.0</v>
      </c>
      <c r="B1409" s="116" t="s">
        <v>524</v>
      </c>
      <c r="C1409" s="116" t="s">
        <v>25</v>
      </c>
      <c r="D1409" s="118">
        <v>41544.0</v>
      </c>
      <c r="E1409" s="117">
        <v>1.792E9</v>
      </c>
      <c r="F1409" s="117">
        <v>1.0254E9</v>
      </c>
      <c r="G1409" s="117">
        <v>1.597E8</v>
      </c>
      <c r="H1409" s="117">
        <v>2.263E8</v>
      </c>
      <c r="I1409" s="117">
        <v>2.91E7</v>
      </c>
      <c r="J1409" s="116" t="s">
        <v>15</v>
      </c>
      <c r="K1409" s="116" t="s">
        <v>74</v>
      </c>
      <c r="L1409" s="29">
        <f t="shared" si="1"/>
        <v>766600000</v>
      </c>
      <c r="M1409" s="120">
        <f t="shared" si="2"/>
        <v>0.4277901786</v>
      </c>
      <c r="N1409" s="29">
        <f t="shared" si="3"/>
        <v>415100000</v>
      </c>
      <c r="O1409" s="29">
        <f t="shared" si="4"/>
        <v>351500000</v>
      </c>
      <c r="P1409" s="120">
        <f t="shared" si="5"/>
        <v>0.1961495536</v>
      </c>
      <c r="Q1409" s="16"/>
      <c r="R1409" s="16"/>
      <c r="S1409" s="16"/>
      <c r="T1409" s="16"/>
      <c r="U1409" s="16"/>
      <c r="V1409" s="16"/>
      <c r="W1409" s="16"/>
      <c r="X1409" s="16"/>
      <c r="Y1409" s="16"/>
      <c r="Z1409" s="16"/>
      <c r="AA1409" s="16"/>
    </row>
    <row r="1410">
      <c r="A1410" s="115">
        <v>1471.0</v>
      </c>
      <c r="B1410" s="116" t="s">
        <v>524</v>
      </c>
      <c r="C1410" s="116" t="s">
        <v>26</v>
      </c>
      <c r="D1410" s="118">
        <v>41915.0</v>
      </c>
      <c r="E1410" s="117">
        <v>2.2915E9</v>
      </c>
      <c r="F1410" s="117">
        <v>1.2688E9</v>
      </c>
      <c r="G1410" s="117">
        <v>1.791E8</v>
      </c>
      <c r="H1410" s="117">
        <v>2.522E8</v>
      </c>
      <c r="I1410" s="117">
        <v>2.59E7</v>
      </c>
      <c r="J1410" s="116" t="s">
        <v>15</v>
      </c>
      <c r="K1410" s="116" t="s">
        <v>74</v>
      </c>
      <c r="L1410" s="29">
        <f t="shared" si="1"/>
        <v>1022700000</v>
      </c>
      <c r="M1410" s="120">
        <f t="shared" si="2"/>
        <v>0.4463015492</v>
      </c>
      <c r="N1410" s="29">
        <f t="shared" si="3"/>
        <v>457200000</v>
      </c>
      <c r="O1410" s="29">
        <f t="shared" si="4"/>
        <v>565500000</v>
      </c>
      <c r="P1410" s="120">
        <f t="shared" si="5"/>
        <v>0.2467815841</v>
      </c>
      <c r="Q1410" s="16"/>
      <c r="R1410" s="16"/>
      <c r="S1410" s="16"/>
      <c r="T1410" s="16"/>
      <c r="U1410" s="16"/>
      <c r="V1410" s="16"/>
      <c r="W1410" s="16"/>
      <c r="X1410" s="16"/>
      <c r="Y1410" s="16"/>
      <c r="Z1410" s="16"/>
      <c r="AA1410" s="16"/>
    </row>
    <row r="1411">
      <c r="A1411" s="115">
        <v>1472.0</v>
      </c>
      <c r="B1411" s="116" t="s">
        <v>524</v>
      </c>
      <c r="C1411" s="116" t="s">
        <v>27</v>
      </c>
      <c r="D1411" s="118">
        <v>42279.0</v>
      </c>
      <c r="E1411" s="117">
        <v>3.2584E9</v>
      </c>
      <c r="F1411" s="117">
        <v>1.7039E9</v>
      </c>
      <c r="G1411" s="117">
        <v>1.913E8</v>
      </c>
      <c r="H1411" s="117">
        <v>3.032E8</v>
      </c>
      <c r="I1411" s="117">
        <v>3.35E7</v>
      </c>
      <c r="J1411" s="116" t="s">
        <v>15</v>
      </c>
      <c r="K1411" s="116" t="s">
        <v>74</v>
      </c>
      <c r="L1411" s="29">
        <f t="shared" si="1"/>
        <v>1554500000</v>
      </c>
      <c r="M1411" s="120">
        <f t="shared" si="2"/>
        <v>0.4770746379</v>
      </c>
      <c r="N1411" s="29">
        <f t="shared" si="3"/>
        <v>528000000</v>
      </c>
      <c r="O1411" s="29">
        <f t="shared" si="4"/>
        <v>1026500000</v>
      </c>
      <c r="P1411" s="120">
        <f t="shared" si="5"/>
        <v>0.3150319175</v>
      </c>
      <c r="Q1411" s="16"/>
      <c r="R1411" s="16"/>
      <c r="S1411" s="16"/>
      <c r="T1411" s="16"/>
      <c r="U1411" s="16"/>
      <c r="V1411" s="16"/>
      <c r="W1411" s="16"/>
      <c r="X1411" s="16"/>
      <c r="Y1411" s="16"/>
      <c r="Z1411" s="16"/>
      <c r="AA1411" s="16"/>
    </row>
    <row r="1412">
      <c r="A1412" s="115">
        <v>1473.0</v>
      </c>
      <c r="B1412" s="116" t="s">
        <v>524</v>
      </c>
      <c r="C1412" s="116" t="s">
        <v>28</v>
      </c>
      <c r="D1412" s="118">
        <v>42643.0</v>
      </c>
      <c r="E1412" s="117">
        <v>3.289E9</v>
      </c>
      <c r="F1412" s="117">
        <v>1.6238E9</v>
      </c>
      <c r="G1412" s="117">
        <v>1.959E8</v>
      </c>
      <c r="H1412" s="117">
        <v>3.124E8</v>
      </c>
      <c r="I1412" s="117">
        <v>3.34E7</v>
      </c>
      <c r="J1412" s="116" t="s">
        <v>15</v>
      </c>
      <c r="K1412" s="116" t="s">
        <v>74</v>
      </c>
      <c r="L1412" s="29">
        <f t="shared" si="1"/>
        <v>1665200000</v>
      </c>
      <c r="M1412" s="120">
        <f t="shared" si="2"/>
        <v>0.5062937063</v>
      </c>
      <c r="N1412" s="29">
        <f t="shared" si="3"/>
        <v>541700000</v>
      </c>
      <c r="O1412" s="29">
        <f t="shared" si="4"/>
        <v>1123500000</v>
      </c>
      <c r="P1412" s="120">
        <f t="shared" si="5"/>
        <v>0.3415931894</v>
      </c>
      <c r="Q1412" s="16"/>
      <c r="R1412" s="16"/>
      <c r="S1412" s="16"/>
      <c r="T1412" s="16"/>
      <c r="U1412" s="16"/>
      <c r="V1412" s="16"/>
      <c r="W1412" s="16"/>
      <c r="X1412" s="16"/>
      <c r="Y1412" s="16"/>
      <c r="Z1412" s="16"/>
      <c r="AA1412" s="16"/>
    </row>
    <row r="1413">
      <c r="A1413" s="115">
        <v>1474.0</v>
      </c>
      <c r="B1413" s="116" t="s">
        <v>525</v>
      </c>
      <c r="C1413" s="116" t="s">
        <v>25</v>
      </c>
      <c r="D1413" s="118">
        <v>41274.0</v>
      </c>
      <c r="E1413" s="117">
        <v>2.73E9</v>
      </c>
      <c r="F1413" s="117">
        <v>2.45E8</v>
      </c>
      <c r="G1413" s="117">
        <v>8.35E8</v>
      </c>
      <c r="H1413" s="119" t="s">
        <v>59</v>
      </c>
      <c r="I1413" s="117">
        <v>8.11E8</v>
      </c>
      <c r="J1413" s="116" t="s">
        <v>11</v>
      </c>
      <c r="K1413" s="116" t="s">
        <v>116</v>
      </c>
      <c r="L1413" s="29">
        <f t="shared" si="1"/>
        <v>2485000000</v>
      </c>
      <c r="M1413" s="120">
        <f t="shared" si="2"/>
        <v>0.9102564103</v>
      </c>
      <c r="N1413" s="29">
        <f t="shared" si="3"/>
        <v>1646000000</v>
      </c>
      <c r="O1413" s="29">
        <f t="shared" si="4"/>
        <v>839000000</v>
      </c>
      <c r="P1413" s="120">
        <f t="shared" si="5"/>
        <v>0.3073260073</v>
      </c>
      <c r="Q1413" s="16"/>
      <c r="R1413" s="16"/>
      <c r="S1413" s="16"/>
      <c r="T1413" s="16"/>
      <c r="U1413" s="16"/>
      <c r="V1413" s="16"/>
      <c r="W1413" s="16"/>
      <c r="X1413" s="16"/>
      <c r="Y1413" s="16"/>
      <c r="Z1413" s="16"/>
      <c r="AA1413" s="16"/>
    </row>
    <row r="1414">
      <c r="A1414" s="115">
        <v>1475.0</v>
      </c>
      <c r="B1414" s="116" t="s">
        <v>525</v>
      </c>
      <c r="C1414" s="116" t="s">
        <v>26</v>
      </c>
      <c r="D1414" s="118">
        <v>41639.0</v>
      </c>
      <c r="E1414" s="117">
        <v>3.371E9</v>
      </c>
      <c r="F1414" s="117">
        <v>3.28E8</v>
      </c>
      <c r="G1414" s="117">
        <v>1.052E9</v>
      </c>
      <c r="H1414" s="121" t="s">
        <v>59</v>
      </c>
      <c r="I1414" s="117">
        <v>7.87E8</v>
      </c>
      <c r="J1414" s="116" t="s">
        <v>11</v>
      </c>
      <c r="K1414" s="116" t="s">
        <v>116</v>
      </c>
      <c r="L1414" s="29">
        <f t="shared" si="1"/>
        <v>3043000000</v>
      </c>
      <c r="M1414" s="120">
        <f t="shared" si="2"/>
        <v>0.9026994957</v>
      </c>
      <c r="N1414" s="29">
        <f t="shared" si="3"/>
        <v>1839000000</v>
      </c>
      <c r="O1414" s="29">
        <f t="shared" si="4"/>
        <v>1204000000</v>
      </c>
      <c r="P1414" s="120">
        <f t="shared" si="5"/>
        <v>0.3571640463</v>
      </c>
      <c r="Q1414" s="16"/>
      <c r="R1414" s="16"/>
      <c r="S1414" s="16"/>
      <c r="T1414" s="16"/>
      <c r="U1414" s="16"/>
      <c r="V1414" s="16"/>
      <c r="W1414" s="16"/>
      <c r="X1414" s="16"/>
      <c r="Y1414" s="16"/>
      <c r="Z1414" s="16"/>
      <c r="AA1414" s="16"/>
    </row>
    <row r="1415">
      <c r="A1415" s="115">
        <v>1476.0</v>
      </c>
      <c r="B1415" s="116" t="s">
        <v>525</v>
      </c>
      <c r="C1415" s="116" t="s">
        <v>27</v>
      </c>
      <c r="D1415" s="118">
        <v>42004.0</v>
      </c>
      <c r="E1415" s="117">
        <v>4.038E9</v>
      </c>
      <c r="F1415" s="117">
        <v>4.27E8</v>
      </c>
      <c r="G1415" s="117">
        <v>1.296E9</v>
      </c>
      <c r="H1415" s="121" t="s">
        <v>59</v>
      </c>
      <c r="I1415" s="117">
        <v>9.42E8</v>
      </c>
      <c r="J1415" s="116" t="s">
        <v>11</v>
      </c>
      <c r="K1415" s="116" t="s">
        <v>116</v>
      </c>
      <c r="L1415" s="29">
        <f t="shared" si="1"/>
        <v>3611000000</v>
      </c>
      <c r="M1415" s="120">
        <f t="shared" si="2"/>
        <v>0.8942545815</v>
      </c>
      <c r="N1415" s="29">
        <f t="shared" si="3"/>
        <v>2238000000</v>
      </c>
      <c r="O1415" s="29">
        <f t="shared" si="4"/>
        <v>1373000000</v>
      </c>
      <c r="P1415" s="120">
        <f t="shared" si="5"/>
        <v>0.3400198118</v>
      </c>
      <c r="Q1415" s="16"/>
      <c r="R1415" s="16"/>
      <c r="S1415" s="16"/>
      <c r="T1415" s="16"/>
      <c r="U1415" s="16"/>
      <c r="V1415" s="16"/>
      <c r="W1415" s="16"/>
      <c r="X1415" s="16"/>
      <c r="Y1415" s="16"/>
      <c r="Z1415" s="16"/>
      <c r="AA1415" s="16"/>
    </row>
    <row r="1416">
      <c r="A1416" s="115">
        <v>1477.0</v>
      </c>
      <c r="B1416" s="116" t="s">
        <v>525</v>
      </c>
      <c r="C1416" s="116" t="s">
        <v>28</v>
      </c>
      <c r="D1416" s="118">
        <v>42369.0</v>
      </c>
      <c r="E1416" s="117">
        <v>3.133E9</v>
      </c>
      <c r="F1416" s="117">
        <v>6.89E8</v>
      </c>
      <c r="G1416" s="117">
        <v>1.208E9</v>
      </c>
      <c r="H1416" s="121" t="s">
        <v>59</v>
      </c>
      <c r="I1416" s="117">
        <v>1.091E9</v>
      </c>
      <c r="J1416" s="116" t="s">
        <v>11</v>
      </c>
      <c r="K1416" s="116" t="s">
        <v>116</v>
      </c>
      <c r="L1416" s="29">
        <f t="shared" si="1"/>
        <v>2444000000</v>
      </c>
      <c r="M1416" s="120">
        <f t="shared" si="2"/>
        <v>0.7800829876</v>
      </c>
      <c r="N1416" s="29">
        <f t="shared" si="3"/>
        <v>2299000000</v>
      </c>
      <c r="O1416" s="29">
        <f t="shared" si="4"/>
        <v>145000000</v>
      </c>
      <c r="P1416" s="120">
        <f t="shared" si="5"/>
        <v>0.04628151931</v>
      </c>
      <c r="Q1416" s="16"/>
      <c r="R1416" s="16"/>
      <c r="S1416" s="16"/>
      <c r="T1416" s="16"/>
      <c r="U1416" s="16"/>
      <c r="V1416" s="16"/>
      <c r="W1416" s="16"/>
      <c r="X1416" s="16"/>
      <c r="Y1416" s="16"/>
      <c r="Z1416" s="16"/>
      <c r="AA1416" s="16"/>
    </row>
    <row r="1417">
      <c r="A1417" s="115">
        <v>1478.0</v>
      </c>
      <c r="B1417" s="116" t="s">
        <v>526</v>
      </c>
      <c r="C1417" s="116" t="s">
        <v>25</v>
      </c>
      <c r="D1417" s="118">
        <v>41274.0</v>
      </c>
      <c r="E1417" s="117">
        <v>1.0793E10</v>
      </c>
      <c r="F1417" s="117">
        <v>3.62E8</v>
      </c>
      <c r="G1417" s="117">
        <v>2.123E9</v>
      </c>
      <c r="H1417" s="121" t="s">
        <v>59</v>
      </c>
      <c r="I1417" s="117">
        <v>4.549E9</v>
      </c>
      <c r="J1417" s="116" t="s">
        <v>12</v>
      </c>
      <c r="K1417" s="116" t="s">
        <v>132</v>
      </c>
      <c r="L1417" s="29">
        <f t="shared" si="1"/>
        <v>10431000000</v>
      </c>
      <c r="M1417" s="120">
        <f t="shared" si="2"/>
        <v>0.9664597424</v>
      </c>
      <c r="N1417" s="29">
        <f t="shared" si="3"/>
        <v>6672000000</v>
      </c>
      <c r="O1417" s="29">
        <f t="shared" si="4"/>
        <v>3759000000</v>
      </c>
      <c r="P1417" s="120">
        <f t="shared" si="5"/>
        <v>0.3482812934</v>
      </c>
      <c r="Q1417" s="16"/>
      <c r="R1417" s="16"/>
      <c r="S1417" s="16"/>
      <c r="T1417" s="16"/>
      <c r="U1417" s="16"/>
      <c r="V1417" s="16"/>
      <c r="W1417" s="16"/>
      <c r="X1417" s="16"/>
      <c r="Y1417" s="16"/>
      <c r="Z1417" s="16"/>
      <c r="AA1417" s="16"/>
    </row>
    <row r="1418">
      <c r="A1418" s="115">
        <v>1479.0</v>
      </c>
      <c r="B1418" s="116" t="s">
        <v>526</v>
      </c>
      <c r="C1418" s="116" t="s">
        <v>26</v>
      </c>
      <c r="D1418" s="118">
        <v>41639.0</v>
      </c>
      <c r="E1418" s="117">
        <v>1.1813E10</v>
      </c>
      <c r="F1418" s="117">
        <v>3.74E8</v>
      </c>
      <c r="G1418" s="117">
        <v>2.484E9</v>
      </c>
      <c r="H1418" s="121" t="s">
        <v>59</v>
      </c>
      <c r="I1418" s="117">
        <v>5.445E9</v>
      </c>
      <c r="J1418" s="116" t="s">
        <v>12</v>
      </c>
      <c r="K1418" s="116" t="s">
        <v>132</v>
      </c>
      <c r="L1418" s="29">
        <f t="shared" si="1"/>
        <v>11439000000</v>
      </c>
      <c r="M1418" s="120">
        <f t="shared" si="2"/>
        <v>0.9683399644</v>
      </c>
      <c r="N1418" s="29">
        <f t="shared" si="3"/>
        <v>7929000000</v>
      </c>
      <c r="O1418" s="29">
        <f t="shared" si="4"/>
        <v>3510000000</v>
      </c>
      <c r="P1418" s="120">
        <f t="shared" si="5"/>
        <v>0.2971302802</v>
      </c>
      <c r="Q1418" s="16"/>
      <c r="R1418" s="16"/>
      <c r="S1418" s="16"/>
      <c r="T1418" s="16"/>
      <c r="U1418" s="16"/>
      <c r="V1418" s="16"/>
      <c r="W1418" s="16"/>
      <c r="X1418" s="16"/>
      <c r="Y1418" s="16"/>
      <c r="Z1418" s="16"/>
      <c r="AA1418" s="16"/>
    </row>
    <row r="1419">
      <c r="A1419" s="115">
        <v>1480.0</v>
      </c>
      <c r="B1419" s="116" t="s">
        <v>526</v>
      </c>
      <c r="C1419" s="116" t="s">
        <v>27</v>
      </c>
      <c r="D1419" s="118">
        <v>42004.0</v>
      </c>
      <c r="E1419" s="117">
        <v>1.2727E10</v>
      </c>
      <c r="F1419" s="117">
        <v>4.7E8</v>
      </c>
      <c r="G1419" s="117">
        <v>2.927E9</v>
      </c>
      <c r="H1419" s="121" t="s">
        <v>59</v>
      </c>
      <c r="I1419" s="117">
        <v>5.492E9</v>
      </c>
      <c r="J1419" s="116" t="s">
        <v>12</v>
      </c>
      <c r="K1419" s="116" t="s">
        <v>132</v>
      </c>
      <c r="L1419" s="29">
        <f t="shared" si="1"/>
        <v>12257000000</v>
      </c>
      <c r="M1419" s="120">
        <f t="shared" si="2"/>
        <v>0.9630706372</v>
      </c>
      <c r="N1419" s="29">
        <f t="shared" si="3"/>
        <v>8419000000</v>
      </c>
      <c r="O1419" s="29">
        <f t="shared" si="4"/>
        <v>3838000000</v>
      </c>
      <c r="P1419" s="120">
        <f t="shared" si="5"/>
        <v>0.3015636049</v>
      </c>
      <c r="Q1419" s="16"/>
      <c r="R1419" s="16"/>
      <c r="S1419" s="16"/>
      <c r="T1419" s="16"/>
      <c r="U1419" s="16"/>
      <c r="V1419" s="16"/>
      <c r="W1419" s="16"/>
      <c r="X1419" s="16"/>
      <c r="Y1419" s="16"/>
      <c r="Z1419" s="16"/>
      <c r="AA1419" s="16"/>
    </row>
    <row r="1420">
      <c r="A1420" s="115">
        <v>1481.0</v>
      </c>
      <c r="B1420" s="116" t="s">
        <v>526</v>
      </c>
      <c r="C1420" s="116" t="s">
        <v>28</v>
      </c>
      <c r="D1420" s="118">
        <v>42369.0</v>
      </c>
      <c r="E1420" s="117">
        <v>1.362E10</v>
      </c>
      <c r="F1420" s="117">
        <v>6.07E8</v>
      </c>
      <c r="G1420" s="117">
        <v>3.264E9</v>
      </c>
      <c r="H1420" s="119" t="s">
        <v>59</v>
      </c>
      <c r="I1420" s="117">
        <v>5.69E9</v>
      </c>
      <c r="J1420" s="116" t="s">
        <v>12</v>
      </c>
      <c r="K1420" s="116" t="s">
        <v>132</v>
      </c>
      <c r="L1420" s="29">
        <f t="shared" si="1"/>
        <v>13013000000</v>
      </c>
      <c r="M1420" s="120">
        <f t="shared" si="2"/>
        <v>0.9554331865</v>
      </c>
      <c r="N1420" s="29">
        <f t="shared" si="3"/>
        <v>8954000000</v>
      </c>
      <c r="O1420" s="29">
        <f t="shared" si="4"/>
        <v>4059000000</v>
      </c>
      <c r="P1420" s="120">
        <f t="shared" si="5"/>
        <v>0.2980176211</v>
      </c>
      <c r="Q1420" s="16"/>
      <c r="R1420" s="16"/>
      <c r="S1420" s="16"/>
      <c r="T1420" s="16"/>
      <c r="U1420" s="16"/>
      <c r="V1420" s="16"/>
      <c r="W1420" s="16"/>
      <c r="X1420" s="16"/>
      <c r="Y1420" s="16"/>
      <c r="Z1420" s="16"/>
      <c r="AA1420" s="16"/>
    </row>
    <row r="1421">
      <c r="A1421" s="115">
        <v>1482.0</v>
      </c>
      <c r="B1421" s="116" t="s">
        <v>527</v>
      </c>
      <c r="C1421" s="116" t="s">
        <v>25</v>
      </c>
      <c r="D1421" s="118">
        <v>41639.0</v>
      </c>
      <c r="E1421" s="117">
        <v>9.021E9</v>
      </c>
      <c r="F1421" s="117">
        <v>3.002E9</v>
      </c>
      <c r="G1421" s="117">
        <v>4.089E9</v>
      </c>
      <c r="H1421" s="117">
        <v>5.36E8</v>
      </c>
      <c r="I1421" s="117">
        <v>1.38E8</v>
      </c>
      <c r="J1421" s="116" t="s">
        <v>13</v>
      </c>
      <c r="K1421" s="116" t="s">
        <v>70</v>
      </c>
      <c r="L1421" s="29">
        <f t="shared" si="1"/>
        <v>6019000000</v>
      </c>
      <c r="M1421" s="120">
        <f t="shared" si="2"/>
        <v>0.6672209289</v>
      </c>
      <c r="N1421" s="29">
        <f t="shared" si="3"/>
        <v>4763000000</v>
      </c>
      <c r="O1421" s="29">
        <f t="shared" si="4"/>
        <v>1256000000</v>
      </c>
      <c r="P1421" s="120">
        <f t="shared" si="5"/>
        <v>0.139230684</v>
      </c>
      <c r="Q1421" s="16"/>
      <c r="R1421" s="16"/>
      <c r="S1421" s="16"/>
      <c r="T1421" s="16"/>
      <c r="U1421" s="16"/>
      <c r="V1421" s="16"/>
      <c r="W1421" s="16"/>
      <c r="X1421" s="16"/>
      <c r="Y1421" s="16"/>
      <c r="Z1421" s="16"/>
      <c r="AA1421" s="16"/>
    </row>
    <row r="1422">
      <c r="A1422" s="115">
        <v>1483.0</v>
      </c>
      <c r="B1422" s="116" t="s">
        <v>527</v>
      </c>
      <c r="C1422" s="116" t="s">
        <v>26</v>
      </c>
      <c r="D1422" s="118">
        <v>42004.0</v>
      </c>
      <c r="E1422" s="117">
        <v>9.675E9</v>
      </c>
      <c r="F1422" s="117">
        <v>3.319E9</v>
      </c>
      <c r="G1422" s="117">
        <v>4.308E9</v>
      </c>
      <c r="H1422" s="117">
        <v>6.14E8</v>
      </c>
      <c r="I1422" s="117">
        <v>1.88E8</v>
      </c>
      <c r="J1422" s="116" t="s">
        <v>13</v>
      </c>
      <c r="K1422" s="116" t="s">
        <v>70</v>
      </c>
      <c r="L1422" s="29">
        <f t="shared" si="1"/>
        <v>6356000000</v>
      </c>
      <c r="M1422" s="120">
        <f t="shared" si="2"/>
        <v>0.6569509044</v>
      </c>
      <c r="N1422" s="29">
        <f t="shared" si="3"/>
        <v>5110000000</v>
      </c>
      <c r="O1422" s="29">
        <f t="shared" si="4"/>
        <v>1246000000</v>
      </c>
      <c r="P1422" s="120">
        <f t="shared" si="5"/>
        <v>0.1287855297</v>
      </c>
      <c r="Q1422" s="16"/>
      <c r="R1422" s="16"/>
      <c r="S1422" s="16"/>
      <c r="T1422" s="16"/>
      <c r="U1422" s="16"/>
      <c r="V1422" s="16"/>
      <c r="W1422" s="16"/>
      <c r="X1422" s="16"/>
      <c r="Y1422" s="16"/>
      <c r="Z1422" s="16"/>
      <c r="AA1422" s="16"/>
    </row>
    <row r="1423">
      <c r="A1423" s="115">
        <v>1484.0</v>
      </c>
      <c r="B1423" s="116" t="s">
        <v>527</v>
      </c>
      <c r="C1423" s="116" t="s">
        <v>27</v>
      </c>
      <c r="D1423" s="118">
        <v>42369.0</v>
      </c>
      <c r="E1423" s="117">
        <v>9.946E9</v>
      </c>
      <c r="F1423" s="117">
        <v>3.344E9</v>
      </c>
      <c r="G1423" s="117">
        <v>3.906E9</v>
      </c>
      <c r="H1423" s="117">
        <v>6.25E8</v>
      </c>
      <c r="I1423" s="117">
        <v>2.1E8</v>
      </c>
      <c r="J1423" s="116" t="s">
        <v>13</v>
      </c>
      <c r="K1423" s="116" t="s">
        <v>70</v>
      </c>
      <c r="L1423" s="29">
        <f t="shared" si="1"/>
        <v>6602000000</v>
      </c>
      <c r="M1423" s="120">
        <f t="shared" si="2"/>
        <v>0.663784436</v>
      </c>
      <c r="N1423" s="29">
        <f t="shared" si="3"/>
        <v>4741000000</v>
      </c>
      <c r="O1423" s="29">
        <f t="shared" si="4"/>
        <v>1861000000</v>
      </c>
      <c r="P1423" s="120">
        <f t="shared" si="5"/>
        <v>0.1871103961</v>
      </c>
      <c r="Q1423" s="16"/>
      <c r="R1423" s="16"/>
      <c r="S1423" s="16"/>
      <c r="T1423" s="16"/>
      <c r="U1423" s="16"/>
      <c r="V1423" s="16"/>
      <c r="W1423" s="16"/>
      <c r="X1423" s="16"/>
      <c r="Y1423" s="16"/>
      <c r="Z1423" s="16"/>
      <c r="AA1423" s="16"/>
    </row>
    <row r="1424">
      <c r="A1424" s="115">
        <v>1485.0</v>
      </c>
      <c r="B1424" s="116" t="s">
        <v>527</v>
      </c>
      <c r="C1424" s="116" t="s">
        <v>28</v>
      </c>
      <c r="D1424" s="122">
        <v>42735.0</v>
      </c>
      <c r="E1424" s="117">
        <v>1.1325E10</v>
      </c>
      <c r="F1424" s="117">
        <v>3.83E9</v>
      </c>
      <c r="G1424" s="117">
        <v>4.295E9</v>
      </c>
      <c r="H1424" s="117">
        <v>7.15E8</v>
      </c>
      <c r="I1424" s="117">
        <v>3.19E8</v>
      </c>
      <c r="J1424" s="116" t="s">
        <v>13</v>
      </c>
      <c r="K1424" s="116" t="s">
        <v>70</v>
      </c>
      <c r="L1424" s="29">
        <f t="shared" si="1"/>
        <v>7495000000</v>
      </c>
      <c r="M1424" s="120">
        <f t="shared" si="2"/>
        <v>0.6618101545</v>
      </c>
      <c r="N1424" s="29">
        <f t="shared" si="3"/>
        <v>5329000000</v>
      </c>
      <c r="O1424" s="29">
        <f t="shared" si="4"/>
        <v>2166000000</v>
      </c>
      <c r="P1424" s="120">
        <f t="shared" si="5"/>
        <v>0.1912582781</v>
      </c>
      <c r="Q1424" s="16"/>
      <c r="R1424" s="16"/>
      <c r="S1424" s="16"/>
      <c r="T1424" s="16"/>
      <c r="U1424" s="16"/>
      <c r="V1424" s="16"/>
      <c r="W1424" s="16"/>
      <c r="X1424" s="16"/>
      <c r="Y1424" s="16"/>
      <c r="Z1424" s="16"/>
      <c r="AA1424" s="16"/>
    </row>
    <row r="1425">
      <c r="A1425" s="115">
        <v>1486.0</v>
      </c>
      <c r="B1425" s="116" t="s">
        <v>528</v>
      </c>
      <c r="C1425" s="116" t="s">
        <v>25</v>
      </c>
      <c r="D1425" s="118">
        <v>41362.0</v>
      </c>
      <c r="E1425" s="117">
        <v>6.906E9</v>
      </c>
      <c r="F1425" s="117">
        <v>1.175E9</v>
      </c>
      <c r="G1425" s="117">
        <v>3.236E9</v>
      </c>
      <c r="H1425" s="117">
        <v>1.026E9</v>
      </c>
      <c r="I1425" s="117">
        <v>2.86E8</v>
      </c>
      <c r="J1425" s="116" t="s">
        <v>15</v>
      </c>
      <c r="K1425" s="116" t="s">
        <v>72</v>
      </c>
      <c r="L1425" s="29">
        <f t="shared" si="1"/>
        <v>5731000000</v>
      </c>
      <c r="M1425" s="120">
        <f t="shared" si="2"/>
        <v>0.8298580944</v>
      </c>
      <c r="N1425" s="29">
        <f t="shared" si="3"/>
        <v>4548000000</v>
      </c>
      <c r="O1425" s="29">
        <f t="shared" si="4"/>
        <v>1183000000</v>
      </c>
      <c r="P1425" s="120">
        <f t="shared" si="5"/>
        <v>0.1713003186</v>
      </c>
      <c r="Q1425" s="16"/>
      <c r="R1425" s="16"/>
      <c r="S1425" s="16"/>
      <c r="T1425" s="16"/>
      <c r="U1425" s="16"/>
      <c r="V1425" s="16"/>
      <c r="W1425" s="16"/>
      <c r="X1425" s="16"/>
      <c r="Y1425" s="16"/>
      <c r="Z1425" s="16"/>
      <c r="AA1425" s="16"/>
    </row>
    <row r="1426">
      <c r="A1426" s="115">
        <v>1487.0</v>
      </c>
      <c r="B1426" s="116" t="s">
        <v>528</v>
      </c>
      <c r="C1426" s="116" t="s">
        <v>26</v>
      </c>
      <c r="D1426" s="118">
        <v>41726.0</v>
      </c>
      <c r="E1426" s="117">
        <v>4.183E9</v>
      </c>
      <c r="F1426" s="117">
        <v>7.91E8</v>
      </c>
      <c r="G1426" s="117">
        <v>2.186E9</v>
      </c>
      <c r="H1426" s="117">
        <v>7.22E8</v>
      </c>
      <c r="I1426" s="117">
        <v>9.3E7</v>
      </c>
      <c r="J1426" s="116" t="s">
        <v>15</v>
      </c>
      <c r="K1426" s="116" t="s">
        <v>72</v>
      </c>
      <c r="L1426" s="29">
        <f t="shared" si="1"/>
        <v>3392000000</v>
      </c>
      <c r="M1426" s="120">
        <f t="shared" si="2"/>
        <v>0.810901267</v>
      </c>
      <c r="N1426" s="29">
        <f t="shared" si="3"/>
        <v>3001000000</v>
      </c>
      <c r="O1426" s="29">
        <f t="shared" si="4"/>
        <v>391000000</v>
      </c>
      <c r="P1426" s="120">
        <f t="shared" si="5"/>
        <v>0.09347358355</v>
      </c>
      <c r="Q1426" s="16"/>
      <c r="R1426" s="16"/>
      <c r="S1426" s="16"/>
      <c r="T1426" s="16"/>
      <c r="U1426" s="16"/>
      <c r="V1426" s="16"/>
      <c r="W1426" s="16"/>
      <c r="X1426" s="16"/>
      <c r="Y1426" s="16"/>
      <c r="Z1426" s="16"/>
      <c r="AA1426" s="16"/>
    </row>
    <row r="1427">
      <c r="A1427" s="115">
        <v>1488.0</v>
      </c>
      <c r="B1427" s="116" t="s">
        <v>528</v>
      </c>
      <c r="C1427" s="116" t="s">
        <v>27</v>
      </c>
      <c r="D1427" s="118">
        <v>42097.0</v>
      </c>
      <c r="E1427" s="117">
        <v>3.956E9</v>
      </c>
      <c r="F1427" s="117">
        <v>7.27E8</v>
      </c>
      <c r="G1427" s="117">
        <v>2.012E9</v>
      </c>
      <c r="H1427" s="117">
        <v>8.12E8</v>
      </c>
      <c r="I1427" s="117">
        <v>8.7E7</v>
      </c>
      <c r="J1427" s="116" t="s">
        <v>15</v>
      </c>
      <c r="K1427" s="116" t="s">
        <v>72</v>
      </c>
      <c r="L1427" s="29">
        <f t="shared" si="1"/>
        <v>3229000000</v>
      </c>
      <c r="M1427" s="120">
        <f t="shared" si="2"/>
        <v>0.8162285137</v>
      </c>
      <c r="N1427" s="29">
        <f t="shared" si="3"/>
        <v>2911000000</v>
      </c>
      <c r="O1427" s="29">
        <f t="shared" si="4"/>
        <v>318000000</v>
      </c>
      <c r="P1427" s="120">
        <f t="shared" si="5"/>
        <v>0.08038422649</v>
      </c>
      <c r="Q1427" s="16"/>
      <c r="R1427" s="16"/>
      <c r="S1427" s="16"/>
      <c r="T1427" s="16"/>
      <c r="U1427" s="16"/>
      <c r="V1427" s="16"/>
      <c r="W1427" s="16"/>
      <c r="X1427" s="16"/>
      <c r="Y1427" s="16"/>
      <c r="Z1427" s="16"/>
      <c r="AA1427" s="16"/>
    </row>
    <row r="1428">
      <c r="A1428" s="115">
        <v>1489.0</v>
      </c>
      <c r="B1428" s="116" t="s">
        <v>528</v>
      </c>
      <c r="C1428" s="116" t="s">
        <v>28</v>
      </c>
      <c r="D1428" s="118">
        <v>42461.0</v>
      </c>
      <c r="E1428" s="117">
        <v>3.6E9</v>
      </c>
      <c r="F1428" s="117">
        <v>6.15E8</v>
      </c>
      <c r="G1428" s="117">
        <v>1.587E9</v>
      </c>
      <c r="H1428" s="117">
        <v>7.48E8</v>
      </c>
      <c r="I1428" s="117">
        <v>5.7E7</v>
      </c>
      <c r="J1428" s="116" t="s">
        <v>15</v>
      </c>
      <c r="K1428" s="116" t="s">
        <v>72</v>
      </c>
      <c r="L1428" s="29">
        <f t="shared" si="1"/>
        <v>2985000000</v>
      </c>
      <c r="M1428" s="120">
        <f t="shared" si="2"/>
        <v>0.8291666667</v>
      </c>
      <c r="N1428" s="29">
        <f t="shared" si="3"/>
        <v>2392000000</v>
      </c>
      <c r="O1428" s="29">
        <f t="shared" si="4"/>
        <v>593000000</v>
      </c>
      <c r="P1428" s="120">
        <f t="shared" si="5"/>
        <v>0.1647222222</v>
      </c>
      <c r="Q1428" s="16"/>
      <c r="R1428" s="16"/>
      <c r="S1428" s="16"/>
      <c r="T1428" s="16"/>
      <c r="U1428" s="16"/>
      <c r="V1428" s="16"/>
      <c r="W1428" s="16"/>
      <c r="X1428" s="16"/>
      <c r="Y1428" s="16"/>
      <c r="Z1428" s="16"/>
      <c r="AA1428" s="16"/>
    </row>
    <row r="1429">
      <c r="A1429" s="115">
        <v>1490.0</v>
      </c>
      <c r="B1429" s="116" t="s">
        <v>529</v>
      </c>
      <c r="C1429" s="116" t="s">
        <v>25</v>
      </c>
      <c r="D1429" s="118">
        <v>41454.0</v>
      </c>
      <c r="E1429" s="117">
        <v>4.4411233E10</v>
      </c>
      <c r="F1429" s="117">
        <v>3.6414626E10</v>
      </c>
      <c r="G1429" s="117">
        <v>6.338129E9</v>
      </c>
      <c r="H1429" s="121" t="s">
        <v>59</v>
      </c>
      <c r="I1429" s="119" t="s">
        <v>59</v>
      </c>
      <c r="J1429" s="116" t="s">
        <v>10</v>
      </c>
      <c r="K1429" s="116" t="s">
        <v>530</v>
      </c>
      <c r="L1429" s="29">
        <f t="shared" si="1"/>
        <v>7996607000</v>
      </c>
      <c r="M1429" s="120">
        <f t="shared" si="2"/>
        <v>0.1800582073</v>
      </c>
      <c r="N1429" s="29">
        <f t="shared" si="3"/>
        <v>6338129000</v>
      </c>
      <c r="O1429" s="29">
        <f t="shared" si="4"/>
        <v>1658478000</v>
      </c>
      <c r="P1429" s="120">
        <f t="shared" si="5"/>
        <v>0.03734366033</v>
      </c>
      <c r="Q1429" s="16"/>
      <c r="R1429" s="16"/>
      <c r="S1429" s="16"/>
      <c r="T1429" s="16"/>
      <c r="U1429" s="16"/>
      <c r="V1429" s="16"/>
      <c r="W1429" s="16"/>
      <c r="X1429" s="16"/>
      <c r="Y1429" s="16"/>
      <c r="Z1429" s="16"/>
      <c r="AA1429" s="16"/>
    </row>
    <row r="1430">
      <c r="A1430" s="115">
        <v>1491.0</v>
      </c>
      <c r="B1430" s="116" t="s">
        <v>529</v>
      </c>
      <c r="C1430" s="116" t="s">
        <v>26</v>
      </c>
      <c r="D1430" s="118">
        <v>41818.0</v>
      </c>
      <c r="E1430" s="117">
        <v>4.6516712E10</v>
      </c>
      <c r="F1430" s="117">
        <v>3.8335677E10</v>
      </c>
      <c r="G1430" s="119" t="s">
        <v>59</v>
      </c>
      <c r="H1430" s="121" t="s">
        <v>59</v>
      </c>
      <c r="I1430" s="119" t="s">
        <v>59</v>
      </c>
      <c r="J1430" s="116" t="s">
        <v>10</v>
      </c>
      <c r="K1430" s="116" t="s">
        <v>530</v>
      </c>
      <c r="L1430" s="29">
        <f t="shared" si="1"/>
        <v>8181035000</v>
      </c>
      <c r="M1430" s="120">
        <f t="shared" si="2"/>
        <v>0.1758730282</v>
      </c>
      <c r="N1430" s="29">
        <f t="shared" si="3"/>
        <v>0</v>
      </c>
      <c r="O1430" s="29">
        <f t="shared" si="4"/>
        <v>8181035000</v>
      </c>
      <c r="P1430" s="120">
        <f t="shared" si="5"/>
        <v>0.1758730282</v>
      </c>
      <c r="Q1430" s="16"/>
      <c r="R1430" s="16"/>
      <c r="S1430" s="16"/>
      <c r="T1430" s="16"/>
      <c r="U1430" s="16"/>
      <c r="V1430" s="16"/>
      <c r="W1430" s="16"/>
      <c r="X1430" s="16"/>
      <c r="Y1430" s="16"/>
      <c r="Z1430" s="16"/>
      <c r="AA1430" s="16"/>
    </row>
    <row r="1431">
      <c r="A1431" s="115">
        <v>1492.0</v>
      </c>
      <c r="B1431" s="116" t="s">
        <v>529</v>
      </c>
      <c r="C1431" s="116" t="s">
        <v>27</v>
      </c>
      <c r="D1431" s="118">
        <v>42182.0</v>
      </c>
      <c r="E1431" s="117">
        <v>4.8680752E10</v>
      </c>
      <c r="F1431" s="117">
        <v>4.0129236E10</v>
      </c>
      <c r="G1431" s="119" t="s">
        <v>59</v>
      </c>
      <c r="H1431" s="121" t="s">
        <v>59</v>
      </c>
      <c r="I1431" s="121" t="s">
        <v>59</v>
      </c>
      <c r="J1431" s="116" t="s">
        <v>10</v>
      </c>
      <c r="K1431" s="116" t="s">
        <v>530</v>
      </c>
      <c r="L1431" s="29">
        <f t="shared" si="1"/>
        <v>8551516000</v>
      </c>
      <c r="M1431" s="120">
        <f t="shared" si="2"/>
        <v>0.1756652403</v>
      </c>
      <c r="N1431" s="29">
        <f t="shared" si="3"/>
        <v>0</v>
      </c>
      <c r="O1431" s="29">
        <f t="shared" si="4"/>
        <v>8551516000</v>
      </c>
      <c r="P1431" s="120">
        <f t="shared" si="5"/>
        <v>0.1756652403</v>
      </c>
      <c r="Q1431" s="16"/>
      <c r="R1431" s="16"/>
      <c r="S1431" s="16"/>
      <c r="T1431" s="16"/>
      <c r="U1431" s="16"/>
      <c r="V1431" s="16"/>
      <c r="W1431" s="16"/>
      <c r="X1431" s="16"/>
      <c r="Y1431" s="16"/>
      <c r="Z1431" s="16"/>
      <c r="AA1431" s="16"/>
    </row>
    <row r="1432">
      <c r="A1432" s="115">
        <v>1493.0</v>
      </c>
      <c r="B1432" s="116" t="s">
        <v>529</v>
      </c>
      <c r="C1432" s="116" t="s">
        <v>28</v>
      </c>
      <c r="D1432" s="118">
        <v>42553.0</v>
      </c>
      <c r="E1432" s="117">
        <v>5.0366919E10</v>
      </c>
      <c r="F1432" s="117">
        <v>4.1326447E10</v>
      </c>
      <c r="G1432" s="119" t="s">
        <v>59</v>
      </c>
      <c r="H1432" s="121" t="s">
        <v>59</v>
      </c>
      <c r="I1432" s="121" t="s">
        <v>59</v>
      </c>
      <c r="J1432" s="116" t="s">
        <v>10</v>
      </c>
      <c r="K1432" s="116" t="s">
        <v>530</v>
      </c>
      <c r="L1432" s="29">
        <f t="shared" si="1"/>
        <v>9040472000</v>
      </c>
      <c r="M1432" s="120">
        <f t="shared" si="2"/>
        <v>0.1794922576</v>
      </c>
      <c r="N1432" s="29">
        <f t="shared" si="3"/>
        <v>0</v>
      </c>
      <c r="O1432" s="29">
        <f t="shared" si="4"/>
        <v>9040472000</v>
      </c>
      <c r="P1432" s="120">
        <f t="shared" si="5"/>
        <v>0.1794922576</v>
      </c>
      <c r="Q1432" s="16"/>
      <c r="R1432" s="16"/>
      <c r="S1432" s="16"/>
      <c r="T1432" s="16"/>
      <c r="U1432" s="16"/>
      <c r="V1432" s="16"/>
      <c r="W1432" s="16"/>
      <c r="X1432" s="16"/>
      <c r="Y1432" s="16"/>
      <c r="Z1432" s="16"/>
      <c r="AA1432" s="16"/>
    </row>
    <row r="1433">
      <c r="A1433" s="115">
        <v>1494.0</v>
      </c>
      <c r="B1433" s="116" t="s">
        <v>531</v>
      </c>
      <c r="C1433" s="116" t="s">
        <v>25</v>
      </c>
      <c r="D1433" s="118">
        <v>41274.0</v>
      </c>
      <c r="E1433" s="117">
        <v>1.27434E11</v>
      </c>
      <c r="F1433" s="117">
        <v>5.5228E10</v>
      </c>
      <c r="G1433" s="117">
        <v>4.1066E10</v>
      </c>
      <c r="H1433" s="119" t="s">
        <v>59</v>
      </c>
      <c r="I1433" s="117">
        <v>1.8143E10</v>
      </c>
      <c r="J1433" s="116" t="s">
        <v>18</v>
      </c>
      <c r="K1433" s="116" t="s">
        <v>214</v>
      </c>
      <c r="L1433" s="29">
        <f t="shared" si="1"/>
        <v>72206000000</v>
      </c>
      <c r="M1433" s="120">
        <f t="shared" si="2"/>
        <v>0.5666148752</v>
      </c>
      <c r="N1433" s="29">
        <f t="shared" si="3"/>
        <v>59209000000</v>
      </c>
      <c r="O1433" s="29">
        <f t="shared" si="4"/>
        <v>12997000000</v>
      </c>
      <c r="P1433" s="120">
        <f t="shared" si="5"/>
        <v>0.1019900498</v>
      </c>
      <c r="Q1433" s="16"/>
      <c r="R1433" s="16"/>
      <c r="S1433" s="16"/>
      <c r="T1433" s="16"/>
      <c r="U1433" s="16"/>
      <c r="V1433" s="16"/>
      <c r="W1433" s="16"/>
      <c r="X1433" s="16"/>
      <c r="Y1433" s="16"/>
      <c r="Z1433" s="16"/>
      <c r="AA1433" s="16"/>
    </row>
    <row r="1434">
      <c r="A1434" s="115">
        <v>1495.0</v>
      </c>
      <c r="B1434" s="116" t="s">
        <v>531</v>
      </c>
      <c r="C1434" s="116" t="s">
        <v>26</v>
      </c>
      <c r="D1434" s="118">
        <v>41639.0</v>
      </c>
      <c r="E1434" s="117">
        <v>1.28752E11</v>
      </c>
      <c r="F1434" s="117">
        <v>5.1191E10</v>
      </c>
      <c r="G1434" s="117">
        <v>2.8414E10</v>
      </c>
      <c r="H1434" s="121" t="s">
        <v>59</v>
      </c>
      <c r="I1434" s="117">
        <v>1.8395E10</v>
      </c>
      <c r="J1434" s="116" t="s">
        <v>18</v>
      </c>
      <c r="K1434" s="116" t="s">
        <v>214</v>
      </c>
      <c r="L1434" s="29">
        <f t="shared" si="1"/>
        <v>77561000000</v>
      </c>
      <c r="M1434" s="120">
        <f t="shared" si="2"/>
        <v>0.6024061762</v>
      </c>
      <c r="N1434" s="29">
        <f t="shared" si="3"/>
        <v>46809000000</v>
      </c>
      <c r="O1434" s="29">
        <f t="shared" si="4"/>
        <v>30752000000</v>
      </c>
      <c r="P1434" s="120">
        <f t="shared" si="5"/>
        <v>0.2388467752</v>
      </c>
      <c r="Q1434" s="16"/>
      <c r="R1434" s="16"/>
      <c r="S1434" s="16"/>
      <c r="T1434" s="16"/>
      <c r="U1434" s="16"/>
      <c r="V1434" s="16"/>
      <c r="W1434" s="16"/>
      <c r="X1434" s="16"/>
      <c r="Y1434" s="16"/>
      <c r="Z1434" s="16"/>
      <c r="AA1434" s="16"/>
    </row>
    <row r="1435">
      <c r="A1435" s="115">
        <v>1496.0</v>
      </c>
      <c r="B1435" s="116" t="s">
        <v>531</v>
      </c>
      <c r="C1435" s="116" t="s">
        <v>27</v>
      </c>
      <c r="D1435" s="118">
        <v>42004.0</v>
      </c>
      <c r="E1435" s="117">
        <v>1.32447E11</v>
      </c>
      <c r="F1435" s="117">
        <v>6.0145E10</v>
      </c>
      <c r="G1435" s="117">
        <v>4.1817E10</v>
      </c>
      <c r="H1435" s="121" t="s">
        <v>59</v>
      </c>
      <c r="I1435" s="117">
        <v>1.8273E10</v>
      </c>
      <c r="J1435" s="116" t="s">
        <v>18</v>
      </c>
      <c r="K1435" s="116" t="s">
        <v>214</v>
      </c>
      <c r="L1435" s="29">
        <f t="shared" si="1"/>
        <v>72302000000</v>
      </c>
      <c r="M1435" s="120">
        <f t="shared" si="2"/>
        <v>0.5458938292</v>
      </c>
      <c r="N1435" s="29">
        <f t="shared" si="3"/>
        <v>60090000000</v>
      </c>
      <c r="O1435" s="29">
        <f t="shared" si="4"/>
        <v>12212000000</v>
      </c>
      <c r="P1435" s="120">
        <f t="shared" si="5"/>
        <v>0.0922029189</v>
      </c>
      <c r="Q1435" s="16"/>
      <c r="R1435" s="16"/>
      <c r="S1435" s="16"/>
      <c r="T1435" s="16"/>
      <c r="U1435" s="16"/>
      <c r="V1435" s="16"/>
      <c r="W1435" s="16"/>
      <c r="X1435" s="16"/>
      <c r="Y1435" s="16"/>
      <c r="Z1435" s="16"/>
      <c r="AA1435" s="16"/>
    </row>
    <row r="1436">
      <c r="A1436" s="115">
        <v>1497.0</v>
      </c>
      <c r="B1436" s="116" t="s">
        <v>531</v>
      </c>
      <c r="C1436" s="116" t="s">
        <v>28</v>
      </c>
      <c r="D1436" s="118">
        <v>42369.0</v>
      </c>
      <c r="E1436" s="117">
        <v>1.46801E11</v>
      </c>
      <c r="F1436" s="117">
        <v>6.7046E10</v>
      </c>
      <c r="G1436" s="117">
        <v>3.2954E10</v>
      </c>
      <c r="H1436" s="121" t="s">
        <v>59</v>
      </c>
      <c r="I1436" s="117">
        <v>2.2016E10</v>
      </c>
      <c r="J1436" s="116" t="s">
        <v>18</v>
      </c>
      <c r="K1436" s="116" t="s">
        <v>214</v>
      </c>
      <c r="L1436" s="29">
        <f t="shared" si="1"/>
        <v>79755000000</v>
      </c>
      <c r="M1436" s="120">
        <f t="shared" si="2"/>
        <v>0.5432864899</v>
      </c>
      <c r="N1436" s="29">
        <f t="shared" si="3"/>
        <v>54970000000</v>
      </c>
      <c r="O1436" s="29">
        <f t="shared" si="4"/>
        <v>24785000000</v>
      </c>
      <c r="P1436" s="120">
        <f t="shared" si="5"/>
        <v>0.1688339998</v>
      </c>
      <c r="Q1436" s="16"/>
      <c r="R1436" s="16"/>
      <c r="S1436" s="16"/>
      <c r="T1436" s="16"/>
      <c r="U1436" s="16"/>
      <c r="V1436" s="16"/>
      <c r="W1436" s="16"/>
      <c r="X1436" s="16"/>
      <c r="Y1436" s="16"/>
      <c r="Z1436" s="16"/>
      <c r="AA1436" s="16"/>
    </row>
    <row r="1437">
      <c r="A1437" s="115">
        <v>1498.0</v>
      </c>
      <c r="B1437" s="116" t="s">
        <v>532</v>
      </c>
      <c r="C1437" s="116" t="s">
        <v>25</v>
      </c>
      <c r="D1437" s="118">
        <v>41639.0</v>
      </c>
      <c r="E1437" s="117">
        <v>4.2061E9</v>
      </c>
      <c r="F1437" s="117">
        <v>2.5456E9</v>
      </c>
      <c r="G1437" s="117">
        <v>1.1938E9</v>
      </c>
      <c r="H1437" s="121" t="s">
        <v>59</v>
      </c>
      <c r="I1437" s="119" t="s">
        <v>59</v>
      </c>
      <c r="J1437" s="116" t="s">
        <v>10</v>
      </c>
      <c r="K1437" s="116" t="s">
        <v>533</v>
      </c>
      <c r="L1437" s="29">
        <f t="shared" si="1"/>
        <v>1660500000</v>
      </c>
      <c r="M1437" s="120">
        <f t="shared" si="2"/>
        <v>0.3947837664</v>
      </c>
      <c r="N1437" s="29">
        <f t="shared" si="3"/>
        <v>1193800000</v>
      </c>
      <c r="O1437" s="29">
        <f t="shared" si="4"/>
        <v>466700000</v>
      </c>
      <c r="P1437" s="120">
        <f t="shared" si="5"/>
        <v>0.1109578945</v>
      </c>
      <c r="Q1437" s="16"/>
      <c r="R1437" s="16"/>
      <c r="S1437" s="16"/>
      <c r="T1437" s="16"/>
      <c r="U1437" s="16"/>
      <c r="V1437" s="16"/>
      <c r="W1437" s="16"/>
      <c r="X1437" s="16"/>
      <c r="Y1437" s="16"/>
      <c r="Z1437" s="16"/>
      <c r="AA1437" s="16"/>
    </row>
    <row r="1438">
      <c r="A1438" s="115">
        <v>1499.0</v>
      </c>
      <c r="B1438" s="116" t="s">
        <v>532</v>
      </c>
      <c r="C1438" s="116" t="s">
        <v>26</v>
      </c>
      <c r="D1438" s="118">
        <v>42004.0</v>
      </c>
      <c r="E1438" s="117">
        <v>4.1463E9</v>
      </c>
      <c r="F1438" s="117">
        <v>2.4933E9</v>
      </c>
      <c r="G1438" s="117">
        <v>1.1639E9</v>
      </c>
      <c r="H1438" s="121" t="s">
        <v>59</v>
      </c>
      <c r="I1438" s="119" t="s">
        <v>59</v>
      </c>
      <c r="J1438" s="116" t="s">
        <v>10</v>
      </c>
      <c r="K1438" s="116" t="s">
        <v>533</v>
      </c>
      <c r="L1438" s="29">
        <f t="shared" si="1"/>
        <v>1653000000</v>
      </c>
      <c r="M1438" s="120">
        <f t="shared" si="2"/>
        <v>0.3986686926</v>
      </c>
      <c r="N1438" s="29">
        <f t="shared" si="3"/>
        <v>1163900000</v>
      </c>
      <c r="O1438" s="29">
        <f t="shared" si="4"/>
        <v>489100000</v>
      </c>
      <c r="P1438" s="120">
        <f t="shared" si="5"/>
        <v>0.1179605914</v>
      </c>
      <c r="Q1438" s="16"/>
      <c r="R1438" s="16"/>
      <c r="S1438" s="16"/>
      <c r="T1438" s="16"/>
      <c r="U1438" s="16"/>
      <c r="V1438" s="16"/>
      <c r="W1438" s="16"/>
      <c r="X1438" s="16"/>
      <c r="Y1438" s="16"/>
      <c r="Z1438" s="16"/>
      <c r="AA1438" s="16"/>
    </row>
    <row r="1439">
      <c r="A1439" s="115">
        <v>1500.0</v>
      </c>
      <c r="B1439" s="116" t="s">
        <v>532</v>
      </c>
      <c r="C1439" s="116" t="s">
        <v>27</v>
      </c>
      <c r="D1439" s="118">
        <v>42369.0</v>
      </c>
      <c r="E1439" s="117">
        <v>3.5675E9</v>
      </c>
      <c r="F1439" s="117">
        <v>2.1635E9</v>
      </c>
      <c r="G1439" s="117">
        <v>1.0518E9</v>
      </c>
      <c r="H1439" s="121" t="s">
        <v>59</v>
      </c>
      <c r="I1439" s="119" t="s">
        <v>59</v>
      </c>
      <c r="J1439" s="116" t="s">
        <v>10</v>
      </c>
      <c r="K1439" s="116" t="s">
        <v>533</v>
      </c>
      <c r="L1439" s="29">
        <f t="shared" si="1"/>
        <v>1404000000</v>
      </c>
      <c r="M1439" s="120">
        <f t="shared" si="2"/>
        <v>0.3935529082</v>
      </c>
      <c r="N1439" s="29">
        <f t="shared" si="3"/>
        <v>1051800000</v>
      </c>
      <c r="O1439" s="29">
        <f t="shared" si="4"/>
        <v>352200000</v>
      </c>
      <c r="P1439" s="120">
        <f t="shared" si="5"/>
        <v>0.09872459706</v>
      </c>
      <c r="Q1439" s="16"/>
      <c r="R1439" s="16"/>
      <c r="S1439" s="16"/>
      <c r="T1439" s="16"/>
      <c r="U1439" s="16"/>
      <c r="V1439" s="16"/>
      <c r="W1439" s="16"/>
      <c r="X1439" s="16"/>
      <c r="Y1439" s="16"/>
      <c r="Z1439" s="16"/>
      <c r="AA1439" s="16"/>
    </row>
    <row r="1440">
      <c r="A1440" s="115">
        <v>1501.0</v>
      </c>
      <c r="B1440" s="116" t="s">
        <v>532</v>
      </c>
      <c r="C1440" s="116" t="s">
        <v>28</v>
      </c>
      <c r="D1440" s="118">
        <v>42735.0</v>
      </c>
      <c r="E1440" s="117">
        <v>4.885E9</v>
      </c>
      <c r="F1440" s="117">
        <v>3.0031E9</v>
      </c>
      <c r="G1440" s="117">
        <v>1.5973E9</v>
      </c>
      <c r="H1440" s="121" t="s">
        <v>59</v>
      </c>
      <c r="I1440" s="121" t="s">
        <v>59</v>
      </c>
      <c r="J1440" s="116" t="s">
        <v>10</v>
      </c>
      <c r="K1440" s="116" t="s">
        <v>533</v>
      </c>
      <c r="L1440" s="29">
        <f t="shared" si="1"/>
        <v>1881900000</v>
      </c>
      <c r="M1440" s="120">
        <f t="shared" si="2"/>
        <v>0.3852405322</v>
      </c>
      <c r="N1440" s="29">
        <f t="shared" si="3"/>
        <v>1597300000</v>
      </c>
      <c r="O1440" s="29">
        <f t="shared" si="4"/>
        <v>284600000</v>
      </c>
      <c r="P1440" s="120">
        <f t="shared" si="5"/>
        <v>0.05825997953</v>
      </c>
      <c r="Q1440" s="16"/>
      <c r="R1440" s="16"/>
      <c r="S1440" s="16"/>
      <c r="T1440" s="16"/>
      <c r="U1440" s="16"/>
      <c r="V1440" s="16"/>
      <c r="W1440" s="16"/>
      <c r="X1440" s="16"/>
      <c r="Y1440" s="16"/>
      <c r="Z1440" s="16"/>
      <c r="AA1440" s="16"/>
    </row>
    <row r="1441">
      <c r="A1441" s="115">
        <v>1502.0</v>
      </c>
      <c r="B1441" s="116" t="s">
        <v>534</v>
      </c>
      <c r="C1441" s="116" t="s">
        <v>25</v>
      </c>
      <c r="D1441" s="118">
        <v>41274.0</v>
      </c>
      <c r="E1441" s="117">
        <v>2.665E9</v>
      </c>
      <c r="F1441" s="117">
        <v>1.174E9</v>
      </c>
      <c r="G1441" s="117">
        <v>7.28E8</v>
      </c>
      <c r="H1441" s="117">
        <v>1.83E8</v>
      </c>
      <c r="I1441" s="119" t="s">
        <v>59</v>
      </c>
      <c r="J1441" s="116" t="s">
        <v>15</v>
      </c>
      <c r="K1441" s="116" t="s">
        <v>72</v>
      </c>
      <c r="L1441" s="29">
        <f t="shared" si="1"/>
        <v>1491000000</v>
      </c>
      <c r="M1441" s="120">
        <f t="shared" si="2"/>
        <v>0.5594746717</v>
      </c>
      <c r="N1441" s="29">
        <f t="shared" si="3"/>
        <v>911000000</v>
      </c>
      <c r="O1441" s="29">
        <f t="shared" si="4"/>
        <v>580000000</v>
      </c>
      <c r="P1441" s="120">
        <f t="shared" si="5"/>
        <v>0.2176360225</v>
      </c>
      <c r="Q1441" s="16"/>
      <c r="R1441" s="16"/>
      <c r="S1441" s="16"/>
      <c r="T1441" s="16"/>
      <c r="U1441" s="16"/>
      <c r="V1441" s="16"/>
      <c r="W1441" s="16"/>
      <c r="X1441" s="16"/>
      <c r="Y1441" s="16"/>
      <c r="Z1441" s="16"/>
      <c r="AA1441" s="16"/>
    </row>
    <row r="1442">
      <c r="A1442" s="115">
        <v>1503.0</v>
      </c>
      <c r="B1442" s="116" t="s">
        <v>534</v>
      </c>
      <c r="C1442" s="116" t="s">
        <v>26</v>
      </c>
      <c r="D1442" s="118">
        <v>41639.0</v>
      </c>
      <c r="E1442" s="117">
        <v>2.692E9</v>
      </c>
      <c r="F1442" s="117">
        <v>1.219E9</v>
      </c>
      <c r="G1442" s="117">
        <v>7.57E8</v>
      </c>
      <c r="H1442" s="117">
        <v>1.84E8</v>
      </c>
      <c r="I1442" s="119" t="s">
        <v>59</v>
      </c>
      <c r="J1442" s="116" t="s">
        <v>15</v>
      </c>
      <c r="K1442" s="116" t="s">
        <v>72</v>
      </c>
      <c r="L1442" s="29">
        <f t="shared" si="1"/>
        <v>1473000000</v>
      </c>
      <c r="M1442" s="120">
        <f t="shared" si="2"/>
        <v>0.5471768202</v>
      </c>
      <c r="N1442" s="29">
        <f t="shared" si="3"/>
        <v>941000000</v>
      </c>
      <c r="O1442" s="29">
        <f t="shared" si="4"/>
        <v>532000000</v>
      </c>
      <c r="P1442" s="120">
        <f t="shared" si="5"/>
        <v>0.1976225854</v>
      </c>
      <c r="Q1442" s="16"/>
      <c r="R1442" s="16"/>
      <c r="S1442" s="16"/>
      <c r="T1442" s="16"/>
      <c r="U1442" s="16"/>
      <c r="V1442" s="16"/>
      <c r="W1442" s="16"/>
      <c r="X1442" s="16"/>
      <c r="Y1442" s="16"/>
      <c r="Z1442" s="16"/>
      <c r="AA1442" s="16"/>
    </row>
    <row r="1443">
      <c r="A1443" s="115">
        <v>1504.0</v>
      </c>
      <c r="B1443" s="116" t="s">
        <v>534</v>
      </c>
      <c r="C1443" s="116" t="s">
        <v>27</v>
      </c>
      <c r="D1443" s="118">
        <v>42004.0</v>
      </c>
      <c r="E1443" s="117">
        <v>2.732E9</v>
      </c>
      <c r="F1443" s="117">
        <v>1.253E9</v>
      </c>
      <c r="G1443" s="117">
        <v>7.7E8</v>
      </c>
      <c r="H1443" s="117">
        <v>2.06E8</v>
      </c>
      <c r="I1443" s="119" t="s">
        <v>59</v>
      </c>
      <c r="J1443" s="116" t="s">
        <v>15</v>
      </c>
      <c r="K1443" s="116" t="s">
        <v>72</v>
      </c>
      <c r="L1443" s="29">
        <f t="shared" si="1"/>
        <v>1479000000</v>
      </c>
      <c r="M1443" s="120">
        <f t="shared" si="2"/>
        <v>0.5413616398</v>
      </c>
      <c r="N1443" s="29">
        <f t="shared" si="3"/>
        <v>976000000</v>
      </c>
      <c r="O1443" s="29">
        <f t="shared" si="4"/>
        <v>503000000</v>
      </c>
      <c r="P1443" s="120">
        <f t="shared" si="5"/>
        <v>0.184114202</v>
      </c>
      <c r="Q1443" s="16"/>
      <c r="R1443" s="16"/>
      <c r="S1443" s="16"/>
      <c r="T1443" s="16"/>
      <c r="U1443" s="16"/>
      <c r="V1443" s="16"/>
      <c r="W1443" s="16"/>
      <c r="X1443" s="16"/>
      <c r="Y1443" s="16"/>
      <c r="Z1443" s="16"/>
      <c r="AA1443" s="16"/>
    </row>
    <row r="1444">
      <c r="A1444" s="115">
        <v>1505.0</v>
      </c>
      <c r="B1444" s="116" t="s">
        <v>534</v>
      </c>
      <c r="C1444" s="116" t="s">
        <v>28</v>
      </c>
      <c r="D1444" s="118">
        <v>42369.0</v>
      </c>
      <c r="E1444" s="117">
        <v>2.53E9</v>
      </c>
      <c r="F1444" s="117">
        <v>1.254E9</v>
      </c>
      <c r="G1444" s="117">
        <v>7.65E8</v>
      </c>
      <c r="H1444" s="117">
        <v>2.28E8</v>
      </c>
      <c r="I1444" s="121" t="s">
        <v>59</v>
      </c>
      <c r="J1444" s="116" t="s">
        <v>15</v>
      </c>
      <c r="K1444" s="116" t="s">
        <v>72</v>
      </c>
      <c r="L1444" s="29">
        <f t="shared" si="1"/>
        <v>1276000000</v>
      </c>
      <c r="M1444" s="120">
        <f t="shared" si="2"/>
        <v>0.5043478261</v>
      </c>
      <c r="N1444" s="29">
        <f t="shared" si="3"/>
        <v>993000000</v>
      </c>
      <c r="O1444" s="29">
        <f t="shared" si="4"/>
        <v>283000000</v>
      </c>
      <c r="P1444" s="120">
        <f t="shared" si="5"/>
        <v>0.1118577075</v>
      </c>
      <c r="Q1444" s="16"/>
      <c r="R1444" s="16"/>
      <c r="S1444" s="16"/>
      <c r="T1444" s="16"/>
      <c r="U1444" s="16"/>
      <c r="V1444" s="16"/>
      <c r="W1444" s="16"/>
      <c r="X1444" s="16"/>
      <c r="Y1444" s="16"/>
      <c r="Z1444" s="16"/>
      <c r="AA1444" s="16"/>
    </row>
    <row r="1445">
      <c r="A1445" s="115">
        <v>1506.0</v>
      </c>
      <c r="B1445" s="116" t="s">
        <v>535</v>
      </c>
      <c r="C1445" s="116" t="s">
        <v>25</v>
      </c>
      <c r="D1445" s="118">
        <v>41547.0</v>
      </c>
      <c r="E1445" s="117">
        <v>1.9244E9</v>
      </c>
      <c r="F1445" s="117">
        <v>8.74838E8</v>
      </c>
      <c r="G1445" s="117">
        <v>2.54468E8</v>
      </c>
      <c r="H1445" s="121" t="s">
        <v>59</v>
      </c>
      <c r="I1445" s="117">
        <v>4.5639E7</v>
      </c>
      <c r="J1445" s="116" t="s">
        <v>14</v>
      </c>
      <c r="K1445" s="116" t="s">
        <v>123</v>
      </c>
      <c r="L1445" s="29">
        <f t="shared" si="1"/>
        <v>1049562000</v>
      </c>
      <c r="M1445" s="120">
        <f t="shared" si="2"/>
        <v>0.5453970069</v>
      </c>
      <c r="N1445" s="29">
        <f t="shared" si="3"/>
        <v>300107000</v>
      </c>
      <c r="O1445" s="29">
        <f t="shared" si="4"/>
        <v>749455000</v>
      </c>
      <c r="P1445" s="120">
        <f t="shared" si="5"/>
        <v>0.3894486593</v>
      </c>
      <c r="Q1445" s="16"/>
      <c r="R1445" s="16"/>
      <c r="S1445" s="16"/>
      <c r="T1445" s="16"/>
      <c r="U1445" s="16"/>
      <c r="V1445" s="16"/>
      <c r="W1445" s="16"/>
      <c r="X1445" s="16"/>
      <c r="Y1445" s="16"/>
      <c r="Z1445" s="16"/>
      <c r="AA1445" s="16"/>
    </row>
    <row r="1446">
      <c r="A1446" s="115">
        <v>1507.0</v>
      </c>
      <c r="B1446" s="116" t="s">
        <v>535</v>
      </c>
      <c r="C1446" s="116" t="s">
        <v>26</v>
      </c>
      <c r="D1446" s="118">
        <v>41912.0</v>
      </c>
      <c r="E1446" s="117">
        <v>2.372906E9</v>
      </c>
      <c r="F1446" s="117">
        <v>1.105032E9</v>
      </c>
      <c r="G1446" s="117">
        <v>2.76446E8</v>
      </c>
      <c r="H1446" s="121" t="s">
        <v>59</v>
      </c>
      <c r="I1446" s="117">
        <v>6.3608E7</v>
      </c>
      <c r="J1446" s="116" t="s">
        <v>14</v>
      </c>
      <c r="K1446" s="116" t="s">
        <v>123</v>
      </c>
      <c r="L1446" s="29">
        <f t="shared" si="1"/>
        <v>1267874000</v>
      </c>
      <c r="M1446" s="120">
        <f t="shared" si="2"/>
        <v>0.5343127794</v>
      </c>
      <c r="N1446" s="29">
        <f t="shared" si="3"/>
        <v>340054000</v>
      </c>
      <c r="O1446" s="29">
        <f t="shared" si="4"/>
        <v>927820000</v>
      </c>
      <c r="P1446" s="120">
        <f t="shared" si="5"/>
        <v>0.3910057963</v>
      </c>
      <c r="Q1446" s="16"/>
      <c r="R1446" s="16"/>
      <c r="S1446" s="16"/>
      <c r="T1446" s="16"/>
      <c r="U1446" s="16"/>
      <c r="V1446" s="16"/>
      <c r="W1446" s="16"/>
      <c r="X1446" s="16"/>
      <c r="Y1446" s="16"/>
      <c r="Z1446" s="16"/>
      <c r="AA1446" s="16"/>
    </row>
    <row r="1447">
      <c r="A1447" s="115">
        <v>1508.0</v>
      </c>
      <c r="B1447" s="116" t="s">
        <v>535</v>
      </c>
      <c r="C1447" s="116" t="s">
        <v>27</v>
      </c>
      <c r="D1447" s="118">
        <v>42277.0</v>
      </c>
      <c r="E1447" s="117">
        <v>2.707115E9</v>
      </c>
      <c r="F1447" s="117">
        <v>1.25727E9</v>
      </c>
      <c r="G1447" s="117">
        <v>3.21624E8</v>
      </c>
      <c r="H1447" s="121" t="s">
        <v>59</v>
      </c>
      <c r="I1447" s="117">
        <v>5.4219E7</v>
      </c>
      <c r="J1447" s="116" t="s">
        <v>14</v>
      </c>
      <c r="K1447" s="116" t="s">
        <v>123</v>
      </c>
      <c r="L1447" s="29">
        <f t="shared" si="1"/>
        <v>1449845000</v>
      </c>
      <c r="M1447" s="120">
        <f t="shared" si="2"/>
        <v>0.535568308</v>
      </c>
      <c r="N1447" s="29">
        <f t="shared" si="3"/>
        <v>375843000</v>
      </c>
      <c r="O1447" s="29">
        <f t="shared" si="4"/>
        <v>1074002000</v>
      </c>
      <c r="P1447" s="120">
        <f t="shared" si="5"/>
        <v>0.3967330535</v>
      </c>
      <c r="Q1447" s="16"/>
      <c r="R1447" s="16"/>
      <c r="S1447" s="16"/>
      <c r="T1447" s="16"/>
      <c r="U1447" s="16"/>
      <c r="V1447" s="16"/>
      <c r="W1447" s="16"/>
      <c r="X1447" s="16"/>
      <c r="Y1447" s="16"/>
      <c r="Z1447" s="16"/>
      <c r="AA1447" s="16"/>
    </row>
    <row r="1448">
      <c r="A1448" s="115">
        <v>1509.0</v>
      </c>
      <c r="B1448" s="116" t="s">
        <v>535</v>
      </c>
      <c r="C1448" s="116" t="s">
        <v>28</v>
      </c>
      <c r="D1448" s="118">
        <v>42643.0</v>
      </c>
      <c r="E1448" s="117">
        <v>3.171411E9</v>
      </c>
      <c r="F1448" s="117">
        <v>1.443348E9</v>
      </c>
      <c r="G1448" s="117">
        <v>3.82858E8</v>
      </c>
      <c r="H1448" s="121" t="s">
        <v>59</v>
      </c>
      <c r="I1448" s="117">
        <v>7.7445E7</v>
      </c>
      <c r="J1448" s="116" t="s">
        <v>14</v>
      </c>
      <c r="K1448" s="116" t="s">
        <v>123</v>
      </c>
      <c r="L1448" s="29">
        <f t="shared" si="1"/>
        <v>1728063000</v>
      </c>
      <c r="M1448" s="120">
        <f t="shared" si="2"/>
        <v>0.5448877487</v>
      </c>
      <c r="N1448" s="29">
        <f t="shared" si="3"/>
        <v>460303000</v>
      </c>
      <c r="O1448" s="29">
        <f t="shared" si="4"/>
        <v>1267760000</v>
      </c>
      <c r="P1448" s="120">
        <f t="shared" si="5"/>
        <v>0.399746359</v>
      </c>
      <c r="Q1448" s="16"/>
      <c r="R1448" s="16"/>
      <c r="S1448" s="16"/>
      <c r="T1448" s="16"/>
      <c r="U1448" s="16"/>
      <c r="V1448" s="16"/>
      <c r="W1448" s="16"/>
      <c r="X1448" s="16"/>
      <c r="Y1448" s="16"/>
      <c r="Z1448" s="16"/>
      <c r="AA1448" s="16"/>
    </row>
    <row r="1449">
      <c r="A1449" s="115">
        <v>1510.0</v>
      </c>
      <c r="B1449" s="116" t="s">
        <v>536</v>
      </c>
      <c r="C1449" s="116" t="s">
        <v>25</v>
      </c>
      <c r="D1449" s="118">
        <v>41544.0</v>
      </c>
      <c r="E1449" s="117">
        <v>1.139E10</v>
      </c>
      <c r="F1449" s="117">
        <v>7.739E9</v>
      </c>
      <c r="G1449" s="117">
        <v>1.44E9</v>
      </c>
      <c r="H1449" s="117">
        <v>5.9E8</v>
      </c>
      <c r="I1449" s="119" t="s">
        <v>59</v>
      </c>
      <c r="J1449" s="116" t="s">
        <v>15</v>
      </c>
      <c r="K1449" s="116" t="s">
        <v>537</v>
      </c>
      <c r="L1449" s="29">
        <f t="shared" si="1"/>
        <v>3651000000</v>
      </c>
      <c r="M1449" s="120">
        <f t="shared" si="2"/>
        <v>0.3205443371</v>
      </c>
      <c r="N1449" s="29">
        <f t="shared" si="3"/>
        <v>2030000000</v>
      </c>
      <c r="O1449" s="29">
        <f t="shared" si="4"/>
        <v>1621000000</v>
      </c>
      <c r="P1449" s="120">
        <f t="shared" si="5"/>
        <v>0.1423178227</v>
      </c>
      <c r="Q1449" s="16"/>
      <c r="R1449" s="16"/>
      <c r="S1449" s="16"/>
      <c r="T1449" s="16"/>
      <c r="U1449" s="16"/>
      <c r="V1449" s="16"/>
      <c r="W1449" s="16"/>
      <c r="X1449" s="16"/>
      <c r="Y1449" s="16"/>
      <c r="Z1449" s="16"/>
      <c r="AA1449" s="16"/>
    </row>
    <row r="1450">
      <c r="A1450" s="115">
        <v>1511.0</v>
      </c>
      <c r="B1450" s="116" t="s">
        <v>536</v>
      </c>
      <c r="C1450" s="116" t="s">
        <v>26</v>
      </c>
      <c r="D1450" s="118">
        <v>41908.0</v>
      </c>
      <c r="E1450" s="117">
        <v>1.1973E10</v>
      </c>
      <c r="F1450" s="117">
        <v>8.001E9</v>
      </c>
      <c r="G1450" s="117">
        <v>1.534E9</v>
      </c>
      <c r="H1450" s="117">
        <v>5.83E8</v>
      </c>
      <c r="I1450" s="121" t="s">
        <v>59</v>
      </c>
      <c r="J1450" s="116" t="s">
        <v>15</v>
      </c>
      <c r="K1450" s="116" t="s">
        <v>537</v>
      </c>
      <c r="L1450" s="29">
        <f t="shared" si="1"/>
        <v>3972000000</v>
      </c>
      <c r="M1450" s="120">
        <f t="shared" si="2"/>
        <v>0.3317464295</v>
      </c>
      <c r="N1450" s="29">
        <f t="shared" si="3"/>
        <v>2117000000</v>
      </c>
      <c r="O1450" s="29">
        <f t="shared" si="4"/>
        <v>1855000000</v>
      </c>
      <c r="P1450" s="120">
        <f t="shared" si="5"/>
        <v>0.1549319302</v>
      </c>
      <c r="Q1450" s="16"/>
      <c r="R1450" s="16"/>
      <c r="S1450" s="16"/>
      <c r="T1450" s="16"/>
      <c r="U1450" s="16"/>
      <c r="V1450" s="16"/>
      <c r="W1450" s="16"/>
      <c r="X1450" s="16"/>
      <c r="Y1450" s="16"/>
      <c r="Z1450" s="16"/>
      <c r="AA1450" s="16"/>
    </row>
    <row r="1451">
      <c r="A1451" s="115">
        <v>1512.0</v>
      </c>
      <c r="B1451" s="116" t="s">
        <v>536</v>
      </c>
      <c r="C1451" s="116" t="s">
        <v>27</v>
      </c>
      <c r="D1451" s="118">
        <v>42272.0</v>
      </c>
      <c r="E1451" s="117">
        <v>1.2233E10</v>
      </c>
      <c r="F1451" s="117">
        <v>8.146E9</v>
      </c>
      <c r="G1451" s="117">
        <v>1.504E9</v>
      </c>
      <c r="H1451" s="117">
        <v>6.27E8</v>
      </c>
      <c r="I1451" s="119" t="s">
        <v>59</v>
      </c>
      <c r="J1451" s="116" t="s">
        <v>15</v>
      </c>
      <c r="K1451" s="116" t="s">
        <v>537</v>
      </c>
      <c r="L1451" s="29">
        <f t="shared" si="1"/>
        <v>4087000000</v>
      </c>
      <c r="M1451" s="120">
        <f t="shared" si="2"/>
        <v>0.3340962969</v>
      </c>
      <c r="N1451" s="29">
        <f t="shared" si="3"/>
        <v>2131000000</v>
      </c>
      <c r="O1451" s="29">
        <f t="shared" si="4"/>
        <v>1956000000</v>
      </c>
      <c r="P1451" s="120">
        <f t="shared" si="5"/>
        <v>0.159895365</v>
      </c>
      <c r="Q1451" s="16"/>
      <c r="R1451" s="16"/>
      <c r="S1451" s="16"/>
      <c r="T1451" s="16"/>
      <c r="U1451" s="16"/>
      <c r="V1451" s="16"/>
      <c r="W1451" s="16"/>
      <c r="X1451" s="16"/>
      <c r="Y1451" s="16"/>
      <c r="Z1451" s="16"/>
      <c r="AA1451" s="16"/>
    </row>
    <row r="1452">
      <c r="A1452" s="115">
        <v>1513.0</v>
      </c>
      <c r="B1452" s="116" t="s">
        <v>536</v>
      </c>
      <c r="C1452" s="116" t="s">
        <v>28</v>
      </c>
      <c r="D1452" s="118">
        <v>42643.0</v>
      </c>
      <c r="E1452" s="117">
        <v>1.2238E10</v>
      </c>
      <c r="F1452" s="117">
        <v>8.205E9</v>
      </c>
      <c r="G1452" s="117">
        <v>1.463E9</v>
      </c>
      <c r="H1452" s="117">
        <v>6.44E8</v>
      </c>
      <c r="I1452" s="121" t="s">
        <v>59</v>
      </c>
      <c r="J1452" s="116" t="s">
        <v>15</v>
      </c>
      <c r="K1452" s="116" t="s">
        <v>537</v>
      </c>
      <c r="L1452" s="29">
        <f t="shared" si="1"/>
        <v>4033000000</v>
      </c>
      <c r="M1452" s="120">
        <f t="shared" si="2"/>
        <v>0.3295473117</v>
      </c>
      <c r="N1452" s="29">
        <f t="shared" si="3"/>
        <v>2107000000</v>
      </c>
      <c r="O1452" s="29">
        <f t="shared" si="4"/>
        <v>1926000000</v>
      </c>
      <c r="P1452" s="120">
        <f t="shared" si="5"/>
        <v>0.1573786566</v>
      </c>
      <c r="Q1452" s="16"/>
      <c r="R1452" s="16"/>
      <c r="S1452" s="16"/>
      <c r="T1452" s="16"/>
      <c r="U1452" s="16"/>
      <c r="V1452" s="16"/>
      <c r="W1452" s="16"/>
      <c r="X1452" s="16"/>
      <c r="Y1452" s="16"/>
      <c r="Z1452" s="16"/>
      <c r="AA1452" s="16"/>
    </row>
    <row r="1453">
      <c r="A1453" s="115">
        <v>1514.0</v>
      </c>
      <c r="B1453" s="116" t="s">
        <v>538</v>
      </c>
      <c r="C1453" s="116" t="s">
        <v>25</v>
      </c>
      <c r="D1453" s="118">
        <v>41273.0</v>
      </c>
      <c r="E1453" s="117">
        <v>5.353197E9</v>
      </c>
      <c r="F1453" s="117">
        <v>2.943847E9</v>
      </c>
      <c r="G1453" s="117">
        <v>1.303427E9</v>
      </c>
      <c r="H1453" s="119" t="s">
        <v>59</v>
      </c>
      <c r="I1453" s="117">
        <v>1.94039E8</v>
      </c>
      <c r="J1453" s="116" t="s">
        <v>9</v>
      </c>
      <c r="K1453" s="116" t="s">
        <v>539</v>
      </c>
      <c r="L1453" s="29">
        <f t="shared" si="1"/>
        <v>2409350000</v>
      </c>
      <c r="M1453" s="120">
        <f t="shared" si="2"/>
        <v>0.4500768419</v>
      </c>
      <c r="N1453" s="29">
        <f t="shared" si="3"/>
        <v>1497466000</v>
      </c>
      <c r="O1453" s="29">
        <f t="shared" si="4"/>
        <v>911884000</v>
      </c>
      <c r="P1453" s="120">
        <f t="shared" si="5"/>
        <v>0.1703438151</v>
      </c>
      <c r="Q1453" s="16"/>
      <c r="R1453" s="16"/>
      <c r="S1453" s="16"/>
      <c r="T1453" s="16"/>
      <c r="U1453" s="16"/>
      <c r="V1453" s="16"/>
      <c r="W1453" s="16"/>
      <c r="X1453" s="16"/>
      <c r="Y1453" s="16"/>
      <c r="Z1453" s="16"/>
      <c r="AA1453" s="16"/>
    </row>
    <row r="1454">
      <c r="A1454" s="115">
        <v>1515.0</v>
      </c>
      <c r="B1454" s="116" t="s">
        <v>538</v>
      </c>
      <c r="C1454" s="116" t="s">
        <v>26</v>
      </c>
      <c r="D1454" s="118">
        <v>41637.0</v>
      </c>
      <c r="E1454" s="117">
        <v>1.603123E9</v>
      </c>
      <c r="F1454" s="117">
        <v>6.62769E8</v>
      </c>
      <c r="G1454" s="117">
        <v>5.31932E8</v>
      </c>
      <c r="H1454" s="121" t="s">
        <v>59</v>
      </c>
      <c r="I1454" s="117">
        <v>7.4833E7</v>
      </c>
      <c r="J1454" s="116" t="s">
        <v>9</v>
      </c>
      <c r="K1454" s="116" t="s">
        <v>539</v>
      </c>
      <c r="L1454" s="29">
        <f t="shared" si="1"/>
        <v>940354000</v>
      </c>
      <c r="M1454" s="120">
        <f t="shared" si="2"/>
        <v>0.5865763263</v>
      </c>
      <c r="N1454" s="29">
        <f t="shared" si="3"/>
        <v>606765000</v>
      </c>
      <c r="O1454" s="29">
        <f t="shared" si="4"/>
        <v>333589000</v>
      </c>
      <c r="P1454" s="120">
        <f t="shared" si="5"/>
        <v>0.2080869653</v>
      </c>
      <c r="Q1454" s="16"/>
      <c r="R1454" s="16"/>
      <c r="S1454" s="16"/>
      <c r="T1454" s="16"/>
      <c r="U1454" s="16"/>
      <c r="V1454" s="16"/>
      <c r="W1454" s="16"/>
      <c r="X1454" s="16"/>
      <c r="Y1454" s="16"/>
      <c r="Z1454" s="16"/>
      <c r="AA1454" s="16"/>
    </row>
    <row r="1455">
      <c r="A1455" s="115">
        <v>1516.0</v>
      </c>
      <c r="B1455" s="116" t="s">
        <v>538</v>
      </c>
      <c r="C1455" s="116" t="s">
        <v>27</v>
      </c>
      <c r="D1455" s="118">
        <v>42004.0</v>
      </c>
      <c r="E1455" s="117">
        <v>2.626141E9</v>
      </c>
      <c r="F1455" s="117">
        <v>9.5499E8</v>
      </c>
      <c r="G1455" s="117">
        <v>7.66854E8</v>
      </c>
      <c r="H1455" s="121" t="s">
        <v>59</v>
      </c>
      <c r="I1455" s="117">
        <v>1.51837E8</v>
      </c>
      <c r="J1455" s="116" t="s">
        <v>9</v>
      </c>
      <c r="K1455" s="116" t="s">
        <v>539</v>
      </c>
      <c r="L1455" s="29">
        <f t="shared" si="1"/>
        <v>1671151000</v>
      </c>
      <c r="M1455" s="120">
        <f t="shared" si="2"/>
        <v>0.6363523512</v>
      </c>
      <c r="N1455" s="29">
        <f t="shared" si="3"/>
        <v>918691000</v>
      </c>
      <c r="O1455" s="29">
        <f t="shared" si="4"/>
        <v>752460000</v>
      </c>
      <c r="P1455" s="120">
        <f t="shared" si="5"/>
        <v>0.2865268849</v>
      </c>
      <c r="Q1455" s="16"/>
      <c r="R1455" s="16"/>
      <c r="S1455" s="16"/>
      <c r="T1455" s="16"/>
      <c r="U1455" s="16"/>
      <c r="V1455" s="16"/>
      <c r="W1455" s="16"/>
      <c r="X1455" s="16"/>
      <c r="Y1455" s="16"/>
      <c r="Z1455" s="16"/>
      <c r="AA1455" s="16"/>
    </row>
    <row r="1456">
      <c r="A1456" s="115">
        <v>1517.0</v>
      </c>
      <c r="B1456" s="116" t="s">
        <v>538</v>
      </c>
      <c r="C1456" s="116" t="s">
        <v>28</v>
      </c>
      <c r="D1456" s="118">
        <v>42369.0</v>
      </c>
      <c r="E1456" s="117">
        <v>3.050945E9</v>
      </c>
      <c r="F1456" s="117">
        <v>9.23336E8</v>
      </c>
      <c r="G1456" s="117">
        <v>1.068221E9</v>
      </c>
      <c r="H1456" s="119" t="s">
        <v>59</v>
      </c>
      <c r="I1456" s="117">
        <v>2.05087E8</v>
      </c>
      <c r="J1456" s="116" t="s">
        <v>9</v>
      </c>
      <c r="K1456" s="116" t="s">
        <v>539</v>
      </c>
      <c r="L1456" s="29">
        <f t="shared" si="1"/>
        <v>2127609000</v>
      </c>
      <c r="M1456" s="120">
        <f t="shared" si="2"/>
        <v>0.6973606538</v>
      </c>
      <c r="N1456" s="29">
        <f t="shared" si="3"/>
        <v>1273308000</v>
      </c>
      <c r="O1456" s="29">
        <f t="shared" si="4"/>
        <v>854301000</v>
      </c>
      <c r="P1456" s="120">
        <f t="shared" si="5"/>
        <v>0.2800119307</v>
      </c>
      <c r="Q1456" s="16"/>
      <c r="R1456" s="16"/>
      <c r="S1456" s="16"/>
      <c r="T1456" s="16"/>
      <c r="U1456" s="16"/>
      <c r="V1456" s="16"/>
      <c r="W1456" s="16"/>
      <c r="X1456" s="16"/>
      <c r="Y1456" s="16"/>
      <c r="Z1456" s="16"/>
      <c r="AA1456" s="16"/>
    </row>
    <row r="1457">
      <c r="A1457" s="115">
        <v>1518.0</v>
      </c>
      <c r="B1457" s="116" t="s">
        <v>540</v>
      </c>
      <c r="C1457" s="116" t="s">
        <v>25</v>
      </c>
      <c r="D1457" s="118">
        <v>41307.0</v>
      </c>
      <c r="E1457" s="117">
        <v>7.3301E10</v>
      </c>
      <c r="F1457" s="117">
        <v>5.0568E10</v>
      </c>
      <c r="G1457" s="117">
        <v>1.511E10</v>
      </c>
      <c r="H1457" s="121" t="s">
        <v>59</v>
      </c>
      <c r="I1457" s="117">
        <v>2.044E9</v>
      </c>
      <c r="J1457" s="116" t="s">
        <v>9</v>
      </c>
      <c r="K1457" s="116" t="s">
        <v>228</v>
      </c>
      <c r="L1457" s="29">
        <f t="shared" si="1"/>
        <v>22733000000</v>
      </c>
      <c r="M1457" s="120">
        <f t="shared" si="2"/>
        <v>0.3101321946</v>
      </c>
      <c r="N1457" s="29">
        <f t="shared" si="3"/>
        <v>17154000000</v>
      </c>
      <c r="O1457" s="29">
        <f t="shared" si="4"/>
        <v>5579000000</v>
      </c>
      <c r="P1457" s="120">
        <f t="shared" si="5"/>
        <v>0.07611083068</v>
      </c>
      <c r="Q1457" s="16"/>
      <c r="R1457" s="16"/>
      <c r="S1457" s="16"/>
      <c r="T1457" s="16"/>
      <c r="U1457" s="16"/>
      <c r="V1457" s="16"/>
      <c r="W1457" s="16"/>
      <c r="X1457" s="16"/>
      <c r="Y1457" s="16"/>
      <c r="Z1457" s="16"/>
      <c r="AA1457" s="16"/>
    </row>
    <row r="1458">
      <c r="A1458" s="115">
        <v>1519.0</v>
      </c>
      <c r="B1458" s="116" t="s">
        <v>540</v>
      </c>
      <c r="C1458" s="116" t="s">
        <v>26</v>
      </c>
      <c r="D1458" s="118">
        <v>41671.0</v>
      </c>
      <c r="E1458" s="117">
        <v>7.1279E10</v>
      </c>
      <c r="F1458" s="117">
        <v>5.0039E10</v>
      </c>
      <c r="G1458" s="117">
        <v>1.4465E10</v>
      </c>
      <c r="H1458" s="121" t="s">
        <v>59</v>
      </c>
      <c r="I1458" s="117">
        <v>1.996E9</v>
      </c>
      <c r="J1458" s="116" t="s">
        <v>9</v>
      </c>
      <c r="K1458" s="116" t="s">
        <v>228</v>
      </c>
      <c r="L1458" s="29">
        <f t="shared" si="1"/>
        <v>21240000000</v>
      </c>
      <c r="M1458" s="120">
        <f t="shared" si="2"/>
        <v>0.2979839785</v>
      </c>
      <c r="N1458" s="29">
        <f t="shared" si="3"/>
        <v>16461000000</v>
      </c>
      <c r="O1458" s="29">
        <f t="shared" si="4"/>
        <v>4779000000</v>
      </c>
      <c r="P1458" s="120">
        <f t="shared" si="5"/>
        <v>0.06704639515</v>
      </c>
      <c r="Q1458" s="16"/>
      <c r="R1458" s="16"/>
      <c r="S1458" s="16"/>
      <c r="T1458" s="16"/>
      <c r="U1458" s="16"/>
      <c r="V1458" s="16"/>
      <c r="W1458" s="16"/>
      <c r="X1458" s="16"/>
      <c r="Y1458" s="16"/>
      <c r="Z1458" s="16"/>
      <c r="AA1458" s="16"/>
    </row>
    <row r="1459">
      <c r="A1459" s="115">
        <v>1520.0</v>
      </c>
      <c r="B1459" s="116" t="s">
        <v>540</v>
      </c>
      <c r="C1459" s="116" t="s">
        <v>27</v>
      </c>
      <c r="D1459" s="118">
        <v>42035.0</v>
      </c>
      <c r="E1459" s="117">
        <v>7.2618E10</v>
      </c>
      <c r="F1459" s="117">
        <v>5.1278E10</v>
      </c>
      <c r="G1459" s="117">
        <v>1.4676E10</v>
      </c>
      <c r="H1459" s="121" t="s">
        <v>59</v>
      </c>
      <c r="I1459" s="117">
        <v>2.129E9</v>
      </c>
      <c r="J1459" s="116" t="s">
        <v>9</v>
      </c>
      <c r="K1459" s="116" t="s">
        <v>228</v>
      </c>
      <c r="L1459" s="29">
        <f t="shared" si="1"/>
        <v>21340000000</v>
      </c>
      <c r="M1459" s="120">
        <f t="shared" si="2"/>
        <v>0.2938665345</v>
      </c>
      <c r="N1459" s="29">
        <f t="shared" si="3"/>
        <v>16805000000</v>
      </c>
      <c r="O1459" s="29">
        <f t="shared" si="4"/>
        <v>4535000000</v>
      </c>
      <c r="P1459" s="120">
        <f t="shared" si="5"/>
        <v>0.06245008125</v>
      </c>
      <c r="Q1459" s="16"/>
      <c r="R1459" s="16"/>
      <c r="S1459" s="16"/>
      <c r="T1459" s="16"/>
      <c r="U1459" s="16"/>
      <c r="V1459" s="16"/>
      <c r="W1459" s="16"/>
      <c r="X1459" s="16"/>
      <c r="Y1459" s="16"/>
      <c r="Z1459" s="16"/>
      <c r="AA1459" s="16"/>
    </row>
    <row r="1460">
      <c r="A1460" s="115">
        <v>1521.0</v>
      </c>
      <c r="B1460" s="116" t="s">
        <v>540</v>
      </c>
      <c r="C1460" s="116" t="s">
        <v>28</v>
      </c>
      <c r="D1460" s="118">
        <v>42399.0</v>
      </c>
      <c r="E1460" s="117">
        <v>7.3785E10</v>
      </c>
      <c r="F1460" s="117">
        <v>5.1997E10</v>
      </c>
      <c r="G1460" s="117">
        <v>1.4665E10</v>
      </c>
      <c r="H1460" s="121" t="s">
        <v>59</v>
      </c>
      <c r="I1460" s="117">
        <v>2.213E9</v>
      </c>
      <c r="J1460" s="116" t="s">
        <v>9</v>
      </c>
      <c r="K1460" s="116" t="s">
        <v>228</v>
      </c>
      <c r="L1460" s="29">
        <f t="shared" si="1"/>
        <v>21788000000</v>
      </c>
      <c r="M1460" s="120">
        <f t="shared" si="2"/>
        <v>0.2952903707</v>
      </c>
      <c r="N1460" s="29">
        <f t="shared" si="3"/>
        <v>16878000000</v>
      </c>
      <c r="O1460" s="29">
        <f t="shared" si="4"/>
        <v>4910000000</v>
      </c>
      <c r="P1460" s="120">
        <f t="shared" si="5"/>
        <v>0.06654469066</v>
      </c>
      <c r="Q1460" s="16"/>
      <c r="R1460" s="16"/>
      <c r="S1460" s="16"/>
      <c r="T1460" s="16"/>
      <c r="U1460" s="16"/>
      <c r="V1460" s="16"/>
      <c r="W1460" s="16"/>
      <c r="X1460" s="16"/>
      <c r="Y1460" s="16"/>
      <c r="Z1460" s="16"/>
      <c r="AA1460" s="16"/>
    </row>
    <row r="1461">
      <c r="A1461" s="115">
        <v>1522.0</v>
      </c>
      <c r="B1461" s="116" t="s">
        <v>541</v>
      </c>
      <c r="C1461" s="116" t="s">
        <v>25</v>
      </c>
      <c r="D1461" s="118">
        <v>41305.0</v>
      </c>
      <c r="E1461" s="117">
        <v>3.794249E9</v>
      </c>
      <c r="F1461" s="117">
        <v>1.630965E9</v>
      </c>
      <c r="G1461" s="117">
        <v>1.466067E9</v>
      </c>
      <c r="H1461" s="121" t="s">
        <v>59</v>
      </c>
      <c r="I1461" s="121" t="s">
        <v>59</v>
      </c>
      <c r="J1461" s="116" t="s">
        <v>9</v>
      </c>
      <c r="K1461" s="116" t="s">
        <v>320</v>
      </c>
      <c r="L1461" s="29">
        <f t="shared" si="1"/>
        <v>2163284000</v>
      </c>
      <c r="M1461" s="120">
        <f t="shared" si="2"/>
        <v>0.5701481374</v>
      </c>
      <c r="N1461" s="29">
        <f t="shared" si="3"/>
        <v>1466067000</v>
      </c>
      <c r="O1461" s="29">
        <f t="shared" si="4"/>
        <v>697217000</v>
      </c>
      <c r="P1461" s="120">
        <f t="shared" si="5"/>
        <v>0.1837562585</v>
      </c>
      <c r="Q1461" s="16"/>
      <c r="R1461" s="16"/>
      <c r="S1461" s="16"/>
      <c r="T1461" s="16"/>
      <c r="U1461" s="16"/>
      <c r="V1461" s="16"/>
      <c r="W1461" s="16"/>
      <c r="X1461" s="16"/>
      <c r="Y1461" s="16"/>
      <c r="Z1461" s="16"/>
      <c r="AA1461" s="16"/>
    </row>
    <row r="1462">
      <c r="A1462" s="115">
        <v>1523.0</v>
      </c>
      <c r="B1462" s="116" t="s">
        <v>541</v>
      </c>
      <c r="C1462" s="116" t="s">
        <v>26</v>
      </c>
      <c r="D1462" s="118">
        <v>41670.0</v>
      </c>
      <c r="E1462" s="117">
        <v>4.0311E9</v>
      </c>
      <c r="F1462" s="117">
        <v>1.6907E9</v>
      </c>
      <c r="G1462" s="117">
        <v>2.0361E9</v>
      </c>
      <c r="H1462" s="121" t="s">
        <v>59</v>
      </c>
      <c r="I1462" s="119" t="s">
        <v>59</v>
      </c>
      <c r="J1462" s="116" t="s">
        <v>9</v>
      </c>
      <c r="K1462" s="116" t="s">
        <v>320</v>
      </c>
      <c r="L1462" s="29">
        <f t="shared" si="1"/>
        <v>2340400000</v>
      </c>
      <c r="M1462" s="120">
        <f t="shared" si="2"/>
        <v>0.5805859443</v>
      </c>
      <c r="N1462" s="29">
        <f t="shared" si="3"/>
        <v>2036100000</v>
      </c>
      <c r="O1462" s="29">
        <f t="shared" si="4"/>
        <v>304300000</v>
      </c>
      <c r="P1462" s="120">
        <f t="shared" si="5"/>
        <v>0.07548808018</v>
      </c>
      <c r="Q1462" s="16"/>
      <c r="R1462" s="16"/>
      <c r="S1462" s="16"/>
      <c r="T1462" s="16"/>
      <c r="U1462" s="16"/>
      <c r="V1462" s="16"/>
      <c r="W1462" s="16"/>
      <c r="X1462" s="16"/>
      <c r="Y1462" s="16"/>
      <c r="Z1462" s="16"/>
      <c r="AA1462" s="16"/>
    </row>
    <row r="1463">
      <c r="A1463" s="115">
        <v>1524.0</v>
      </c>
      <c r="B1463" s="116" t="s">
        <v>541</v>
      </c>
      <c r="C1463" s="116" t="s">
        <v>27</v>
      </c>
      <c r="D1463" s="118">
        <v>42035.0</v>
      </c>
      <c r="E1463" s="117">
        <v>4.2499E9</v>
      </c>
      <c r="F1463" s="117">
        <v>1.7127E9</v>
      </c>
      <c r="G1463" s="117">
        <v>1.6458E9</v>
      </c>
      <c r="H1463" s="121" t="s">
        <v>59</v>
      </c>
      <c r="I1463" s="119" t="s">
        <v>59</v>
      </c>
      <c r="J1463" s="116" t="s">
        <v>9</v>
      </c>
      <c r="K1463" s="116" t="s">
        <v>320</v>
      </c>
      <c r="L1463" s="29">
        <f t="shared" si="1"/>
        <v>2537200000</v>
      </c>
      <c r="M1463" s="120">
        <f t="shared" si="2"/>
        <v>0.5970022824</v>
      </c>
      <c r="N1463" s="29">
        <f t="shared" si="3"/>
        <v>1645800000</v>
      </c>
      <c r="O1463" s="29">
        <f t="shared" si="4"/>
        <v>891400000</v>
      </c>
      <c r="P1463" s="120">
        <f t="shared" si="5"/>
        <v>0.2097461117</v>
      </c>
      <c r="Q1463" s="16"/>
      <c r="R1463" s="16"/>
      <c r="S1463" s="16"/>
      <c r="T1463" s="16"/>
      <c r="U1463" s="16"/>
      <c r="V1463" s="16"/>
      <c r="W1463" s="16"/>
      <c r="X1463" s="16"/>
      <c r="Y1463" s="16"/>
      <c r="Z1463" s="16"/>
      <c r="AA1463" s="16"/>
    </row>
    <row r="1464">
      <c r="A1464" s="115">
        <v>1525.0</v>
      </c>
      <c r="B1464" s="116" t="s">
        <v>541</v>
      </c>
      <c r="C1464" s="116" t="s">
        <v>28</v>
      </c>
      <c r="D1464" s="118">
        <v>42400.0</v>
      </c>
      <c r="E1464" s="117">
        <v>4.1049E9</v>
      </c>
      <c r="F1464" s="117">
        <v>1.6136E9</v>
      </c>
      <c r="G1464" s="117">
        <v>1.7312E9</v>
      </c>
      <c r="H1464" s="121" t="s">
        <v>59</v>
      </c>
      <c r="I1464" s="119" t="s">
        <v>59</v>
      </c>
      <c r="J1464" s="116" t="s">
        <v>9</v>
      </c>
      <c r="K1464" s="116" t="s">
        <v>320</v>
      </c>
      <c r="L1464" s="29">
        <f t="shared" si="1"/>
        <v>2491300000</v>
      </c>
      <c r="M1464" s="120">
        <f t="shared" si="2"/>
        <v>0.6069088163</v>
      </c>
      <c r="N1464" s="29">
        <f t="shared" si="3"/>
        <v>1731200000</v>
      </c>
      <c r="O1464" s="29">
        <f t="shared" si="4"/>
        <v>760100000</v>
      </c>
      <c r="P1464" s="120">
        <f t="shared" si="5"/>
        <v>0.1851689444</v>
      </c>
      <c r="Q1464" s="16"/>
      <c r="R1464" s="16"/>
      <c r="S1464" s="16"/>
      <c r="T1464" s="16"/>
      <c r="U1464" s="16"/>
      <c r="V1464" s="16"/>
      <c r="W1464" s="16"/>
      <c r="X1464" s="16"/>
      <c r="Y1464" s="16"/>
      <c r="Z1464" s="16"/>
      <c r="AA1464" s="16"/>
    </row>
    <row r="1465">
      <c r="A1465" s="115">
        <v>1526.0</v>
      </c>
      <c r="B1465" s="116" t="s">
        <v>542</v>
      </c>
      <c r="C1465" s="116" t="s">
        <v>25</v>
      </c>
      <c r="D1465" s="118">
        <v>41307.0</v>
      </c>
      <c r="E1465" s="117">
        <v>2.5878372E10</v>
      </c>
      <c r="F1465" s="117">
        <v>1.85214E10</v>
      </c>
      <c r="G1465" s="117">
        <v>4.250446E9</v>
      </c>
      <c r="H1465" s="121" t="s">
        <v>59</v>
      </c>
      <c r="I1465" s="121" t="s">
        <v>59</v>
      </c>
      <c r="J1465" s="116" t="s">
        <v>9</v>
      </c>
      <c r="K1465" s="116" t="s">
        <v>288</v>
      </c>
      <c r="L1465" s="29">
        <f t="shared" si="1"/>
        <v>7356972000</v>
      </c>
      <c r="M1465" s="120">
        <f t="shared" si="2"/>
        <v>0.2842903719</v>
      </c>
      <c r="N1465" s="29">
        <f t="shared" si="3"/>
        <v>4250446000</v>
      </c>
      <c r="O1465" s="29">
        <f t="shared" si="4"/>
        <v>3106526000</v>
      </c>
      <c r="P1465" s="120">
        <f t="shared" si="5"/>
        <v>0.1200433319</v>
      </c>
      <c r="Q1465" s="16"/>
      <c r="R1465" s="16"/>
      <c r="S1465" s="16"/>
      <c r="T1465" s="16"/>
      <c r="U1465" s="16"/>
      <c r="V1465" s="16"/>
      <c r="W1465" s="16"/>
      <c r="X1465" s="16"/>
      <c r="Y1465" s="16"/>
      <c r="Z1465" s="16"/>
      <c r="AA1465" s="16"/>
    </row>
    <row r="1466">
      <c r="A1466" s="115">
        <v>1527.0</v>
      </c>
      <c r="B1466" s="116" t="s">
        <v>542</v>
      </c>
      <c r="C1466" s="116" t="s">
        <v>26</v>
      </c>
      <c r="D1466" s="118">
        <v>41671.0</v>
      </c>
      <c r="E1466" s="117">
        <v>2.7422696E10</v>
      </c>
      <c r="F1466" s="117">
        <v>1.9605037E10</v>
      </c>
      <c r="G1466" s="117">
        <v>4.467089E9</v>
      </c>
      <c r="H1466" s="121" t="s">
        <v>59</v>
      </c>
      <c r="I1466" s="119" t="s">
        <v>59</v>
      </c>
      <c r="J1466" s="116" t="s">
        <v>9</v>
      </c>
      <c r="K1466" s="116" t="s">
        <v>288</v>
      </c>
      <c r="L1466" s="29">
        <f t="shared" si="1"/>
        <v>7817659000</v>
      </c>
      <c r="M1466" s="120">
        <f t="shared" si="2"/>
        <v>0.2850798842</v>
      </c>
      <c r="N1466" s="29">
        <f t="shared" si="3"/>
        <v>4467089000</v>
      </c>
      <c r="O1466" s="29">
        <f t="shared" si="4"/>
        <v>3350570000</v>
      </c>
      <c r="P1466" s="120">
        <f t="shared" si="5"/>
        <v>0.1221823704</v>
      </c>
      <c r="Q1466" s="16"/>
      <c r="R1466" s="16"/>
      <c r="S1466" s="16"/>
      <c r="T1466" s="16"/>
      <c r="U1466" s="16"/>
      <c r="V1466" s="16"/>
      <c r="W1466" s="16"/>
      <c r="X1466" s="16"/>
      <c r="Y1466" s="16"/>
      <c r="Z1466" s="16"/>
      <c r="AA1466" s="16"/>
    </row>
    <row r="1467">
      <c r="A1467" s="115">
        <v>1528.0</v>
      </c>
      <c r="B1467" s="116" t="s">
        <v>542</v>
      </c>
      <c r="C1467" s="116" t="s">
        <v>27</v>
      </c>
      <c r="D1467" s="118">
        <v>42035.0</v>
      </c>
      <c r="E1467" s="117">
        <v>2.9078407E10</v>
      </c>
      <c r="F1467" s="117">
        <v>2.0776522E10</v>
      </c>
      <c r="G1467" s="117">
        <v>4.695384E9</v>
      </c>
      <c r="H1467" s="119" t="s">
        <v>59</v>
      </c>
      <c r="I1467" s="119" t="s">
        <v>59</v>
      </c>
      <c r="J1467" s="116" t="s">
        <v>9</v>
      </c>
      <c r="K1467" s="116" t="s">
        <v>288</v>
      </c>
      <c r="L1467" s="29">
        <f t="shared" si="1"/>
        <v>8301885000</v>
      </c>
      <c r="M1467" s="120">
        <f t="shared" si="2"/>
        <v>0.2854999932</v>
      </c>
      <c r="N1467" s="29">
        <f t="shared" si="3"/>
        <v>4695384000</v>
      </c>
      <c r="O1467" s="29">
        <f t="shared" si="4"/>
        <v>3606501000</v>
      </c>
      <c r="P1467" s="120">
        <f t="shared" si="5"/>
        <v>0.1240267735</v>
      </c>
      <c r="Q1467" s="16"/>
      <c r="R1467" s="16"/>
      <c r="S1467" s="16"/>
      <c r="T1467" s="16"/>
      <c r="U1467" s="16"/>
      <c r="V1467" s="16"/>
      <c r="W1467" s="16"/>
      <c r="X1467" s="16"/>
      <c r="Y1467" s="16"/>
      <c r="Z1467" s="16"/>
      <c r="AA1467" s="16"/>
    </row>
    <row r="1468">
      <c r="A1468" s="115">
        <v>1529.0</v>
      </c>
      <c r="B1468" s="116" t="s">
        <v>542</v>
      </c>
      <c r="C1468" s="116" t="s">
        <v>28</v>
      </c>
      <c r="D1468" s="118">
        <v>42399.0</v>
      </c>
      <c r="E1468" s="117">
        <v>3.0944938E10</v>
      </c>
      <c r="F1468" s="117">
        <v>2.2034523E10</v>
      </c>
      <c r="G1468" s="117">
        <v>5.205715E9</v>
      </c>
      <c r="H1468" s="119" t="s">
        <v>59</v>
      </c>
      <c r="I1468" s="121" t="s">
        <v>59</v>
      </c>
      <c r="J1468" s="116" t="s">
        <v>9</v>
      </c>
      <c r="K1468" s="116" t="s">
        <v>288</v>
      </c>
      <c r="L1468" s="29">
        <f t="shared" si="1"/>
        <v>8910415000</v>
      </c>
      <c r="M1468" s="120">
        <f t="shared" si="2"/>
        <v>0.2879441865</v>
      </c>
      <c r="N1468" s="29">
        <f t="shared" si="3"/>
        <v>5205715000</v>
      </c>
      <c r="O1468" s="29">
        <f t="shared" si="4"/>
        <v>3704700000</v>
      </c>
      <c r="P1468" s="120">
        <f t="shared" si="5"/>
        <v>0.1197190959</v>
      </c>
      <c r="Q1468" s="16"/>
      <c r="R1468" s="16"/>
      <c r="S1468" s="16"/>
      <c r="T1468" s="16"/>
      <c r="U1468" s="16"/>
      <c r="V1468" s="16"/>
      <c r="W1468" s="16"/>
      <c r="X1468" s="16"/>
      <c r="Y1468" s="16"/>
      <c r="Z1468" s="16"/>
      <c r="AA1468" s="16"/>
    </row>
    <row r="1469">
      <c r="A1469" s="115">
        <v>1530.0</v>
      </c>
      <c r="B1469" s="116" t="s">
        <v>543</v>
      </c>
      <c r="C1469" s="116" t="s">
        <v>25</v>
      </c>
      <c r="D1469" s="118">
        <v>41274.0</v>
      </c>
      <c r="E1469" s="117">
        <v>3.589516E9</v>
      </c>
      <c r="F1469" s="117">
        <v>1.955682E9</v>
      </c>
      <c r="G1469" s="119" t="s">
        <v>59</v>
      </c>
      <c r="H1469" s="121" t="s">
        <v>59</v>
      </c>
      <c r="I1469" s="117">
        <v>7.87329E8</v>
      </c>
      <c r="J1469" s="116" t="s">
        <v>12</v>
      </c>
      <c r="K1469" s="116" t="s">
        <v>84</v>
      </c>
      <c r="L1469" s="29">
        <f t="shared" si="1"/>
        <v>1633834000</v>
      </c>
      <c r="M1469" s="120">
        <f t="shared" si="2"/>
        <v>0.4551683291</v>
      </c>
      <c r="N1469" s="29">
        <f t="shared" si="3"/>
        <v>787329000</v>
      </c>
      <c r="O1469" s="29">
        <f t="shared" si="4"/>
        <v>846505000</v>
      </c>
      <c r="P1469" s="120">
        <f t="shared" si="5"/>
        <v>0.2358270586</v>
      </c>
      <c r="Q1469" s="16"/>
      <c r="R1469" s="16"/>
      <c r="S1469" s="16"/>
      <c r="T1469" s="16"/>
      <c r="U1469" s="16"/>
      <c r="V1469" s="16"/>
      <c r="W1469" s="16"/>
      <c r="X1469" s="16"/>
      <c r="Y1469" s="16"/>
      <c r="Z1469" s="16"/>
      <c r="AA1469" s="16"/>
    </row>
    <row r="1470">
      <c r="A1470" s="115">
        <v>1531.0</v>
      </c>
      <c r="B1470" s="116" t="s">
        <v>543</v>
      </c>
      <c r="C1470" s="116" t="s">
        <v>26</v>
      </c>
      <c r="D1470" s="118">
        <v>41639.0</v>
      </c>
      <c r="E1470" s="117">
        <v>3.494253E9</v>
      </c>
      <c r="F1470" s="117">
        <v>1.838766E9</v>
      </c>
      <c r="G1470" s="119" t="s">
        <v>59</v>
      </c>
      <c r="H1470" s="119" t="s">
        <v>59</v>
      </c>
      <c r="I1470" s="117">
        <v>8.19711E8</v>
      </c>
      <c r="J1470" s="116" t="s">
        <v>12</v>
      </c>
      <c r="K1470" s="116" t="s">
        <v>84</v>
      </c>
      <c r="L1470" s="29">
        <f t="shared" si="1"/>
        <v>1655487000</v>
      </c>
      <c r="M1470" s="120">
        <f t="shared" si="2"/>
        <v>0.473774223</v>
      </c>
      <c r="N1470" s="29">
        <f t="shared" si="3"/>
        <v>819711000</v>
      </c>
      <c r="O1470" s="29">
        <f t="shared" si="4"/>
        <v>835776000</v>
      </c>
      <c r="P1470" s="120">
        <f t="shared" si="5"/>
        <v>0.2391858861</v>
      </c>
      <c r="Q1470" s="16"/>
      <c r="R1470" s="16"/>
      <c r="S1470" s="16"/>
      <c r="T1470" s="16"/>
      <c r="U1470" s="16"/>
      <c r="V1470" s="16"/>
      <c r="W1470" s="16"/>
      <c r="X1470" s="16"/>
      <c r="Y1470" s="16"/>
      <c r="Z1470" s="16"/>
      <c r="AA1470" s="16"/>
    </row>
    <row r="1471">
      <c r="A1471" s="115">
        <v>1532.0</v>
      </c>
      <c r="B1471" s="116" t="s">
        <v>543</v>
      </c>
      <c r="C1471" s="116" t="s">
        <v>27</v>
      </c>
      <c r="D1471" s="118">
        <v>42004.0</v>
      </c>
      <c r="E1471" s="117">
        <v>3.620095E9</v>
      </c>
      <c r="F1471" s="117">
        <v>1.903384E9</v>
      </c>
      <c r="G1471" s="119" t="s">
        <v>59</v>
      </c>
      <c r="H1471" s="121" t="s">
        <v>59</v>
      </c>
      <c r="I1471" s="117">
        <v>8.55908E8</v>
      </c>
      <c r="J1471" s="116" t="s">
        <v>12</v>
      </c>
      <c r="K1471" s="116" t="s">
        <v>84</v>
      </c>
      <c r="L1471" s="29">
        <f t="shared" si="1"/>
        <v>1716711000</v>
      </c>
      <c r="M1471" s="120">
        <f t="shared" si="2"/>
        <v>0.4742171131</v>
      </c>
      <c r="N1471" s="29">
        <f t="shared" si="3"/>
        <v>855908000</v>
      </c>
      <c r="O1471" s="29">
        <f t="shared" si="4"/>
        <v>860803000</v>
      </c>
      <c r="P1471" s="120">
        <f t="shared" si="5"/>
        <v>0.2377846438</v>
      </c>
      <c r="Q1471" s="16"/>
      <c r="R1471" s="16"/>
      <c r="S1471" s="16"/>
      <c r="T1471" s="16"/>
      <c r="U1471" s="16"/>
      <c r="V1471" s="16"/>
      <c r="W1471" s="16"/>
      <c r="X1471" s="16"/>
      <c r="Y1471" s="16"/>
      <c r="Z1471" s="16"/>
      <c r="AA1471" s="16"/>
    </row>
    <row r="1472">
      <c r="A1472" s="115">
        <v>1533.0</v>
      </c>
      <c r="B1472" s="116" t="s">
        <v>543</v>
      </c>
      <c r="C1472" s="116" t="s">
        <v>28</v>
      </c>
      <c r="D1472" s="118">
        <v>42369.0</v>
      </c>
      <c r="E1472" s="117">
        <v>3.766065E9</v>
      </c>
      <c r="F1472" s="117">
        <v>2.016212E9</v>
      </c>
      <c r="G1472" s="119" t="s">
        <v>59</v>
      </c>
      <c r="H1472" s="121" t="s">
        <v>59</v>
      </c>
      <c r="I1472" s="117">
        <v>9.07024E8</v>
      </c>
      <c r="J1472" s="116" t="s">
        <v>12</v>
      </c>
      <c r="K1472" s="116" t="s">
        <v>84</v>
      </c>
      <c r="L1472" s="29">
        <f t="shared" si="1"/>
        <v>1749853000</v>
      </c>
      <c r="M1472" s="120">
        <f t="shared" si="2"/>
        <v>0.4646369619</v>
      </c>
      <c r="N1472" s="29">
        <f t="shared" si="3"/>
        <v>907024000</v>
      </c>
      <c r="O1472" s="29">
        <f t="shared" si="4"/>
        <v>842829000</v>
      </c>
      <c r="P1472" s="120">
        <f t="shared" si="5"/>
        <v>0.2237956594</v>
      </c>
      <c r="Q1472" s="16"/>
      <c r="R1472" s="16"/>
      <c r="S1472" s="16"/>
      <c r="T1472" s="16"/>
      <c r="U1472" s="16"/>
      <c r="V1472" s="16"/>
      <c r="W1472" s="16"/>
      <c r="X1472" s="16"/>
      <c r="Y1472" s="16"/>
      <c r="Z1472" s="16"/>
      <c r="AA1472" s="16"/>
    </row>
    <row r="1473">
      <c r="A1473" s="115">
        <v>1534.0</v>
      </c>
      <c r="B1473" s="116" t="s">
        <v>544</v>
      </c>
      <c r="C1473" s="116" t="s">
        <v>25</v>
      </c>
      <c r="D1473" s="118">
        <v>41274.0</v>
      </c>
      <c r="E1473" s="117">
        <v>1.25099E10</v>
      </c>
      <c r="F1473" s="117">
        <v>7.2144E9</v>
      </c>
      <c r="G1473" s="117">
        <v>3.3549E9</v>
      </c>
      <c r="H1473" s="117">
        <v>3.764E8</v>
      </c>
      <c r="I1473" s="121" t="s">
        <v>59</v>
      </c>
      <c r="J1473" s="116" t="s">
        <v>13</v>
      </c>
      <c r="K1473" s="116" t="s">
        <v>70</v>
      </c>
      <c r="L1473" s="29">
        <f t="shared" si="1"/>
        <v>5295500000</v>
      </c>
      <c r="M1473" s="120">
        <f t="shared" si="2"/>
        <v>0.4233047426</v>
      </c>
      <c r="N1473" s="29">
        <f t="shared" si="3"/>
        <v>3731300000</v>
      </c>
      <c r="O1473" s="29">
        <f t="shared" si="4"/>
        <v>1564200000</v>
      </c>
      <c r="P1473" s="120">
        <f t="shared" si="5"/>
        <v>0.1250369707</v>
      </c>
      <c r="Q1473" s="16"/>
      <c r="R1473" s="16"/>
      <c r="S1473" s="16"/>
      <c r="T1473" s="16"/>
      <c r="U1473" s="16"/>
      <c r="V1473" s="16"/>
      <c r="W1473" s="16"/>
      <c r="X1473" s="16"/>
      <c r="Y1473" s="16"/>
      <c r="Z1473" s="16"/>
      <c r="AA1473" s="16"/>
    </row>
    <row r="1474">
      <c r="A1474" s="115">
        <v>1535.0</v>
      </c>
      <c r="B1474" s="116" t="s">
        <v>544</v>
      </c>
      <c r="C1474" s="116" t="s">
        <v>26</v>
      </c>
      <c r="D1474" s="118">
        <v>41639.0</v>
      </c>
      <c r="E1474" s="117">
        <v>1.30903E10</v>
      </c>
      <c r="F1474" s="117">
        <v>7.5612E9</v>
      </c>
      <c r="G1474" s="117">
        <v>3.4463E9</v>
      </c>
      <c r="H1474" s="117">
        <v>3.955E8</v>
      </c>
      <c r="I1474" s="121" t="s">
        <v>59</v>
      </c>
      <c r="J1474" s="116" t="s">
        <v>13</v>
      </c>
      <c r="K1474" s="116" t="s">
        <v>70</v>
      </c>
      <c r="L1474" s="29">
        <f t="shared" si="1"/>
        <v>5529100000</v>
      </c>
      <c r="M1474" s="120">
        <f t="shared" si="2"/>
        <v>0.422381458</v>
      </c>
      <c r="N1474" s="29">
        <f t="shared" si="3"/>
        <v>3841800000</v>
      </c>
      <c r="O1474" s="29">
        <f t="shared" si="4"/>
        <v>1687300000</v>
      </c>
      <c r="P1474" s="120">
        <f t="shared" si="5"/>
        <v>0.1288969695</v>
      </c>
      <c r="Q1474" s="16"/>
      <c r="R1474" s="16"/>
      <c r="S1474" s="16"/>
      <c r="T1474" s="16"/>
      <c r="U1474" s="16"/>
      <c r="V1474" s="16"/>
      <c r="W1474" s="16"/>
      <c r="X1474" s="16"/>
      <c r="Y1474" s="16"/>
      <c r="Z1474" s="16"/>
      <c r="AA1474" s="16"/>
    </row>
    <row r="1475">
      <c r="A1475" s="115">
        <v>1536.0</v>
      </c>
      <c r="B1475" s="116" t="s">
        <v>544</v>
      </c>
      <c r="C1475" s="116" t="s">
        <v>27</v>
      </c>
      <c r="D1475" s="118">
        <v>42004.0</v>
      </c>
      <c r="E1475" s="117">
        <v>1.68896E10</v>
      </c>
      <c r="F1475" s="117">
        <v>9.3976E9</v>
      </c>
      <c r="G1475" s="117">
        <v>4.8961E9</v>
      </c>
      <c r="H1475" s="117">
        <v>6.911E8</v>
      </c>
      <c r="I1475" s="119" t="s">
        <v>59</v>
      </c>
      <c r="J1475" s="116" t="s">
        <v>13</v>
      </c>
      <c r="K1475" s="116" t="s">
        <v>70</v>
      </c>
      <c r="L1475" s="29">
        <f t="shared" si="1"/>
        <v>7492000000</v>
      </c>
      <c r="M1475" s="120">
        <f t="shared" si="2"/>
        <v>0.4435865858</v>
      </c>
      <c r="N1475" s="29">
        <f t="shared" si="3"/>
        <v>5587200000</v>
      </c>
      <c r="O1475" s="29">
        <f t="shared" si="4"/>
        <v>1904800000</v>
      </c>
      <c r="P1475" s="120">
        <f t="shared" si="5"/>
        <v>0.1127794619</v>
      </c>
      <c r="Q1475" s="16"/>
      <c r="R1475" s="16"/>
      <c r="S1475" s="16"/>
      <c r="T1475" s="16"/>
      <c r="U1475" s="16"/>
      <c r="V1475" s="16"/>
      <c r="W1475" s="16"/>
      <c r="X1475" s="16"/>
      <c r="Y1475" s="16"/>
      <c r="Z1475" s="16"/>
      <c r="AA1475" s="16"/>
    </row>
    <row r="1476">
      <c r="A1476" s="115">
        <v>1537.0</v>
      </c>
      <c r="B1476" s="116" t="s">
        <v>544</v>
      </c>
      <c r="C1476" s="116" t="s">
        <v>28</v>
      </c>
      <c r="D1476" s="118">
        <v>42369.0</v>
      </c>
      <c r="E1476" s="117">
        <v>1.69654E10</v>
      </c>
      <c r="F1476" s="117">
        <v>9.2095E9</v>
      </c>
      <c r="G1476" s="117">
        <v>4.6121E9</v>
      </c>
      <c r="H1476" s="117">
        <v>6.923E8</v>
      </c>
      <c r="I1476" s="119" t="s">
        <v>59</v>
      </c>
      <c r="J1476" s="116" t="s">
        <v>13</v>
      </c>
      <c r="K1476" s="116" t="s">
        <v>70</v>
      </c>
      <c r="L1476" s="29">
        <f t="shared" si="1"/>
        <v>7755900000</v>
      </c>
      <c r="M1476" s="120">
        <f t="shared" si="2"/>
        <v>0.4571598666</v>
      </c>
      <c r="N1476" s="29">
        <f t="shared" si="3"/>
        <v>5304400000</v>
      </c>
      <c r="O1476" s="29">
        <f t="shared" si="4"/>
        <v>2451500000</v>
      </c>
      <c r="P1476" s="120">
        <f t="shared" si="5"/>
        <v>0.1444999823</v>
      </c>
      <c r="Q1476" s="16"/>
      <c r="R1476" s="16"/>
      <c r="S1476" s="16"/>
      <c r="T1476" s="16"/>
      <c r="U1476" s="16"/>
      <c r="V1476" s="16"/>
      <c r="W1476" s="16"/>
      <c r="X1476" s="16"/>
      <c r="Y1476" s="16"/>
      <c r="Z1476" s="16"/>
      <c r="AA1476" s="16"/>
    </row>
    <row r="1477">
      <c r="A1477" s="115">
        <v>1538.0</v>
      </c>
      <c r="B1477" s="116" t="s">
        <v>545</v>
      </c>
      <c r="C1477" s="116" t="s">
        <v>25</v>
      </c>
      <c r="D1477" s="118">
        <v>41274.0</v>
      </c>
      <c r="E1477" s="117">
        <v>7.63E8</v>
      </c>
      <c r="F1477" s="117">
        <v>1.2E7</v>
      </c>
      <c r="G1477" s="117">
        <v>4.29E8</v>
      </c>
      <c r="H1477" s="121" t="s">
        <v>59</v>
      </c>
      <c r="I1477" s="117">
        <v>2.6E7</v>
      </c>
      <c r="J1477" s="116" t="s">
        <v>9</v>
      </c>
      <c r="K1477" s="116" t="s">
        <v>110</v>
      </c>
      <c r="L1477" s="29">
        <f t="shared" si="1"/>
        <v>751000000</v>
      </c>
      <c r="M1477" s="120">
        <f t="shared" si="2"/>
        <v>0.9842726081</v>
      </c>
      <c r="N1477" s="29">
        <f t="shared" si="3"/>
        <v>455000000</v>
      </c>
      <c r="O1477" s="29">
        <f t="shared" si="4"/>
        <v>296000000</v>
      </c>
      <c r="P1477" s="120">
        <f t="shared" si="5"/>
        <v>0.3879423329</v>
      </c>
      <c r="Q1477" s="16"/>
      <c r="R1477" s="16"/>
      <c r="S1477" s="16"/>
      <c r="T1477" s="16"/>
      <c r="U1477" s="16"/>
      <c r="V1477" s="16"/>
      <c r="W1477" s="16"/>
      <c r="X1477" s="16"/>
      <c r="Y1477" s="16"/>
      <c r="Z1477" s="16"/>
      <c r="AA1477" s="16"/>
    </row>
    <row r="1478">
      <c r="A1478" s="115">
        <v>1539.0</v>
      </c>
      <c r="B1478" s="116" t="s">
        <v>545</v>
      </c>
      <c r="C1478" s="116" t="s">
        <v>26</v>
      </c>
      <c r="D1478" s="118">
        <v>41639.0</v>
      </c>
      <c r="E1478" s="117">
        <v>9.45E8</v>
      </c>
      <c r="F1478" s="117">
        <v>1.8E7</v>
      </c>
      <c r="G1478" s="117">
        <v>5.97E8</v>
      </c>
      <c r="H1478" s="121" t="s">
        <v>59</v>
      </c>
      <c r="I1478" s="117">
        <v>3.6E7</v>
      </c>
      <c r="J1478" s="116" t="s">
        <v>9</v>
      </c>
      <c r="K1478" s="116" t="s">
        <v>110</v>
      </c>
      <c r="L1478" s="29">
        <f t="shared" si="1"/>
        <v>927000000</v>
      </c>
      <c r="M1478" s="120">
        <f t="shared" si="2"/>
        <v>0.980952381</v>
      </c>
      <c r="N1478" s="29">
        <f t="shared" si="3"/>
        <v>633000000</v>
      </c>
      <c r="O1478" s="29">
        <f t="shared" si="4"/>
        <v>294000000</v>
      </c>
      <c r="P1478" s="120">
        <f t="shared" si="5"/>
        <v>0.3111111111</v>
      </c>
      <c r="Q1478" s="16"/>
      <c r="R1478" s="16"/>
      <c r="S1478" s="16"/>
      <c r="T1478" s="16"/>
      <c r="U1478" s="16"/>
      <c r="V1478" s="16"/>
      <c r="W1478" s="16"/>
      <c r="X1478" s="16"/>
      <c r="Y1478" s="16"/>
      <c r="Z1478" s="16"/>
      <c r="AA1478" s="16"/>
    </row>
    <row r="1479">
      <c r="A1479" s="115">
        <v>1540.0</v>
      </c>
      <c r="B1479" s="116" t="s">
        <v>545</v>
      </c>
      <c r="C1479" s="116" t="s">
        <v>27</v>
      </c>
      <c r="D1479" s="118">
        <v>42004.0</v>
      </c>
      <c r="E1479" s="117">
        <v>1.246E9</v>
      </c>
      <c r="F1479" s="117">
        <v>4.0E7</v>
      </c>
      <c r="G1479" s="117">
        <v>8.01E8</v>
      </c>
      <c r="H1479" s="121" t="s">
        <v>59</v>
      </c>
      <c r="I1479" s="117">
        <v>6.5E7</v>
      </c>
      <c r="J1479" s="116" t="s">
        <v>9</v>
      </c>
      <c r="K1479" s="116" t="s">
        <v>110</v>
      </c>
      <c r="L1479" s="29">
        <f t="shared" si="1"/>
        <v>1206000000</v>
      </c>
      <c r="M1479" s="120">
        <f t="shared" si="2"/>
        <v>0.9678972713</v>
      </c>
      <c r="N1479" s="29">
        <f t="shared" si="3"/>
        <v>866000000</v>
      </c>
      <c r="O1479" s="29">
        <f t="shared" si="4"/>
        <v>340000000</v>
      </c>
      <c r="P1479" s="120">
        <f t="shared" si="5"/>
        <v>0.2728731942</v>
      </c>
      <c r="Q1479" s="16"/>
      <c r="R1479" s="16"/>
      <c r="S1479" s="16"/>
      <c r="T1479" s="16"/>
      <c r="U1479" s="16"/>
      <c r="V1479" s="16"/>
      <c r="W1479" s="16"/>
      <c r="X1479" s="16"/>
      <c r="Y1479" s="16"/>
      <c r="Z1479" s="16"/>
      <c r="AA1479" s="16"/>
    </row>
    <row r="1480">
      <c r="A1480" s="115">
        <v>1541.0</v>
      </c>
      <c r="B1480" s="116" t="s">
        <v>545</v>
      </c>
      <c r="C1480" s="116" t="s">
        <v>28</v>
      </c>
      <c r="D1480" s="122">
        <v>42369.0</v>
      </c>
      <c r="E1480" s="117">
        <v>1.492E9</v>
      </c>
      <c r="F1480" s="117">
        <v>5.8E7</v>
      </c>
      <c r="G1480" s="117">
        <v>1.109E9</v>
      </c>
      <c r="H1480" s="121" t="s">
        <v>59</v>
      </c>
      <c r="I1480" s="117">
        <v>9.3E7</v>
      </c>
      <c r="J1480" s="116" t="s">
        <v>9</v>
      </c>
      <c r="K1480" s="116" t="s">
        <v>110</v>
      </c>
      <c r="L1480" s="29">
        <f t="shared" si="1"/>
        <v>1434000000</v>
      </c>
      <c r="M1480" s="120">
        <f t="shared" si="2"/>
        <v>0.9611260054</v>
      </c>
      <c r="N1480" s="29">
        <f t="shared" si="3"/>
        <v>1202000000</v>
      </c>
      <c r="O1480" s="29">
        <f t="shared" si="4"/>
        <v>232000000</v>
      </c>
      <c r="P1480" s="120">
        <f t="shared" si="5"/>
        <v>0.1554959786</v>
      </c>
      <c r="Q1480" s="16"/>
      <c r="R1480" s="16"/>
      <c r="S1480" s="16"/>
      <c r="T1480" s="16"/>
      <c r="U1480" s="16"/>
      <c r="V1480" s="16"/>
      <c r="W1480" s="16"/>
      <c r="X1480" s="16"/>
      <c r="Y1480" s="16"/>
      <c r="Z1480" s="16"/>
      <c r="AA1480" s="16"/>
    </row>
    <row r="1481">
      <c r="A1481" s="115">
        <v>1542.0</v>
      </c>
      <c r="B1481" s="116" t="s">
        <v>546</v>
      </c>
      <c r="C1481" s="116" t="s">
        <v>25</v>
      </c>
      <c r="D1481" s="118">
        <v>41639.0</v>
      </c>
      <c r="E1481" s="117">
        <v>2.6191E10</v>
      </c>
      <c r="F1481" s="117">
        <v>1.3307E10</v>
      </c>
      <c r="G1481" s="117">
        <v>3.757E9</v>
      </c>
      <c r="H1481" s="119" t="s">
        <v>59</v>
      </c>
      <c r="I1481" s="117">
        <v>3.821E9</v>
      </c>
      <c r="J1481" s="116" t="s">
        <v>12</v>
      </c>
      <c r="K1481" s="116" t="s">
        <v>86</v>
      </c>
      <c r="L1481" s="29">
        <f t="shared" si="1"/>
        <v>12884000000</v>
      </c>
      <c r="M1481" s="120">
        <f t="shared" si="2"/>
        <v>0.491924707</v>
      </c>
      <c r="N1481" s="29">
        <f t="shared" si="3"/>
        <v>7578000000</v>
      </c>
      <c r="O1481" s="29">
        <f t="shared" si="4"/>
        <v>5306000000</v>
      </c>
      <c r="P1481" s="120">
        <f t="shared" si="5"/>
        <v>0.2025886755</v>
      </c>
      <c r="Q1481" s="16"/>
      <c r="R1481" s="16"/>
      <c r="S1481" s="16"/>
      <c r="T1481" s="16"/>
      <c r="U1481" s="16"/>
      <c r="V1481" s="16"/>
      <c r="W1481" s="16"/>
      <c r="X1481" s="16"/>
      <c r="Y1481" s="16"/>
      <c r="Z1481" s="16"/>
      <c r="AA1481" s="16"/>
    </row>
    <row r="1482">
      <c r="A1482" s="115">
        <v>1543.0</v>
      </c>
      <c r="B1482" s="116" t="s">
        <v>546</v>
      </c>
      <c r="C1482" s="116" t="s">
        <v>26</v>
      </c>
      <c r="D1482" s="122">
        <v>42004.0</v>
      </c>
      <c r="E1482" s="117">
        <v>2.7174E10</v>
      </c>
      <c r="F1482" s="117">
        <v>1.387E10</v>
      </c>
      <c r="G1482" s="117">
        <v>3.964E9</v>
      </c>
      <c r="H1482" s="121" t="s">
        <v>59</v>
      </c>
      <c r="I1482" s="117">
        <v>3.882E9</v>
      </c>
      <c r="J1482" s="116" t="s">
        <v>12</v>
      </c>
      <c r="K1482" s="116" t="s">
        <v>86</v>
      </c>
      <c r="L1482" s="29">
        <f t="shared" si="1"/>
        <v>13304000000</v>
      </c>
      <c r="M1482" s="120">
        <f t="shared" si="2"/>
        <v>0.4895856333</v>
      </c>
      <c r="N1482" s="29">
        <f t="shared" si="3"/>
        <v>7846000000</v>
      </c>
      <c r="O1482" s="29">
        <f t="shared" si="4"/>
        <v>5458000000</v>
      </c>
      <c r="P1482" s="120">
        <f t="shared" si="5"/>
        <v>0.2008537573</v>
      </c>
      <c r="Q1482" s="16"/>
      <c r="R1482" s="16"/>
      <c r="S1482" s="16"/>
      <c r="T1482" s="16"/>
      <c r="U1482" s="16"/>
      <c r="V1482" s="16"/>
      <c r="W1482" s="16"/>
      <c r="X1482" s="16"/>
      <c r="Y1482" s="16"/>
      <c r="Z1482" s="16"/>
      <c r="AA1482" s="16"/>
    </row>
    <row r="1483">
      <c r="A1483" s="115">
        <v>1544.0</v>
      </c>
      <c r="B1483" s="116" t="s">
        <v>546</v>
      </c>
      <c r="C1483" s="116" t="s">
        <v>27</v>
      </c>
      <c r="D1483" s="118">
        <v>42369.0</v>
      </c>
      <c r="E1483" s="117">
        <v>2.6815E10</v>
      </c>
      <c r="F1483" s="117">
        <v>1.3723E10</v>
      </c>
      <c r="G1483" s="117">
        <v>4.094E9</v>
      </c>
      <c r="H1483" s="121" t="s">
        <v>59</v>
      </c>
      <c r="I1483" s="117">
        <v>3.885E9</v>
      </c>
      <c r="J1483" s="116" t="s">
        <v>12</v>
      </c>
      <c r="K1483" s="116" t="s">
        <v>86</v>
      </c>
      <c r="L1483" s="29">
        <f t="shared" si="1"/>
        <v>13092000000</v>
      </c>
      <c r="M1483" s="120">
        <f t="shared" si="2"/>
        <v>0.4882341973</v>
      </c>
      <c r="N1483" s="29">
        <f t="shared" si="3"/>
        <v>7979000000</v>
      </c>
      <c r="O1483" s="29">
        <f t="shared" si="4"/>
        <v>5113000000</v>
      </c>
      <c r="P1483" s="120">
        <f t="shared" si="5"/>
        <v>0.19067686</v>
      </c>
      <c r="Q1483" s="16"/>
      <c r="R1483" s="16"/>
      <c r="S1483" s="16"/>
      <c r="T1483" s="16"/>
      <c r="U1483" s="16"/>
      <c r="V1483" s="16"/>
      <c r="W1483" s="16"/>
      <c r="X1483" s="16"/>
      <c r="Y1483" s="16"/>
      <c r="Z1483" s="16"/>
      <c r="AA1483" s="16"/>
    </row>
    <row r="1484">
      <c r="A1484" s="115">
        <v>1545.0</v>
      </c>
      <c r="B1484" s="116" t="s">
        <v>546</v>
      </c>
      <c r="C1484" s="116" t="s">
        <v>28</v>
      </c>
      <c r="D1484" s="118">
        <v>42735.0</v>
      </c>
      <c r="E1484" s="117">
        <v>2.7625E10</v>
      </c>
      <c r="F1484" s="117">
        <v>1.507E10</v>
      </c>
      <c r="G1484" s="117">
        <v>4.154E9</v>
      </c>
      <c r="H1484" s="121" t="s">
        <v>59</v>
      </c>
      <c r="I1484" s="117">
        <v>3.985E9</v>
      </c>
      <c r="J1484" s="116" t="s">
        <v>12</v>
      </c>
      <c r="K1484" s="116" t="s">
        <v>86</v>
      </c>
      <c r="L1484" s="29">
        <f t="shared" si="1"/>
        <v>12555000000</v>
      </c>
      <c r="M1484" s="120">
        <f t="shared" si="2"/>
        <v>0.454479638</v>
      </c>
      <c r="N1484" s="29">
        <f t="shared" si="3"/>
        <v>8139000000</v>
      </c>
      <c r="O1484" s="29">
        <f t="shared" si="4"/>
        <v>4416000000</v>
      </c>
      <c r="P1484" s="120">
        <f t="shared" si="5"/>
        <v>0.1598552036</v>
      </c>
      <c r="Q1484" s="16"/>
      <c r="R1484" s="16"/>
      <c r="S1484" s="16"/>
      <c r="T1484" s="16"/>
      <c r="U1484" s="16"/>
      <c r="V1484" s="16"/>
      <c r="W1484" s="16"/>
      <c r="X1484" s="16"/>
      <c r="Y1484" s="16"/>
      <c r="Z1484" s="16"/>
      <c r="AA1484" s="16"/>
    </row>
    <row r="1485">
      <c r="A1485" s="115">
        <v>1546.0</v>
      </c>
      <c r="B1485" s="116" t="s">
        <v>547</v>
      </c>
      <c r="C1485" s="116" t="s">
        <v>25</v>
      </c>
      <c r="D1485" s="118">
        <v>41272.0</v>
      </c>
      <c r="E1485" s="117">
        <v>4.66412E9</v>
      </c>
      <c r="F1485" s="117">
        <v>3.098066E9</v>
      </c>
      <c r="G1485" s="117">
        <v>1.040287E9</v>
      </c>
      <c r="H1485" s="121" t="s">
        <v>59</v>
      </c>
      <c r="I1485" s="117">
        <v>8.8975E7</v>
      </c>
      <c r="J1485" s="116" t="s">
        <v>9</v>
      </c>
      <c r="K1485" s="116" t="s">
        <v>548</v>
      </c>
      <c r="L1485" s="29">
        <f t="shared" si="1"/>
        <v>1566054000</v>
      </c>
      <c r="M1485" s="120">
        <f t="shared" si="2"/>
        <v>0.3357662324</v>
      </c>
      <c r="N1485" s="29">
        <f t="shared" si="3"/>
        <v>1129262000</v>
      </c>
      <c r="O1485" s="29">
        <f t="shared" si="4"/>
        <v>436792000</v>
      </c>
      <c r="P1485" s="120">
        <f t="shared" si="5"/>
        <v>0.09364939153</v>
      </c>
      <c r="Q1485" s="16"/>
      <c r="R1485" s="16"/>
      <c r="S1485" s="16"/>
      <c r="T1485" s="16"/>
      <c r="U1485" s="16"/>
      <c r="V1485" s="16"/>
      <c r="W1485" s="16"/>
      <c r="X1485" s="16"/>
      <c r="Y1485" s="16"/>
      <c r="Z1485" s="16"/>
      <c r="AA1485" s="16"/>
    </row>
    <row r="1486">
      <c r="A1486" s="115">
        <v>1547.0</v>
      </c>
      <c r="B1486" s="116" t="s">
        <v>547</v>
      </c>
      <c r="C1486" s="116" t="s">
        <v>26</v>
      </c>
      <c r="D1486" s="118">
        <v>41636.0</v>
      </c>
      <c r="E1486" s="117">
        <v>5.164784E9</v>
      </c>
      <c r="F1486" s="117">
        <v>3.411175E9</v>
      </c>
      <c r="G1486" s="117">
        <v>1.138934E9</v>
      </c>
      <c r="H1486" s="121" t="s">
        <v>59</v>
      </c>
      <c r="I1486" s="117">
        <v>1.00025E8</v>
      </c>
      <c r="J1486" s="116" t="s">
        <v>9</v>
      </c>
      <c r="K1486" s="116" t="s">
        <v>548</v>
      </c>
      <c r="L1486" s="29">
        <f t="shared" si="1"/>
        <v>1753609000</v>
      </c>
      <c r="M1486" s="120">
        <f t="shared" si="2"/>
        <v>0.3395319146</v>
      </c>
      <c r="N1486" s="29">
        <f t="shared" si="3"/>
        <v>1238959000</v>
      </c>
      <c r="O1486" s="29">
        <f t="shared" si="4"/>
        <v>514650000</v>
      </c>
      <c r="P1486" s="120">
        <f t="shared" si="5"/>
        <v>0.09964598713</v>
      </c>
      <c r="Q1486" s="16"/>
      <c r="R1486" s="16"/>
      <c r="S1486" s="16"/>
      <c r="T1486" s="16"/>
      <c r="U1486" s="16"/>
      <c r="V1486" s="16"/>
      <c r="W1486" s="16"/>
      <c r="X1486" s="16"/>
      <c r="Y1486" s="16"/>
      <c r="Z1486" s="16"/>
      <c r="AA1486" s="16"/>
    </row>
    <row r="1487">
      <c r="A1487" s="115">
        <v>1548.0</v>
      </c>
      <c r="B1487" s="116" t="s">
        <v>547</v>
      </c>
      <c r="C1487" s="116" t="s">
        <v>27</v>
      </c>
      <c r="D1487" s="118">
        <v>42000.0</v>
      </c>
      <c r="E1487" s="117">
        <v>5.711715E9</v>
      </c>
      <c r="F1487" s="117">
        <v>3.7613E9</v>
      </c>
      <c r="G1487" s="117">
        <v>1.246308E9</v>
      </c>
      <c r="H1487" s="121" t="s">
        <v>59</v>
      </c>
      <c r="I1487" s="117">
        <v>1.14635E8</v>
      </c>
      <c r="J1487" s="116" t="s">
        <v>9</v>
      </c>
      <c r="K1487" s="116" t="s">
        <v>548</v>
      </c>
      <c r="L1487" s="29">
        <f t="shared" si="1"/>
        <v>1950415000</v>
      </c>
      <c r="M1487" s="120">
        <f t="shared" si="2"/>
        <v>0.3414762466</v>
      </c>
      <c r="N1487" s="29">
        <f t="shared" si="3"/>
        <v>1360943000</v>
      </c>
      <c r="O1487" s="29">
        <f t="shared" si="4"/>
        <v>589472000</v>
      </c>
      <c r="P1487" s="120">
        <f t="shared" si="5"/>
        <v>0.1032040289</v>
      </c>
      <c r="Q1487" s="16"/>
      <c r="R1487" s="16"/>
      <c r="S1487" s="16"/>
      <c r="T1487" s="16"/>
      <c r="U1487" s="16"/>
      <c r="V1487" s="16"/>
      <c r="W1487" s="16"/>
      <c r="X1487" s="16"/>
      <c r="Y1487" s="16"/>
      <c r="Z1487" s="16"/>
      <c r="AA1487" s="16"/>
    </row>
    <row r="1488">
      <c r="A1488" s="115">
        <v>1549.0</v>
      </c>
      <c r="B1488" s="116" t="s">
        <v>547</v>
      </c>
      <c r="C1488" s="116" t="s">
        <v>28</v>
      </c>
      <c r="D1488" s="118">
        <v>42364.0</v>
      </c>
      <c r="E1488" s="117">
        <v>6.226507E9</v>
      </c>
      <c r="F1488" s="117">
        <v>4.083333E9</v>
      </c>
      <c r="G1488" s="117">
        <v>1.369097E9</v>
      </c>
      <c r="H1488" s="121" t="s">
        <v>59</v>
      </c>
      <c r="I1488" s="117">
        <v>1.23569E8</v>
      </c>
      <c r="J1488" s="116" t="s">
        <v>9</v>
      </c>
      <c r="K1488" s="116" t="s">
        <v>548</v>
      </c>
      <c r="L1488" s="29">
        <f t="shared" si="1"/>
        <v>2143174000</v>
      </c>
      <c r="M1488" s="120">
        <f t="shared" si="2"/>
        <v>0.3442016527</v>
      </c>
      <c r="N1488" s="29">
        <f t="shared" si="3"/>
        <v>1492666000</v>
      </c>
      <c r="O1488" s="29">
        <f t="shared" si="4"/>
        <v>650508000</v>
      </c>
      <c r="P1488" s="120">
        <f t="shared" si="5"/>
        <v>0.1044739852</v>
      </c>
      <c r="Q1488" s="16"/>
      <c r="R1488" s="16"/>
      <c r="S1488" s="16"/>
      <c r="T1488" s="16"/>
      <c r="U1488" s="16"/>
      <c r="V1488" s="16"/>
      <c r="W1488" s="16"/>
      <c r="X1488" s="16"/>
      <c r="Y1488" s="16"/>
      <c r="Z1488" s="16"/>
      <c r="AA1488" s="16"/>
    </row>
    <row r="1489">
      <c r="A1489" s="115">
        <v>1550.0</v>
      </c>
      <c r="B1489" s="116" t="s">
        <v>549</v>
      </c>
      <c r="C1489" s="116" t="s">
        <v>25</v>
      </c>
      <c r="D1489" s="122">
        <v>41550.0</v>
      </c>
      <c r="E1489" s="117">
        <v>3.4374E10</v>
      </c>
      <c r="F1489" s="117">
        <v>3.2016E10</v>
      </c>
      <c r="G1489" s="117">
        <v>9.83E8</v>
      </c>
      <c r="H1489" s="121" t="s">
        <v>59</v>
      </c>
      <c r="I1489" s="121" t="s">
        <v>59</v>
      </c>
      <c r="J1489" s="116" t="s">
        <v>10</v>
      </c>
      <c r="K1489" s="116" t="s">
        <v>156</v>
      </c>
      <c r="L1489" s="29">
        <f t="shared" si="1"/>
        <v>2358000000</v>
      </c>
      <c r="M1489" s="120">
        <f t="shared" si="2"/>
        <v>0.06859835922</v>
      </c>
      <c r="N1489" s="29">
        <f t="shared" si="3"/>
        <v>983000000</v>
      </c>
      <c r="O1489" s="29">
        <f t="shared" si="4"/>
        <v>1375000000</v>
      </c>
      <c r="P1489" s="120">
        <f t="shared" si="5"/>
        <v>0.04000116367</v>
      </c>
      <c r="Q1489" s="16"/>
      <c r="R1489" s="16"/>
      <c r="S1489" s="16"/>
      <c r="T1489" s="16"/>
      <c r="U1489" s="16"/>
      <c r="V1489" s="16"/>
      <c r="W1489" s="16"/>
      <c r="X1489" s="16"/>
      <c r="Y1489" s="16"/>
      <c r="Z1489" s="16"/>
      <c r="AA1489" s="16"/>
    </row>
    <row r="1490">
      <c r="A1490" s="115">
        <v>1551.0</v>
      </c>
      <c r="B1490" s="116" t="s">
        <v>549</v>
      </c>
      <c r="C1490" s="116" t="s">
        <v>26</v>
      </c>
      <c r="D1490" s="118">
        <v>41915.0</v>
      </c>
      <c r="E1490" s="117">
        <v>3.758E10</v>
      </c>
      <c r="F1490" s="117">
        <v>3.4895E10</v>
      </c>
      <c r="G1490" s="117">
        <v>1.255E9</v>
      </c>
      <c r="H1490" s="119" t="s">
        <v>59</v>
      </c>
      <c r="I1490" s="119" t="s">
        <v>59</v>
      </c>
      <c r="J1490" s="116" t="s">
        <v>10</v>
      </c>
      <c r="K1490" s="116" t="s">
        <v>156</v>
      </c>
      <c r="L1490" s="29">
        <f t="shared" si="1"/>
        <v>2685000000</v>
      </c>
      <c r="M1490" s="120">
        <f t="shared" si="2"/>
        <v>0.0714475785</v>
      </c>
      <c r="N1490" s="29">
        <f t="shared" si="3"/>
        <v>1255000000</v>
      </c>
      <c r="O1490" s="29">
        <f t="shared" si="4"/>
        <v>1430000000</v>
      </c>
      <c r="P1490" s="120">
        <f t="shared" si="5"/>
        <v>0.0380521554</v>
      </c>
      <c r="Q1490" s="16"/>
      <c r="R1490" s="16"/>
      <c r="S1490" s="16"/>
      <c r="T1490" s="16"/>
      <c r="U1490" s="16"/>
      <c r="V1490" s="16"/>
      <c r="W1490" s="16"/>
      <c r="X1490" s="16"/>
      <c r="Y1490" s="16"/>
      <c r="Z1490" s="16"/>
      <c r="AA1490" s="16"/>
    </row>
    <row r="1491">
      <c r="A1491" s="115">
        <v>1552.0</v>
      </c>
      <c r="B1491" s="116" t="s">
        <v>549</v>
      </c>
      <c r="C1491" s="116" t="s">
        <v>27</v>
      </c>
      <c r="D1491" s="118">
        <v>42280.0</v>
      </c>
      <c r="E1491" s="117">
        <v>4.1373E10</v>
      </c>
      <c r="F1491" s="117">
        <v>3.7456E10</v>
      </c>
      <c r="G1491" s="117">
        <v>1.748E9</v>
      </c>
      <c r="H1491" s="121" t="s">
        <v>59</v>
      </c>
      <c r="I1491" s="119" t="s">
        <v>59</v>
      </c>
      <c r="J1491" s="116" t="s">
        <v>10</v>
      </c>
      <c r="K1491" s="116" t="s">
        <v>156</v>
      </c>
      <c r="L1491" s="29">
        <f t="shared" si="1"/>
        <v>3917000000</v>
      </c>
      <c r="M1491" s="120">
        <f t="shared" si="2"/>
        <v>0.09467527131</v>
      </c>
      <c r="N1491" s="29">
        <f t="shared" si="3"/>
        <v>1748000000</v>
      </c>
      <c r="O1491" s="29">
        <f t="shared" si="4"/>
        <v>2169000000</v>
      </c>
      <c r="P1491" s="120">
        <f t="shared" si="5"/>
        <v>0.05242549489</v>
      </c>
      <c r="Q1491" s="16"/>
      <c r="R1491" s="16"/>
      <c r="S1491" s="16"/>
      <c r="T1491" s="16"/>
      <c r="U1491" s="16"/>
      <c r="V1491" s="16"/>
      <c r="W1491" s="16"/>
      <c r="X1491" s="16"/>
      <c r="Y1491" s="16"/>
      <c r="Z1491" s="16"/>
      <c r="AA1491" s="16"/>
    </row>
    <row r="1492">
      <c r="A1492" s="115">
        <v>1553.0</v>
      </c>
      <c r="B1492" s="116" t="s">
        <v>549</v>
      </c>
      <c r="C1492" s="116" t="s">
        <v>28</v>
      </c>
      <c r="D1492" s="118">
        <v>42644.0</v>
      </c>
      <c r="E1492" s="117">
        <v>3.6881E10</v>
      </c>
      <c r="F1492" s="117">
        <v>3.2184E10</v>
      </c>
      <c r="G1492" s="117">
        <v>1.864E9</v>
      </c>
      <c r="H1492" s="121" t="s">
        <v>59</v>
      </c>
      <c r="I1492" s="119" t="s">
        <v>59</v>
      </c>
      <c r="J1492" s="116" t="s">
        <v>10</v>
      </c>
      <c r="K1492" s="116" t="s">
        <v>156</v>
      </c>
      <c r="L1492" s="29">
        <f t="shared" si="1"/>
        <v>4697000000</v>
      </c>
      <c r="M1492" s="120">
        <f t="shared" si="2"/>
        <v>0.1273555489</v>
      </c>
      <c r="N1492" s="29">
        <f t="shared" si="3"/>
        <v>1864000000</v>
      </c>
      <c r="O1492" s="29">
        <f t="shared" si="4"/>
        <v>2833000000</v>
      </c>
      <c r="P1492" s="120">
        <f t="shared" si="5"/>
        <v>0.07681461999</v>
      </c>
      <c r="Q1492" s="16"/>
      <c r="R1492" s="16"/>
      <c r="S1492" s="16"/>
      <c r="T1492" s="16"/>
      <c r="U1492" s="16"/>
      <c r="V1492" s="16"/>
      <c r="W1492" s="16"/>
      <c r="X1492" s="16"/>
      <c r="Y1492" s="16"/>
      <c r="Z1492" s="16"/>
      <c r="AA1492" s="16"/>
    </row>
    <row r="1493">
      <c r="A1493" s="115">
        <v>1554.0</v>
      </c>
      <c r="B1493" s="116" t="s">
        <v>550</v>
      </c>
      <c r="C1493" s="116" t="s">
        <v>25</v>
      </c>
      <c r="D1493" s="118">
        <v>41274.0</v>
      </c>
      <c r="E1493" s="117">
        <v>2.9809E10</v>
      </c>
      <c r="F1493" s="117">
        <v>2.6045E10</v>
      </c>
      <c r="G1493" s="117">
        <v>1.702E9</v>
      </c>
      <c r="H1493" s="119" t="s">
        <v>59</v>
      </c>
      <c r="I1493" s="117">
        <v>4.18E8</v>
      </c>
      <c r="J1493" s="116" t="s">
        <v>11</v>
      </c>
      <c r="K1493" s="116" t="s">
        <v>372</v>
      </c>
      <c r="L1493" s="29">
        <f t="shared" si="1"/>
        <v>3764000000</v>
      </c>
      <c r="M1493" s="120">
        <f t="shared" si="2"/>
        <v>0.1262705894</v>
      </c>
      <c r="N1493" s="29">
        <f t="shared" si="3"/>
        <v>2120000000</v>
      </c>
      <c r="O1493" s="29">
        <f t="shared" si="4"/>
        <v>1644000000</v>
      </c>
      <c r="P1493" s="120">
        <f t="shared" si="5"/>
        <v>0.05515112885</v>
      </c>
      <c r="Q1493" s="16"/>
      <c r="R1493" s="16"/>
      <c r="S1493" s="16"/>
      <c r="T1493" s="16"/>
      <c r="U1493" s="16"/>
      <c r="V1493" s="16"/>
      <c r="W1493" s="16"/>
      <c r="X1493" s="16"/>
      <c r="Y1493" s="16"/>
      <c r="Z1493" s="16"/>
      <c r="AA1493" s="16"/>
    </row>
    <row r="1494">
      <c r="A1494" s="115">
        <v>1555.0</v>
      </c>
      <c r="B1494" s="116" t="s">
        <v>550</v>
      </c>
      <c r="C1494" s="116" t="s">
        <v>26</v>
      </c>
      <c r="D1494" s="118">
        <v>41639.0</v>
      </c>
      <c r="E1494" s="117">
        <v>3.7601E10</v>
      </c>
      <c r="F1494" s="117">
        <v>3.4085E10</v>
      </c>
      <c r="G1494" s="117">
        <v>2.248E9</v>
      </c>
      <c r="H1494" s="121" t="s">
        <v>59</v>
      </c>
      <c r="I1494" s="117">
        <v>4.89E8</v>
      </c>
      <c r="J1494" s="116" t="s">
        <v>11</v>
      </c>
      <c r="K1494" s="116" t="s">
        <v>372</v>
      </c>
      <c r="L1494" s="29">
        <f t="shared" si="1"/>
        <v>3516000000</v>
      </c>
      <c r="M1494" s="120">
        <f t="shared" si="2"/>
        <v>0.09350815138</v>
      </c>
      <c r="N1494" s="29">
        <f t="shared" si="3"/>
        <v>2737000000</v>
      </c>
      <c r="O1494" s="29">
        <f t="shared" si="4"/>
        <v>779000000</v>
      </c>
      <c r="P1494" s="120">
        <f t="shared" si="5"/>
        <v>0.02071753411</v>
      </c>
      <c r="Q1494" s="16"/>
      <c r="R1494" s="16"/>
      <c r="S1494" s="16"/>
      <c r="T1494" s="16"/>
      <c r="U1494" s="16"/>
      <c r="V1494" s="16"/>
      <c r="W1494" s="16"/>
      <c r="X1494" s="16"/>
      <c r="Y1494" s="16"/>
      <c r="Z1494" s="16"/>
      <c r="AA1494" s="16"/>
    </row>
    <row r="1495">
      <c r="A1495" s="115">
        <v>1556.0</v>
      </c>
      <c r="B1495" s="116" t="s">
        <v>550</v>
      </c>
      <c r="C1495" s="116" t="s">
        <v>27</v>
      </c>
      <c r="D1495" s="118">
        <v>42004.0</v>
      </c>
      <c r="E1495" s="117">
        <v>4.0633E10</v>
      </c>
      <c r="F1495" s="117">
        <v>3.5673E10</v>
      </c>
      <c r="G1495" s="117">
        <v>2.762E9</v>
      </c>
      <c r="H1495" s="121" t="s">
        <v>59</v>
      </c>
      <c r="I1495" s="117">
        <v>5.62E8</v>
      </c>
      <c r="J1495" s="116" t="s">
        <v>11</v>
      </c>
      <c r="K1495" s="116" t="s">
        <v>372</v>
      </c>
      <c r="L1495" s="29">
        <f t="shared" si="1"/>
        <v>4960000000</v>
      </c>
      <c r="M1495" s="120">
        <f t="shared" si="2"/>
        <v>0.1220682696</v>
      </c>
      <c r="N1495" s="29">
        <f t="shared" si="3"/>
        <v>3324000000</v>
      </c>
      <c r="O1495" s="29">
        <f t="shared" si="4"/>
        <v>1636000000</v>
      </c>
      <c r="P1495" s="120">
        <f t="shared" si="5"/>
        <v>0.04026284055</v>
      </c>
      <c r="Q1495" s="16"/>
      <c r="R1495" s="16"/>
      <c r="S1495" s="16"/>
      <c r="T1495" s="16"/>
      <c r="U1495" s="16"/>
      <c r="V1495" s="16"/>
      <c r="W1495" s="16"/>
      <c r="X1495" s="16"/>
      <c r="Y1495" s="16"/>
      <c r="Z1495" s="16"/>
      <c r="AA1495" s="16"/>
    </row>
    <row r="1496">
      <c r="A1496" s="115">
        <v>1557.0</v>
      </c>
      <c r="B1496" s="116" t="s">
        <v>550</v>
      </c>
      <c r="C1496" s="116" t="s">
        <v>28</v>
      </c>
      <c r="D1496" s="118">
        <v>42369.0</v>
      </c>
      <c r="E1496" s="117">
        <v>2.8711E10</v>
      </c>
      <c r="F1496" s="117">
        <v>2.2466E10</v>
      </c>
      <c r="G1496" s="117">
        <v>2.62E9</v>
      </c>
      <c r="H1496" s="121" t="s">
        <v>59</v>
      </c>
      <c r="I1496" s="117">
        <v>7.56E8</v>
      </c>
      <c r="J1496" s="116" t="s">
        <v>11</v>
      </c>
      <c r="K1496" s="116" t="s">
        <v>372</v>
      </c>
      <c r="L1496" s="29">
        <f t="shared" si="1"/>
        <v>6245000000</v>
      </c>
      <c r="M1496" s="120">
        <f t="shared" si="2"/>
        <v>0.2175124517</v>
      </c>
      <c r="N1496" s="29">
        <f t="shared" si="3"/>
        <v>3376000000</v>
      </c>
      <c r="O1496" s="29">
        <f t="shared" si="4"/>
        <v>2869000000</v>
      </c>
      <c r="P1496" s="120">
        <f t="shared" si="5"/>
        <v>0.0999268573</v>
      </c>
      <c r="Q1496" s="16"/>
      <c r="R1496" s="16"/>
      <c r="S1496" s="16"/>
      <c r="T1496" s="16"/>
      <c r="U1496" s="16"/>
      <c r="V1496" s="16"/>
      <c r="W1496" s="16"/>
      <c r="X1496" s="16"/>
      <c r="Y1496" s="16"/>
      <c r="Z1496" s="16"/>
      <c r="AA1496" s="16"/>
    </row>
    <row r="1497">
      <c r="A1497" s="115">
        <v>1558.0</v>
      </c>
      <c r="B1497" s="116" t="s">
        <v>551</v>
      </c>
      <c r="C1497" s="116" t="s">
        <v>25</v>
      </c>
      <c r="D1497" s="118">
        <v>41274.0</v>
      </c>
      <c r="E1497" s="117">
        <v>1.793557E9</v>
      </c>
      <c r="F1497" s="117">
        <v>1.189341E9</v>
      </c>
      <c r="G1497" s="117">
        <v>2.47597E8</v>
      </c>
      <c r="H1497" s="121" t="s">
        <v>59</v>
      </c>
      <c r="I1497" s="119" t="s">
        <v>59</v>
      </c>
      <c r="J1497" s="116" t="s">
        <v>15</v>
      </c>
      <c r="K1497" s="116" t="s">
        <v>92</v>
      </c>
      <c r="L1497" s="29">
        <f t="shared" si="1"/>
        <v>604216000</v>
      </c>
      <c r="M1497" s="120">
        <f t="shared" si="2"/>
        <v>0.3368814038</v>
      </c>
      <c r="N1497" s="29">
        <f t="shared" si="3"/>
        <v>247597000</v>
      </c>
      <c r="O1497" s="29">
        <f t="shared" si="4"/>
        <v>356619000</v>
      </c>
      <c r="P1497" s="120">
        <f t="shared" si="5"/>
        <v>0.1988333797</v>
      </c>
      <c r="Q1497" s="16"/>
      <c r="R1497" s="16"/>
      <c r="S1497" s="16"/>
      <c r="T1497" s="16"/>
      <c r="U1497" s="16"/>
      <c r="V1497" s="16"/>
      <c r="W1497" s="16"/>
      <c r="X1497" s="16"/>
      <c r="Y1497" s="16"/>
      <c r="Z1497" s="16"/>
      <c r="AA1497" s="16"/>
    </row>
    <row r="1498">
      <c r="A1498" s="115">
        <v>1559.0</v>
      </c>
      <c r="B1498" s="116" t="s">
        <v>551</v>
      </c>
      <c r="C1498" s="116" t="s">
        <v>26</v>
      </c>
      <c r="D1498" s="118">
        <v>41639.0</v>
      </c>
      <c r="E1498" s="117">
        <v>2.064305E9</v>
      </c>
      <c r="F1498" s="117">
        <v>1.369438E9</v>
      </c>
      <c r="G1498" s="117">
        <v>3.12367E8</v>
      </c>
      <c r="H1498" s="121" t="s">
        <v>59</v>
      </c>
      <c r="I1498" s="121" t="s">
        <v>59</v>
      </c>
      <c r="J1498" s="116" t="s">
        <v>15</v>
      </c>
      <c r="K1498" s="116" t="s">
        <v>92</v>
      </c>
      <c r="L1498" s="29">
        <f t="shared" si="1"/>
        <v>694867000</v>
      </c>
      <c r="M1498" s="120">
        <f t="shared" si="2"/>
        <v>0.3366106268</v>
      </c>
      <c r="N1498" s="29">
        <f t="shared" si="3"/>
        <v>312367000</v>
      </c>
      <c r="O1498" s="29">
        <f t="shared" si="4"/>
        <v>382500000</v>
      </c>
      <c r="P1498" s="120">
        <f t="shared" si="5"/>
        <v>0.1852923865</v>
      </c>
      <c r="Q1498" s="16"/>
      <c r="R1498" s="16"/>
      <c r="S1498" s="16"/>
      <c r="T1498" s="16"/>
      <c r="U1498" s="16"/>
      <c r="V1498" s="16"/>
      <c r="W1498" s="16"/>
      <c r="X1498" s="16"/>
      <c r="Y1498" s="16"/>
      <c r="Z1498" s="16"/>
      <c r="AA1498" s="16"/>
    </row>
    <row r="1499">
      <c r="A1499" s="115">
        <v>1560.0</v>
      </c>
      <c r="B1499" s="116" t="s">
        <v>551</v>
      </c>
      <c r="C1499" s="116" t="s">
        <v>27</v>
      </c>
      <c r="D1499" s="118">
        <v>42004.0</v>
      </c>
      <c r="E1499" s="117">
        <v>2.446877E9</v>
      </c>
      <c r="F1499" s="117">
        <v>1.668892E9</v>
      </c>
      <c r="G1499" s="117">
        <v>3.46345E8</v>
      </c>
      <c r="H1499" s="121" t="s">
        <v>59</v>
      </c>
      <c r="I1499" s="119" t="s">
        <v>59</v>
      </c>
      <c r="J1499" s="116" t="s">
        <v>15</v>
      </c>
      <c r="K1499" s="116" t="s">
        <v>92</v>
      </c>
      <c r="L1499" s="29">
        <f t="shared" si="1"/>
        <v>777985000</v>
      </c>
      <c r="M1499" s="120">
        <f t="shared" si="2"/>
        <v>0.3179501871</v>
      </c>
      <c r="N1499" s="29">
        <f t="shared" si="3"/>
        <v>346345000</v>
      </c>
      <c r="O1499" s="29">
        <f t="shared" si="4"/>
        <v>431640000</v>
      </c>
      <c r="P1499" s="120">
        <f t="shared" si="5"/>
        <v>0.1764044535</v>
      </c>
      <c r="Q1499" s="16"/>
      <c r="R1499" s="16"/>
      <c r="S1499" s="16"/>
      <c r="T1499" s="16"/>
      <c r="U1499" s="16"/>
      <c r="V1499" s="16"/>
      <c r="W1499" s="16"/>
      <c r="X1499" s="16"/>
      <c r="Y1499" s="16"/>
      <c r="Z1499" s="16"/>
      <c r="AA1499" s="16"/>
    </row>
    <row r="1500">
      <c r="A1500" s="115">
        <v>1561.0</v>
      </c>
      <c r="B1500" s="116" t="s">
        <v>551</v>
      </c>
      <c r="C1500" s="116" t="s">
        <v>28</v>
      </c>
      <c r="D1500" s="118">
        <v>42369.0</v>
      </c>
      <c r="E1500" s="117">
        <v>2.779541E9</v>
      </c>
      <c r="F1500" s="117">
        <v>1.855181E9</v>
      </c>
      <c r="G1500" s="117">
        <v>3.90253E8</v>
      </c>
      <c r="H1500" s="121" t="s">
        <v>59</v>
      </c>
      <c r="I1500" s="119" t="s">
        <v>59</v>
      </c>
      <c r="J1500" s="116" t="s">
        <v>15</v>
      </c>
      <c r="K1500" s="116" t="s">
        <v>92</v>
      </c>
      <c r="L1500" s="29">
        <f t="shared" si="1"/>
        <v>924360000</v>
      </c>
      <c r="M1500" s="120">
        <f t="shared" si="2"/>
        <v>0.3325585052</v>
      </c>
      <c r="N1500" s="29">
        <f t="shared" si="3"/>
        <v>390253000</v>
      </c>
      <c r="O1500" s="29">
        <f t="shared" si="4"/>
        <v>534107000</v>
      </c>
      <c r="P1500" s="120">
        <f t="shared" si="5"/>
        <v>0.1921565467</v>
      </c>
      <c r="Q1500" s="16"/>
      <c r="R1500" s="16"/>
      <c r="S1500" s="16"/>
      <c r="T1500" s="16"/>
      <c r="U1500" s="16"/>
      <c r="V1500" s="16"/>
      <c r="W1500" s="16"/>
      <c r="X1500" s="16"/>
      <c r="Y1500" s="16"/>
      <c r="Z1500" s="16"/>
      <c r="AA1500" s="16"/>
    </row>
    <row r="1501">
      <c r="A1501" s="115">
        <v>1562.0</v>
      </c>
      <c r="B1501" s="116" t="s">
        <v>552</v>
      </c>
      <c r="C1501" s="116" t="s">
        <v>25</v>
      </c>
      <c r="D1501" s="118">
        <v>41274.0</v>
      </c>
      <c r="E1501" s="117">
        <v>1.2825E10</v>
      </c>
      <c r="F1501" s="117">
        <v>6.457E9</v>
      </c>
      <c r="G1501" s="117">
        <v>1.804E9</v>
      </c>
      <c r="H1501" s="117">
        <v>1.877E9</v>
      </c>
      <c r="I1501" s="121" t="s">
        <v>59</v>
      </c>
      <c r="J1501" s="116" t="s">
        <v>15</v>
      </c>
      <c r="K1501" s="116" t="s">
        <v>74</v>
      </c>
      <c r="L1501" s="29">
        <f t="shared" si="1"/>
        <v>6368000000</v>
      </c>
      <c r="M1501" s="120">
        <f t="shared" si="2"/>
        <v>0.4965302144</v>
      </c>
      <c r="N1501" s="29">
        <f t="shared" si="3"/>
        <v>3681000000</v>
      </c>
      <c r="O1501" s="29">
        <f t="shared" si="4"/>
        <v>2687000000</v>
      </c>
      <c r="P1501" s="120">
        <f t="shared" si="5"/>
        <v>0.2095126706</v>
      </c>
      <c r="Q1501" s="16"/>
      <c r="R1501" s="16"/>
      <c r="S1501" s="16"/>
      <c r="T1501" s="16"/>
      <c r="U1501" s="16"/>
      <c r="V1501" s="16"/>
      <c r="W1501" s="16"/>
      <c r="X1501" s="16"/>
      <c r="Y1501" s="16"/>
      <c r="Z1501" s="16"/>
      <c r="AA1501" s="16"/>
    </row>
    <row r="1502">
      <c r="A1502" s="115">
        <v>1563.0</v>
      </c>
      <c r="B1502" s="116" t="s">
        <v>552</v>
      </c>
      <c r="C1502" s="116" t="s">
        <v>26</v>
      </c>
      <c r="D1502" s="118">
        <v>41639.0</v>
      </c>
      <c r="E1502" s="117">
        <v>1.2205E10</v>
      </c>
      <c r="F1502" s="117">
        <v>5.841E9</v>
      </c>
      <c r="G1502" s="117">
        <v>1.858E9</v>
      </c>
      <c r="H1502" s="117">
        <v>1.522E9</v>
      </c>
      <c r="I1502" s="119" t="s">
        <v>59</v>
      </c>
      <c r="J1502" s="116" t="s">
        <v>15</v>
      </c>
      <c r="K1502" s="116" t="s">
        <v>74</v>
      </c>
      <c r="L1502" s="29">
        <f t="shared" si="1"/>
        <v>6364000000</v>
      </c>
      <c r="M1502" s="120">
        <f t="shared" si="2"/>
        <v>0.5214256452</v>
      </c>
      <c r="N1502" s="29">
        <f t="shared" si="3"/>
        <v>3380000000</v>
      </c>
      <c r="O1502" s="29">
        <f t="shared" si="4"/>
        <v>2984000000</v>
      </c>
      <c r="P1502" s="120">
        <f t="shared" si="5"/>
        <v>0.2444899631</v>
      </c>
      <c r="Q1502" s="16"/>
      <c r="R1502" s="16"/>
      <c r="S1502" s="16"/>
      <c r="T1502" s="16"/>
      <c r="U1502" s="16"/>
      <c r="V1502" s="16"/>
      <c r="W1502" s="16"/>
      <c r="X1502" s="16"/>
      <c r="Y1502" s="16"/>
      <c r="Z1502" s="16"/>
      <c r="AA1502" s="16"/>
    </row>
    <row r="1503">
      <c r="A1503" s="115">
        <v>1564.0</v>
      </c>
      <c r="B1503" s="116" t="s">
        <v>552</v>
      </c>
      <c r="C1503" s="116" t="s">
        <v>27</v>
      </c>
      <c r="D1503" s="118">
        <v>42004.0</v>
      </c>
      <c r="E1503" s="117">
        <v>1.3045E10</v>
      </c>
      <c r="F1503" s="117">
        <v>5.618E9</v>
      </c>
      <c r="G1503" s="117">
        <v>1.843E9</v>
      </c>
      <c r="H1503" s="117">
        <v>1.358E9</v>
      </c>
      <c r="I1503" s="119" t="s">
        <v>59</v>
      </c>
      <c r="J1503" s="116" t="s">
        <v>15</v>
      </c>
      <c r="K1503" s="116" t="s">
        <v>74</v>
      </c>
      <c r="L1503" s="29">
        <f t="shared" si="1"/>
        <v>7427000000</v>
      </c>
      <c r="M1503" s="120">
        <f t="shared" si="2"/>
        <v>0.5693369107</v>
      </c>
      <c r="N1503" s="29">
        <f t="shared" si="3"/>
        <v>3201000000</v>
      </c>
      <c r="O1503" s="29">
        <f t="shared" si="4"/>
        <v>4226000000</v>
      </c>
      <c r="P1503" s="120">
        <f t="shared" si="5"/>
        <v>0.3239555385</v>
      </c>
      <c r="Q1503" s="16"/>
      <c r="R1503" s="16"/>
      <c r="S1503" s="16"/>
      <c r="T1503" s="16"/>
      <c r="U1503" s="16"/>
      <c r="V1503" s="16"/>
      <c r="W1503" s="16"/>
      <c r="X1503" s="16"/>
      <c r="Y1503" s="16"/>
      <c r="Z1503" s="16"/>
      <c r="AA1503" s="16"/>
    </row>
    <row r="1504">
      <c r="A1504" s="115">
        <v>1565.0</v>
      </c>
      <c r="B1504" s="116" t="s">
        <v>552</v>
      </c>
      <c r="C1504" s="116" t="s">
        <v>28</v>
      </c>
      <c r="D1504" s="118">
        <v>42369.0</v>
      </c>
      <c r="E1504" s="117">
        <v>1.3E10</v>
      </c>
      <c r="F1504" s="117">
        <v>5.44E9</v>
      </c>
      <c r="G1504" s="117">
        <v>1.748E9</v>
      </c>
      <c r="H1504" s="117">
        <v>1.28E9</v>
      </c>
      <c r="I1504" s="119" t="s">
        <v>59</v>
      </c>
      <c r="J1504" s="116" t="s">
        <v>15</v>
      </c>
      <c r="K1504" s="116" t="s">
        <v>74</v>
      </c>
      <c r="L1504" s="29">
        <f t="shared" si="1"/>
        <v>7560000000</v>
      </c>
      <c r="M1504" s="120">
        <f t="shared" si="2"/>
        <v>0.5815384615</v>
      </c>
      <c r="N1504" s="29">
        <f t="shared" si="3"/>
        <v>3028000000</v>
      </c>
      <c r="O1504" s="29">
        <f t="shared" si="4"/>
        <v>4532000000</v>
      </c>
      <c r="P1504" s="120">
        <f t="shared" si="5"/>
        <v>0.3486153846</v>
      </c>
      <c r="Q1504" s="16"/>
      <c r="R1504" s="16"/>
      <c r="S1504" s="16"/>
      <c r="T1504" s="16"/>
      <c r="U1504" s="16"/>
      <c r="V1504" s="16"/>
      <c r="W1504" s="16"/>
      <c r="X1504" s="16"/>
      <c r="Y1504" s="16"/>
      <c r="Z1504" s="16"/>
      <c r="AA1504" s="16"/>
    </row>
    <row r="1505">
      <c r="A1505" s="115">
        <v>1566.0</v>
      </c>
      <c r="B1505" s="116" t="s">
        <v>553</v>
      </c>
      <c r="C1505" s="116" t="s">
        <v>25</v>
      </c>
      <c r="D1505" s="118">
        <v>41272.0</v>
      </c>
      <c r="E1505" s="117">
        <v>1.2237E10</v>
      </c>
      <c r="F1505" s="117">
        <v>1.0019E10</v>
      </c>
      <c r="G1505" s="117">
        <v>1.165E9</v>
      </c>
      <c r="H1505" s="121" t="s">
        <v>59</v>
      </c>
      <c r="I1505" s="119" t="s">
        <v>59</v>
      </c>
      <c r="J1505" s="116" t="s">
        <v>14</v>
      </c>
      <c r="K1505" s="116" t="s">
        <v>196</v>
      </c>
      <c r="L1505" s="29">
        <f t="shared" si="1"/>
        <v>2218000000</v>
      </c>
      <c r="M1505" s="120">
        <f t="shared" si="2"/>
        <v>0.1812535752</v>
      </c>
      <c r="N1505" s="29">
        <f t="shared" si="3"/>
        <v>1165000000</v>
      </c>
      <c r="O1505" s="29">
        <f t="shared" si="4"/>
        <v>1053000000</v>
      </c>
      <c r="P1505" s="120">
        <f t="shared" si="5"/>
        <v>0.08605050257</v>
      </c>
      <c r="Q1505" s="16"/>
      <c r="R1505" s="16"/>
      <c r="S1505" s="16"/>
      <c r="T1505" s="16"/>
      <c r="U1505" s="16"/>
      <c r="V1505" s="16"/>
      <c r="W1505" s="16"/>
      <c r="X1505" s="16"/>
      <c r="Y1505" s="16"/>
      <c r="Z1505" s="16"/>
      <c r="AA1505" s="16"/>
    </row>
    <row r="1506">
      <c r="A1506" s="115">
        <v>1567.0</v>
      </c>
      <c r="B1506" s="116" t="s">
        <v>553</v>
      </c>
      <c r="C1506" s="116" t="s">
        <v>26</v>
      </c>
      <c r="D1506" s="118">
        <v>41636.0</v>
      </c>
      <c r="E1506" s="117">
        <v>1.2104E10</v>
      </c>
      <c r="F1506" s="117">
        <v>1.0131E10</v>
      </c>
      <c r="G1506" s="117">
        <v>1.126E9</v>
      </c>
      <c r="H1506" s="119" t="s">
        <v>59</v>
      </c>
      <c r="I1506" s="121" t="s">
        <v>59</v>
      </c>
      <c r="J1506" s="116" t="s">
        <v>14</v>
      </c>
      <c r="K1506" s="116" t="s">
        <v>196</v>
      </c>
      <c r="L1506" s="29">
        <f t="shared" si="1"/>
        <v>1973000000</v>
      </c>
      <c r="M1506" s="120">
        <f t="shared" si="2"/>
        <v>0.1630039656</v>
      </c>
      <c r="N1506" s="29">
        <f t="shared" si="3"/>
        <v>1126000000</v>
      </c>
      <c r="O1506" s="29">
        <f t="shared" si="4"/>
        <v>847000000</v>
      </c>
      <c r="P1506" s="120">
        <f t="shared" si="5"/>
        <v>0.06997686715</v>
      </c>
      <c r="Q1506" s="16"/>
      <c r="R1506" s="16"/>
      <c r="S1506" s="16"/>
      <c r="T1506" s="16"/>
      <c r="U1506" s="16"/>
      <c r="V1506" s="16"/>
      <c r="W1506" s="16"/>
      <c r="X1506" s="16"/>
      <c r="Y1506" s="16"/>
      <c r="Z1506" s="16"/>
      <c r="AA1506" s="16"/>
    </row>
    <row r="1507">
      <c r="A1507" s="115">
        <v>1568.0</v>
      </c>
      <c r="B1507" s="116" t="s">
        <v>553</v>
      </c>
      <c r="C1507" s="116" t="s">
        <v>27</v>
      </c>
      <c r="D1507" s="118">
        <v>42007.0</v>
      </c>
      <c r="E1507" s="117">
        <v>1.3878E10</v>
      </c>
      <c r="F1507" s="117">
        <v>1.1421E10</v>
      </c>
      <c r="G1507" s="117">
        <v>1.361E9</v>
      </c>
      <c r="H1507" s="119" t="s">
        <v>59</v>
      </c>
      <c r="I1507" s="119" t="s">
        <v>59</v>
      </c>
      <c r="J1507" s="116" t="s">
        <v>14</v>
      </c>
      <c r="K1507" s="116" t="s">
        <v>196</v>
      </c>
      <c r="L1507" s="29">
        <f t="shared" si="1"/>
        <v>2457000000</v>
      </c>
      <c r="M1507" s="120">
        <f t="shared" si="2"/>
        <v>0.1770428016</v>
      </c>
      <c r="N1507" s="29">
        <f t="shared" si="3"/>
        <v>1361000000</v>
      </c>
      <c r="O1507" s="29">
        <f t="shared" si="4"/>
        <v>1096000000</v>
      </c>
      <c r="P1507" s="120">
        <f t="shared" si="5"/>
        <v>0.07897391555</v>
      </c>
      <c r="Q1507" s="16"/>
      <c r="R1507" s="16"/>
      <c r="S1507" s="16"/>
      <c r="T1507" s="16"/>
      <c r="U1507" s="16"/>
      <c r="V1507" s="16"/>
      <c r="W1507" s="16"/>
      <c r="X1507" s="16"/>
      <c r="Y1507" s="16"/>
      <c r="Z1507" s="16"/>
      <c r="AA1507" s="16"/>
    </row>
    <row r="1508">
      <c r="A1508" s="115">
        <v>1569.0</v>
      </c>
      <c r="B1508" s="116" t="s">
        <v>553</v>
      </c>
      <c r="C1508" s="116" t="s">
        <v>28</v>
      </c>
      <c r="D1508" s="118">
        <v>42371.0</v>
      </c>
      <c r="E1508" s="117">
        <v>1.3423E10</v>
      </c>
      <c r="F1508" s="117">
        <v>1.0979E10</v>
      </c>
      <c r="G1508" s="117">
        <v>1.304E9</v>
      </c>
      <c r="H1508" s="121" t="s">
        <v>59</v>
      </c>
      <c r="I1508" s="119" t="s">
        <v>59</v>
      </c>
      <c r="J1508" s="116" t="s">
        <v>14</v>
      </c>
      <c r="K1508" s="116" t="s">
        <v>196</v>
      </c>
      <c r="L1508" s="29">
        <f t="shared" si="1"/>
        <v>2444000000</v>
      </c>
      <c r="M1508" s="120">
        <f t="shared" si="2"/>
        <v>0.182075542</v>
      </c>
      <c r="N1508" s="29">
        <f t="shared" si="3"/>
        <v>1304000000</v>
      </c>
      <c r="O1508" s="29">
        <f t="shared" si="4"/>
        <v>1140000000</v>
      </c>
      <c r="P1508" s="120">
        <f t="shared" si="5"/>
        <v>0.08492885346</v>
      </c>
      <c r="Q1508" s="16"/>
      <c r="R1508" s="16"/>
      <c r="S1508" s="16"/>
      <c r="T1508" s="16"/>
      <c r="U1508" s="16"/>
      <c r="V1508" s="16"/>
      <c r="W1508" s="16"/>
      <c r="X1508" s="16"/>
      <c r="Y1508" s="16"/>
      <c r="Z1508" s="16"/>
      <c r="AA1508" s="16"/>
    </row>
    <row r="1509">
      <c r="A1509" s="115">
        <v>1570.0</v>
      </c>
      <c r="B1509" s="116" t="s">
        <v>554</v>
      </c>
      <c r="C1509" s="116" t="s">
        <v>25</v>
      </c>
      <c r="D1509" s="118">
        <v>41274.0</v>
      </c>
      <c r="E1509" s="117">
        <v>1.834921E9</v>
      </c>
      <c r="F1509" s="117">
        <v>9.55624E8</v>
      </c>
      <c r="G1509" s="117">
        <v>6.70602E8</v>
      </c>
      <c r="H1509" s="121" t="s">
        <v>59</v>
      </c>
      <c r="I1509" s="119" t="s">
        <v>59</v>
      </c>
      <c r="J1509" s="116" t="s">
        <v>9</v>
      </c>
      <c r="K1509" s="116" t="s">
        <v>320</v>
      </c>
      <c r="L1509" s="29">
        <f t="shared" si="1"/>
        <v>879297000</v>
      </c>
      <c r="M1509" s="120">
        <f t="shared" si="2"/>
        <v>0.4792015569</v>
      </c>
      <c r="N1509" s="29">
        <f t="shared" si="3"/>
        <v>670602000</v>
      </c>
      <c r="O1509" s="29">
        <f t="shared" si="4"/>
        <v>208695000</v>
      </c>
      <c r="P1509" s="120">
        <f t="shared" si="5"/>
        <v>0.1137351417</v>
      </c>
      <c r="Q1509" s="16"/>
      <c r="R1509" s="16"/>
      <c r="S1509" s="16"/>
      <c r="T1509" s="16"/>
      <c r="U1509" s="16"/>
      <c r="V1509" s="16"/>
      <c r="W1509" s="16"/>
      <c r="X1509" s="16"/>
      <c r="Y1509" s="16"/>
      <c r="Z1509" s="16"/>
      <c r="AA1509" s="16"/>
    </row>
    <row r="1510">
      <c r="A1510" s="115">
        <v>1571.0</v>
      </c>
      <c r="B1510" s="116" t="s">
        <v>554</v>
      </c>
      <c r="C1510" s="116" t="s">
        <v>26</v>
      </c>
      <c r="D1510" s="118">
        <v>41639.0</v>
      </c>
      <c r="E1510" s="117">
        <v>2.332051E9</v>
      </c>
      <c r="F1510" s="117">
        <v>1.195381E9</v>
      </c>
      <c r="G1510" s="117">
        <v>8.71572E8</v>
      </c>
      <c r="H1510" s="121" t="s">
        <v>59</v>
      </c>
      <c r="I1510" s="119" t="s">
        <v>59</v>
      </c>
      <c r="J1510" s="116" t="s">
        <v>9</v>
      </c>
      <c r="K1510" s="116" t="s">
        <v>320</v>
      </c>
      <c r="L1510" s="29">
        <f t="shared" si="1"/>
        <v>1136670000</v>
      </c>
      <c r="M1510" s="120">
        <f t="shared" si="2"/>
        <v>0.4874121535</v>
      </c>
      <c r="N1510" s="29">
        <f t="shared" si="3"/>
        <v>871572000</v>
      </c>
      <c r="O1510" s="29">
        <f t="shared" si="4"/>
        <v>265098000</v>
      </c>
      <c r="P1510" s="120">
        <f t="shared" si="5"/>
        <v>0.1136759016</v>
      </c>
      <c r="Q1510" s="16"/>
      <c r="R1510" s="16"/>
      <c r="S1510" s="16"/>
      <c r="T1510" s="16"/>
      <c r="U1510" s="16"/>
      <c r="V1510" s="16"/>
      <c r="W1510" s="16"/>
      <c r="X1510" s="16"/>
      <c r="Y1510" s="16"/>
      <c r="Z1510" s="16"/>
      <c r="AA1510" s="16"/>
    </row>
    <row r="1511">
      <c r="A1511" s="115">
        <v>1572.0</v>
      </c>
      <c r="B1511" s="116" t="s">
        <v>554</v>
      </c>
      <c r="C1511" s="116" t="s">
        <v>27</v>
      </c>
      <c r="D1511" s="118">
        <v>42004.0</v>
      </c>
      <c r="E1511" s="117">
        <v>3.08437E9</v>
      </c>
      <c r="F1511" s="117">
        <v>1.572164E9</v>
      </c>
      <c r="G1511" s="117">
        <v>1.158251E9</v>
      </c>
      <c r="H1511" s="121" t="s">
        <v>59</v>
      </c>
      <c r="I1511" s="121" t="s">
        <v>59</v>
      </c>
      <c r="J1511" s="116" t="s">
        <v>9</v>
      </c>
      <c r="K1511" s="116" t="s">
        <v>320</v>
      </c>
      <c r="L1511" s="29">
        <f t="shared" si="1"/>
        <v>1512206000</v>
      </c>
      <c r="M1511" s="120">
        <f t="shared" si="2"/>
        <v>0.490280349</v>
      </c>
      <c r="N1511" s="29">
        <f t="shared" si="3"/>
        <v>1158251000</v>
      </c>
      <c r="O1511" s="29">
        <f t="shared" si="4"/>
        <v>353955000</v>
      </c>
      <c r="P1511" s="120">
        <f t="shared" si="5"/>
        <v>0.1147576328</v>
      </c>
      <c r="Q1511" s="16"/>
      <c r="R1511" s="16"/>
      <c r="S1511" s="16"/>
      <c r="T1511" s="16"/>
      <c r="U1511" s="16"/>
      <c r="V1511" s="16"/>
      <c r="W1511" s="16"/>
      <c r="X1511" s="16"/>
      <c r="Y1511" s="16"/>
      <c r="Z1511" s="16"/>
      <c r="AA1511" s="16"/>
    </row>
    <row r="1512">
      <c r="A1512" s="115">
        <v>1573.0</v>
      </c>
      <c r="B1512" s="116" t="s">
        <v>554</v>
      </c>
      <c r="C1512" s="116" t="s">
        <v>28</v>
      </c>
      <c r="D1512" s="118">
        <v>42369.0</v>
      </c>
      <c r="E1512" s="117">
        <v>3.963313E9</v>
      </c>
      <c r="F1512" s="117">
        <v>2.057766E9</v>
      </c>
      <c r="G1512" s="117">
        <v>1.497E9</v>
      </c>
      <c r="H1512" s="121" t="s">
        <v>59</v>
      </c>
      <c r="I1512" s="119" t="s">
        <v>59</v>
      </c>
      <c r="J1512" s="116" t="s">
        <v>9</v>
      </c>
      <c r="K1512" s="116" t="s">
        <v>320</v>
      </c>
      <c r="L1512" s="29">
        <f t="shared" si="1"/>
        <v>1905547000</v>
      </c>
      <c r="M1512" s="120">
        <f t="shared" si="2"/>
        <v>0.4807964953</v>
      </c>
      <c r="N1512" s="29">
        <f t="shared" si="3"/>
        <v>1497000000</v>
      </c>
      <c r="O1512" s="29">
        <f t="shared" si="4"/>
        <v>408547000</v>
      </c>
      <c r="P1512" s="120">
        <f t="shared" si="5"/>
        <v>0.1030821941</v>
      </c>
      <c r="Q1512" s="16"/>
      <c r="R1512" s="16"/>
      <c r="S1512" s="16"/>
      <c r="T1512" s="16"/>
      <c r="U1512" s="16"/>
      <c r="V1512" s="16"/>
      <c r="W1512" s="16"/>
      <c r="X1512" s="16"/>
      <c r="Y1512" s="16"/>
      <c r="Z1512" s="16"/>
      <c r="AA1512" s="16"/>
    </row>
    <row r="1513">
      <c r="A1513" s="115">
        <v>1574.0</v>
      </c>
      <c r="B1513" s="116" t="s">
        <v>555</v>
      </c>
      <c r="C1513" s="116" t="s">
        <v>25</v>
      </c>
      <c r="D1513" s="118">
        <v>41274.0</v>
      </c>
      <c r="E1513" s="117">
        <v>1.834921E9</v>
      </c>
      <c r="F1513" s="117">
        <v>9.55624E8</v>
      </c>
      <c r="G1513" s="117">
        <v>6.70602E8</v>
      </c>
      <c r="H1513" s="121" t="s">
        <v>59</v>
      </c>
      <c r="I1513" s="121" t="s">
        <v>59</v>
      </c>
      <c r="J1513" s="116" t="s">
        <v>9</v>
      </c>
      <c r="K1513" s="116" t="s">
        <v>320</v>
      </c>
      <c r="L1513" s="29">
        <f t="shared" si="1"/>
        <v>879297000</v>
      </c>
      <c r="M1513" s="120">
        <f t="shared" si="2"/>
        <v>0.4792015569</v>
      </c>
      <c r="N1513" s="29">
        <f t="shared" si="3"/>
        <v>670602000</v>
      </c>
      <c r="O1513" s="29">
        <f t="shared" si="4"/>
        <v>208695000</v>
      </c>
      <c r="P1513" s="120">
        <f t="shared" si="5"/>
        <v>0.1137351417</v>
      </c>
      <c r="Q1513" s="16"/>
      <c r="R1513" s="16"/>
      <c r="S1513" s="16"/>
      <c r="T1513" s="16"/>
      <c r="U1513" s="16"/>
      <c r="V1513" s="16"/>
      <c r="W1513" s="16"/>
      <c r="X1513" s="16"/>
      <c r="Y1513" s="16"/>
      <c r="Z1513" s="16"/>
      <c r="AA1513" s="16"/>
    </row>
    <row r="1514">
      <c r="A1514" s="115">
        <v>1575.0</v>
      </c>
      <c r="B1514" s="116" t="s">
        <v>555</v>
      </c>
      <c r="C1514" s="116" t="s">
        <v>26</v>
      </c>
      <c r="D1514" s="118">
        <v>41639.0</v>
      </c>
      <c r="E1514" s="117">
        <v>2.332051E9</v>
      </c>
      <c r="F1514" s="117">
        <v>1.195381E9</v>
      </c>
      <c r="G1514" s="117">
        <v>8.71572E8</v>
      </c>
      <c r="H1514" s="121" t="s">
        <v>59</v>
      </c>
      <c r="I1514" s="121" t="s">
        <v>59</v>
      </c>
      <c r="J1514" s="116" t="s">
        <v>9</v>
      </c>
      <c r="K1514" s="116" t="s">
        <v>320</v>
      </c>
      <c r="L1514" s="29">
        <f t="shared" si="1"/>
        <v>1136670000</v>
      </c>
      <c r="M1514" s="120">
        <f t="shared" si="2"/>
        <v>0.4874121535</v>
      </c>
      <c r="N1514" s="29">
        <f t="shared" si="3"/>
        <v>871572000</v>
      </c>
      <c r="O1514" s="29">
        <f t="shared" si="4"/>
        <v>265098000</v>
      </c>
      <c r="P1514" s="120">
        <f t="shared" si="5"/>
        <v>0.1136759016</v>
      </c>
      <c r="Q1514" s="16"/>
      <c r="R1514" s="16"/>
      <c r="S1514" s="16"/>
      <c r="T1514" s="16"/>
      <c r="U1514" s="16"/>
      <c r="V1514" s="16"/>
      <c r="W1514" s="16"/>
      <c r="X1514" s="16"/>
      <c r="Y1514" s="16"/>
      <c r="Z1514" s="16"/>
      <c r="AA1514" s="16"/>
    </row>
    <row r="1515">
      <c r="A1515" s="115">
        <v>1576.0</v>
      </c>
      <c r="B1515" s="116" t="s">
        <v>555</v>
      </c>
      <c r="C1515" s="116" t="s">
        <v>27</v>
      </c>
      <c r="D1515" s="118">
        <v>42004.0</v>
      </c>
      <c r="E1515" s="117">
        <v>3.08437E9</v>
      </c>
      <c r="F1515" s="117">
        <v>1.572164E9</v>
      </c>
      <c r="G1515" s="117">
        <v>1.158251E9</v>
      </c>
      <c r="H1515" s="121" t="s">
        <v>59</v>
      </c>
      <c r="I1515" s="119" t="s">
        <v>59</v>
      </c>
      <c r="J1515" s="116" t="s">
        <v>9</v>
      </c>
      <c r="K1515" s="116" t="s">
        <v>320</v>
      </c>
      <c r="L1515" s="29">
        <f t="shared" si="1"/>
        <v>1512206000</v>
      </c>
      <c r="M1515" s="120">
        <f t="shared" si="2"/>
        <v>0.490280349</v>
      </c>
      <c r="N1515" s="29">
        <f t="shared" si="3"/>
        <v>1158251000</v>
      </c>
      <c r="O1515" s="29">
        <f t="shared" si="4"/>
        <v>353955000</v>
      </c>
      <c r="P1515" s="120">
        <f t="shared" si="5"/>
        <v>0.1147576328</v>
      </c>
      <c r="Q1515" s="16"/>
      <c r="R1515" s="16"/>
      <c r="S1515" s="16"/>
      <c r="T1515" s="16"/>
      <c r="U1515" s="16"/>
      <c r="V1515" s="16"/>
      <c r="W1515" s="16"/>
      <c r="X1515" s="16"/>
      <c r="Y1515" s="16"/>
      <c r="Z1515" s="16"/>
      <c r="AA1515" s="16"/>
    </row>
    <row r="1516">
      <c r="A1516" s="115">
        <v>1577.0</v>
      </c>
      <c r="B1516" s="116" t="s">
        <v>555</v>
      </c>
      <c r="C1516" s="116" t="s">
        <v>28</v>
      </c>
      <c r="D1516" s="118">
        <v>42369.0</v>
      </c>
      <c r="E1516" s="117">
        <v>3.963313E9</v>
      </c>
      <c r="F1516" s="117">
        <v>2.057766E9</v>
      </c>
      <c r="G1516" s="117">
        <v>1.497E9</v>
      </c>
      <c r="H1516" s="121" t="s">
        <v>59</v>
      </c>
      <c r="I1516" s="119" t="s">
        <v>59</v>
      </c>
      <c r="J1516" s="116" t="s">
        <v>9</v>
      </c>
      <c r="K1516" s="116" t="s">
        <v>320</v>
      </c>
      <c r="L1516" s="29">
        <f t="shared" si="1"/>
        <v>1905547000</v>
      </c>
      <c r="M1516" s="120">
        <f t="shared" si="2"/>
        <v>0.4807964953</v>
      </c>
      <c r="N1516" s="29">
        <f t="shared" si="3"/>
        <v>1497000000</v>
      </c>
      <c r="O1516" s="29">
        <f t="shared" si="4"/>
        <v>408547000</v>
      </c>
      <c r="P1516" s="120">
        <f t="shared" si="5"/>
        <v>0.1030821941</v>
      </c>
      <c r="Q1516" s="16"/>
      <c r="R1516" s="16"/>
      <c r="S1516" s="16"/>
      <c r="T1516" s="16"/>
      <c r="U1516" s="16"/>
      <c r="V1516" s="16"/>
      <c r="W1516" s="16"/>
      <c r="X1516" s="16"/>
      <c r="Y1516" s="16"/>
      <c r="Z1516" s="16"/>
      <c r="AA1516" s="16"/>
    </row>
    <row r="1517">
      <c r="A1517" s="115">
        <v>1578.0</v>
      </c>
      <c r="B1517" s="116" t="s">
        <v>556</v>
      </c>
      <c r="C1517" s="116" t="s">
        <v>25</v>
      </c>
      <c r="D1517" s="118">
        <v>41274.0</v>
      </c>
      <c r="E1517" s="117">
        <v>3.7152E10</v>
      </c>
      <c r="F1517" s="117">
        <v>1.782E10</v>
      </c>
      <c r="G1517" s="117">
        <v>1.6448E10</v>
      </c>
      <c r="H1517" s="119" t="s">
        <v>59</v>
      </c>
      <c r="I1517" s="117">
        <v>1.522E9</v>
      </c>
      <c r="J1517" s="116" t="s">
        <v>14</v>
      </c>
      <c r="K1517" s="116" t="s">
        <v>60</v>
      </c>
      <c r="L1517" s="29">
        <f t="shared" si="1"/>
        <v>19332000000</v>
      </c>
      <c r="M1517" s="120">
        <f t="shared" si="2"/>
        <v>0.5203488372</v>
      </c>
      <c r="N1517" s="29">
        <f t="shared" si="3"/>
        <v>17970000000</v>
      </c>
      <c r="O1517" s="29">
        <f t="shared" si="4"/>
        <v>1362000000</v>
      </c>
      <c r="P1517" s="120">
        <f t="shared" si="5"/>
        <v>0.03666020672</v>
      </c>
      <c r="Q1517" s="16"/>
      <c r="R1517" s="16"/>
      <c r="S1517" s="16"/>
      <c r="T1517" s="16"/>
      <c r="U1517" s="16"/>
      <c r="V1517" s="16"/>
      <c r="W1517" s="16"/>
      <c r="X1517" s="16"/>
      <c r="Y1517" s="16"/>
      <c r="Z1517" s="16"/>
      <c r="AA1517" s="16"/>
    </row>
    <row r="1518">
      <c r="A1518" s="115">
        <v>1579.0</v>
      </c>
      <c r="B1518" s="116" t="s">
        <v>556</v>
      </c>
      <c r="C1518" s="116" t="s">
        <v>26</v>
      </c>
      <c r="D1518" s="122">
        <v>41639.0</v>
      </c>
      <c r="E1518" s="117">
        <v>3.8279E10</v>
      </c>
      <c r="F1518" s="117">
        <v>1.7192E10</v>
      </c>
      <c r="G1518" s="117">
        <v>1.7629E10</v>
      </c>
      <c r="H1518" s="121" t="s">
        <v>59</v>
      </c>
      <c r="I1518" s="117">
        <v>1.689E9</v>
      </c>
      <c r="J1518" s="116" t="s">
        <v>14</v>
      </c>
      <c r="K1518" s="116" t="s">
        <v>60</v>
      </c>
      <c r="L1518" s="29">
        <f t="shared" si="1"/>
        <v>21087000000</v>
      </c>
      <c r="M1518" s="120">
        <f t="shared" si="2"/>
        <v>0.5508764597</v>
      </c>
      <c r="N1518" s="29">
        <f t="shared" si="3"/>
        <v>19318000000</v>
      </c>
      <c r="O1518" s="29">
        <f t="shared" si="4"/>
        <v>1769000000</v>
      </c>
      <c r="P1518" s="120">
        <f t="shared" si="5"/>
        <v>0.04621332846</v>
      </c>
      <c r="Q1518" s="16"/>
      <c r="R1518" s="16"/>
      <c r="S1518" s="16"/>
      <c r="T1518" s="16"/>
      <c r="U1518" s="16"/>
      <c r="V1518" s="16"/>
      <c r="W1518" s="16"/>
      <c r="X1518" s="16"/>
      <c r="Y1518" s="16"/>
      <c r="Z1518" s="16"/>
      <c r="AA1518" s="16"/>
    </row>
    <row r="1519">
      <c r="A1519" s="115">
        <v>1580.0</v>
      </c>
      <c r="B1519" s="116" t="s">
        <v>556</v>
      </c>
      <c r="C1519" s="116" t="s">
        <v>27</v>
      </c>
      <c r="D1519" s="118">
        <v>42004.0</v>
      </c>
      <c r="E1519" s="117">
        <v>3.8901E10</v>
      </c>
      <c r="F1519" s="117">
        <v>1.6611E10</v>
      </c>
      <c r="G1519" s="117">
        <v>1.7795E10</v>
      </c>
      <c r="H1519" s="121" t="s">
        <v>59</v>
      </c>
      <c r="I1519" s="117">
        <v>1.679E9</v>
      </c>
      <c r="J1519" s="116" t="s">
        <v>14</v>
      </c>
      <c r="K1519" s="116" t="s">
        <v>60</v>
      </c>
      <c r="L1519" s="29">
        <f t="shared" si="1"/>
        <v>22290000000</v>
      </c>
      <c r="M1519" s="120">
        <f t="shared" si="2"/>
        <v>0.5729929822</v>
      </c>
      <c r="N1519" s="29">
        <f t="shared" si="3"/>
        <v>19474000000</v>
      </c>
      <c r="O1519" s="29">
        <f t="shared" si="4"/>
        <v>2816000000</v>
      </c>
      <c r="P1519" s="120">
        <f t="shared" si="5"/>
        <v>0.0723888846</v>
      </c>
      <c r="Q1519" s="16"/>
      <c r="R1519" s="16"/>
      <c r="S1519" s="16"/>
      <c r="T1519" s="16"/>
      <c r="U1519" s="16"/>
      <c r="V1519" s="16"/>
      <c r="W1519" s="16"/>
      <c r="X1519" s="16"/>
      <c r="Y1519" s="16"/>
      <c r="Z1519" s="16"/>
      <c r="AA1519" s="16"/>
    </row>
    <row r="1520">
      <c r="A1520" s="115">
        <v>1581.0</v>
      </c>
      <c r="B1520" s="116" t="s">
        <v>556</v>
      </c>
      <c r="C1520" s="116" t="s">
        <v>28</v>
      </c>
      <c r="D1520" s="118">
        <v>42369.0</v>
      </c>
      <c r="E1520" s="117">
        <v>3.7864E10</v>
      </c>
      <c r="F1520" s="117">
        <v>1.213E10</v>
      </c>
      <c r="G1520" s="117">
        <v>1.8423E10</v>
      </c>
      <c r="H1520" s="121" t="s">
        <v>59</v>
      </c>
      <c r="I1520" s="117">
        <v>1.819E9</v>
      </c>
      <c r="J1520" s="116" t="s">
        <v>14</v>
      </c>
      <c r="K1520" s="116" t="s">
        <v>60</v>
      </c>
      <c r="L1520" s="29">
        <f t="shared" si="1"/>
        <v>25734000000</v>
      </c>
      <c r="M1520" s="120">
        <f t="shared" si="2"/>
        <v>0.6796429326</v>
      </c>
      <c r="N1520" s="29">
        <f t="shared" si="3"/>
        <v>20242000000</v>
      </c>
      <c r="O1520" s="29">
        <f t="shared" si="4"/>
        <v>5492000000</v>
      </c>
      <c r="P1520" s="120">
        <f t="shared" si="5"/>
        <v>0.1450454257</v>
      </c>
      <c r="Q1520" s="16"/>
      <c r="R1520" s="16"/>
      <c r="S1520" s="16"/>
      <c r="T1520" s="16"/>
      <c r="U1520" s="16"/>
      <c r="V1520" s="16"/>
      <c r="W1520" s="16"/>
      <c r="X1520" s="16"/>
      <c r="Y1520" s="16"/>
      <c r="Z1520" s="16"/>
      <c r="AA1520" s="16"/>
    </row>
    <row r="1521">
      <c r="A1521" s="115">
        <v>1582.0</v>
      </c>
      <c r="B1521" s="116" t="s">
        <v>557</v>
      </c>
      <c r="C1521" s="116" t="s">
        <v>25</v>
      </c>
      <c r="D1521" s="118">
        <v>41274.0</v>
      </c>
      <c r="E1521" s="117">
        <v>7.16612E8</v>
      </c>
      <c r="F1521" s="117">
        <v>2.45316E8</v>
      </c>
      <c r="G1521" s="117">
        <v>5.8005E7</v>
      </c>
      <c r="H1521" s="119" t="s">
        <v>59</v>
      </c>
      <c r="I1521" s="117">
        <v>3.46031E8</v>
      </c>
      <c r="J1521" s="116" t="s">
        <v>17</v>
      </c>
      <c r="K1521" s="116" t="s">
        <v>265</v>
      </c>
      <c r="L1521" s="29">
        <f t="shared" si="1"/>
        <v>471296000</v>
      </c>
      <c r="M1521" s="120">
        <f t="shared" si="2"/>
        <v>0.6576724922</v>
      </c>
      <c r="N1521" s="29">
        <f t="shared" si="3"/>
        <v>404036000</v>
      </c>
      <c r="O1521" s="29">
        <f t="shared" si="4"/>
        <v>67260000</v>
      </c>
      <c r="P1521" s="120">
        <f t="shared" si="5"/>
        <v>0.09385832222</v>
      </c>
      <c r="Q1521" s="16"/>
      <c r="R1521" s="16"/>
      <c r="S1521" s="16"/>
      <c r="T1521" s="16"/>
      <c r="U1521" s="16"/>
      <c r="V1521" s="16"/>
      <c r="W1521" s="16"/>
      <c r="X1521" s="16"/>
      <c r="Y1521" s="16"/>
      <c r="Z1521" s="16"/>
      <c r="AA1521" s="16"/>
    </row>
    <row r="1522">
      <c r="A1522" s="115">
        <v>1583.0</v>
      </c>
      <c r="B1522" s="116" t="s">
        <v>557</v>
      </c>
      <c r="C1522" s="116" t="s">
        <v>26</v>
      </c>
      <c r="D1522" s="118">
        <v>41639.0</v>
      </c>
      <c r="E1522" s="117">
        <v>7.58926E8</v>
      </c>
      <c r="F1522" s="117">
        <v>2.58612E8</v>
      </c>
      <c r="G1522" s="117">
        <v>3.7121E7</v>
      </c>
      <c r="H1522" s="121" t="s">
        <v>59</v>
      </c>
      <c r="I1522" s="117">
        <v>3.46273E8</v>
      </c>
      <c r="J1522" s="116" t="s">
        <v>17</v>
      </c>
      <c r="K1522" s="116" t="s">
        <v>265</v>
      </c>
      <c r="L1522" s="29">
        <f t="shared" si="1"/>
        <v>500314000</v>
      </c>
      <c r="M1522" s="120">
        <f t="shared" si="2"/>
        <v>0.6592395042</v>
      </c>
      <c r="N1522" s="29">
        <f t="shared" si="3"/>
        <v>383394000</v>
      </c>
      <c r="O1522" s="29">
        <f t="shared" si="4"/>
        <v>116920000</v>
      </c>
      <c r="P1522" s="120">
        <f t="shared" si="5"/>
        <v>0.1540598161</v>
      </c>
      <c r="Q1522" s="16"/>
      <c r="R1522" s="16"/>
      <c r="S1522" s="16"/>
      <c r="T1522" s="16"/>
      <c r="U1522" s="16"/>
      <c r="V1522" s="16"/>
      <c r="W1522" s="16"/>
      <c r="X1522" s="16"/>
      <c r="Y1522" s="16"/>
      <c r="Z1522" s="16"/>
      <c r="AA1522" s="16"/>
    </row>
    <row r="1523">
      <c r="A1523" s="115">
        <v>1584.0</v>
      </c>
      <c r="B1523" s="116" t="s">
        <v>557</v>
      </c>
      <c r="C1523" s="116" t="s">
        <v>27</v>
      </c>
      <c r="D1523" s="118">
        <v>42004.0</v>
      </c>
      <c r="E1523" s="117">
        <v>8.18046E8</v>
      </c>
      <c r="F1523" s="117">
        <v>2.70741E8</v>
      </c>
      <c r="G1523" s="117">
        <v>5.6612E7</v>
      </c>
      <c r="H1523" s="121" t="s">
        <v>59</v>
      </c>
      <c r="I1523" s="117">
        <v>3.63929E8</v>
      </c>
      <c r="J1523" s="116" t="s">
        <v>17</v>
      </c>
      <c r="K1523" s="116" t="s">
        <v>265</v>
      </c>
      <c r="L1523" s="29">
        <f t="shared" si="1"/>
        <v>547305000</v>
      </c>
      <c r="M1523" s="120">
        <f t="shared" si="2"/>
        <v>0.6690393939</v>
      </c>
      <c r="N1523" s="29">
        <f t="shared" si="3"/>
        <v>420541000</v>
      </c>
      <c r="O1523" s="29">
        <f t="shared" si="4"/>
        <v>126764000</v>
      </c>
      <c r="P1523" s="120">
        <f t="shared" si="5"/>
        <v>0.1549595011</v>
      </c>
      <c r="Q1523" s="16"/>
      <c r="R1523" s="16"/>
      <c r="S1523" s="16"/>
      <c r="T1523" s="16"/>
      <c r="U1523" s="16"/>
      <c r="V1523" s="16"/>
      <c r="W1523" s="16"/>
      <c r="X1523" s="16"/>
      <c r="Y1523" s="16"/>
      <c r="Z1523" s="16"/>
      <c r="AA1523" s="16"/>
    </row>
    <row r="1524">
      <c r="A1524" s="115">
        <v>1585.0</v>
      </c>
      <c r="B1524" s="116" t="s">
        <v>557</v>
      </c>
      <c r="C1524" s="116" t="s">
        <v>28</v>
      </c>
      <c r="D1524" s="118">
        <v>42369.0</v>
      </c>
      <c r="E1524" s="117">
        <v>8.94638E8</v>
      </c>
      <c r="F1524" s="117">
        <v>2.82037E8</v>
      </c>
      <c r="G1524" s="117">
        <v>7.1733E7</v>
      </c>
      <c r="H1524" s="119" t="s">
        <v>59</v>
      </c>
      <c r="I1524" s="117">
        <v>3.81277E8</v>
      </c>
      <c r="J1524" s="116" t="s">
        <v>17</v>
      </c>
      <c r="K1524" s="116" t="s">
        <v>265</v>
      </c>
      <c r="L1524" s="29">
        <f t="shared" si="1"/>
        <v>612601000</v>
      </c>
      <c r="M1524" s="120">
        <f t="shared" si="2"/>
        <v>0.6847473503</v>
      </c>
      <c r="N1524" s="29">
        <f t="shared" si="3"/>
        <v>453010000</v>
      </c>
      <c r="O1524" s="29">
        <f t="shared" si="4"/>
        <v>159591000</v>
      </c>
      <c r="P1524" s="120">
        <f t="shared" si="5"/>
        <v>0.1783861182</v>
      </c>
      <c r="Q1524" s="16"/>
      <c r="R1524" s="16"/>
      <c r="S1524" s="16"/>
      <c r="T1524" s="16"/>
      <c r="U1524" s="16"/>
      <c r="V1524" s="16"/>
      <c r="W1524" s="16"/>
      <c r="X1524" s="16"/>
      <c r="Y1524" s="16"/>
      <c r="Z1524" s="16"/>
      <c r="AA1524" s="16"/>
    </row>
    <row r="1525">
      <c r="A1525" s="115">
        <v>1590.0</v>
      </c>
      <c r="B1525" s="116" t="s">
        <v>558</v>
      </c>
      <c r="C1525" s="116" t="s">
        <v>25</v>
      </c>
      <c r="D1525" s="118">
        <v>41307.0</v>
      </c>
      <c r="E1525" s="117">
        <v>2.220256E9</v>
      </c>
      <c r="F1525" s="117">
        <v>1.436582E9</v>
      </c>
      <c r="G1525" s="117">
        <v>4.8888E8</v>
      </c>
      <c r="H1525" s="121" t="s">
        <v>59</v>
      </c>
      <c r="I1525" s="121" t="s">
        <v>59</v>
      </c>
      <c r="J1525" s="116" t="s">
        <v>9</v>
      </c>
      <c r="K1525" s="116" t="s">
        <v>112</v>
      </c>
      <c r="L1525" s="29">
        <f t="shared" si="1"/>
        <v>783674000</v>
      </c>
      <c r="M1525" s="120">
        <f t="shared" si="2"/>
        <v>0.352965604</v>
      </c>
      <c r="N1525" s="29">
        <f t="shared" si="3"/>
        <v>488880000</v>
      </c>
      <c r="O1525" s="29">
        <f t="shared" si="4"/>
        <v>294794000</v>
      </c>
      <c r="P1525" s="120">
        <f t="shared" si="5"/>
        <v>0.1327747791</v>
      </c>
      <c r="Q1525" s="16"/>
      <c r="R1525" s="16"/>
      <c r="S1525" s="16"/>
      <c r="T1525" s="16"/>
      <c r="U1525" s="16"/>
      <c r="V1525" s="16"/>
      <c r="W1525" s="16"/>
      <c r="X1525" s="16"/>
      <c r="Y1525" s="16"/>
      <c r="Z1525" s="16"/>
      <c r="AA1525" s="16"/>
    </row>
    <row r="1526">
      <c r="A1526" s="115">
        <v>1591.0</v>
      </c>
      <c r="B1526" s="116" t="s">
        <v>558</v>
      </c>
      <c r="C1526" s="116" t="s">
        <v>26</v>
      </c>
      <c r="D1526" s="118">
        <v>41672.0</v>
      </c>
      <c r="E1526" s="117">
        <v>2.670573E9</v>
      </c>
      <c r="F1526" s="117">
        <v>1.729325E9</v>
      </c>
      <c r="G1526" s="117">
        <v>5.9639E8</v>
      </c>
      <c r="H1526" s="121" t="s">
        <v>59</v>
      </c>
      <c r="I1526" s="119" t="s">
        <v>59</v>
      </c>
      <c r="J1526" s="116" t="s">
        <v>9</v>
      </c>
      <c r="K1526" s="116" t="s">
        <v>112</v>
      </c>
      <c r="L1526" s="29">
        <f t="shared" si="1"/>
        <v>941248000</v>
      </c>
      <c r="M1526" s="120">
        <f t="shared" si="2"/>
        <v>0.3524517023</v>
      </c>
      <c r="N1526" s="29">
        <f t="shared" si="3"/>
        <v>596390000</v>
      </c>
      <c r="O1526" s="29">
        <f t="shared" si="4"/>
        <v>344858000</v>
      </c>
      <c r="P1526" s="120">
        <f t="shared" si="5"/>
        <v>0.1291325869</v>
      </c>
      <c r="Q1526" s="16"/>
      <c r="R1526" s="16"/>
      <c r="S1526" s="16"/>
      <c r="T1526" s="16"/>
      <c r="U1526" s="16"/>
      <c r="V1526" s="16"/>
      <c r="W1526" s="16"/>
      <c r="X1526" s="16"/>
      <c r="Y1526" s="16"/>
      <c r="Z1526" s="16"/>
      <c r="AA1526" s="16"/>
    </row>
    <row r="1527">
      <c r="A1527" s="115">
        <v>1592.0</v>
      </c>
      <c r="B1527" s="116" t="s">
        <v>558</v>
      </c>
      <c r="C1527" s="116" t="s">
        <v>27</v>
      </c>
      <c r="D1527" s="118">
        <v>42035.0</v>
      </c>
      <c r="E1527" s="117">
        <v>3.241369E9</v>
      </c>
      <c r="F1527" s="117">
        <v>2.104582E9</v>
      </c>
      <c r="G1527" s="117">
        <v>7.12006E8</v>
      </c>
      <c r="H1527" s="121" t="s">
        <v>59</v>
      </c>
      <c r="I1527" s="119" t="s">
        <v>59</v>
      </c>
      <c r="J1527" s="116" t="s">
        <v>9</v>
      </c>
      <c r="K1527" s="116" t="s">
        <v>112</v>
      </c>
      <c r="L1527" s="29">
        <f t="shared" si="1"/>
        <v>1136787000</v>
      </c>
      <c r="M1527" s="120">
        <f t="shared" si="2"/>
        <v>0.3507119985</v>
      </c>
      <c r="N1527" s="29">
        <f t="shared" si="3"/>
        <v>712006000</v>
      </c>
      <c r="O1527" s="29">
        <f t="shared" si="4"/>
        <v>424781000</v>
      </c>
      <c r="P1527" s="120">
        <f t="shared" si="5"/>
        <v>0.1310498743</v>
      </c>
      <c r="Q1527" s="16"/>
      <c r="R1527" s="16"/>
      <c r="S1527" s="16"/>
      <c r="T1527" s="16"/>
      <c r="U1527" s="16"/>
      <c r="V1527" s="16"/>
      <c r="W1527" s="16"/>
      <c r="X1527" s="16"/>
      <c r="Y1527" s="16"/>
      <c r="Z1527" s="16"/>
      <c r="AA1527" s="16"/>
    </row>
    <row r="1528">
      <c r="A1528" s="115">
        <v>1593.0</v>
      </c>
      <c r="B1528" s="116" t="s">
        <v>558</v>
      </c>
      <c r="C1528" s="116" t="s">
        <v>28</v>
      </c>
      <c r="D1528" s="118">
        <v>42400.0</v>
      </c>
      <c r="E1528" s="117">
        <v>3.924116E9</v>
      </c>
      <c r="F1528" s="117">
        <v>2.539783E9</v>
      </c>
      <c r="G1528" s="117">
        <v>8.63354E8</v>
      </c>
      <c r="H1528" s="121" t="s">
        <v>59</v>
      </c>
      <c r="I1528" s="121" t="s">
        <v>59</v>
      </c>
      <c r="J1528" s="116" t="s">
        <v>9</v>
      </c>
      <c r="K1528" s="116" t="s">
        <v>112</v>
      </c>
      <c r="L1528" s="29">
        <f t="shared" si="1"/>
        <v>1384333000</v>
      </c>
      <c r="M1528" s="120">
        <f t="shared" si="2"/>
        <v>0.3527757589</v>
      </c>
      <c r="N1528" s="29">
        <f t="shared" si="3"/>
        <v>863354000</v>
      </c>
      <c r="O1528" s="29">
        <f t="shared" si="4"/>
        <v>520979000</v>
      </c>
      <c r="P1528" s="120">
        <f t="shared" si="5"/>
        <v>0.1327634045</v>
      </c>
      <c r="Q1528" s="16"/>
      <c r="R1528" s="16"/>
      <c r="S1528" s="16"/>
      <c r="T1528" s="16"/>
      <c r="U1528" s="16"/>
      <c r="V1528" s="16"/>
      <c r="W1528" s="16"/>
      <c r="X1528" s="16"/>
      <c r="Y1528" s="16"/>
      <c r="Z1528" s="16"/>
      <c r="AA1528" s="16"/>
    </row>
    <row r="1529">
      <c r="A1529" s="115">
        <v>1594.0</v>
      </c>
      <c r="B1529" s="116" t="s">
        <v>559</v>
      </c>
      <c r="C1529" s="116" t="s">
        <v>25</v>
      </c>
      <c r="D1529" s="122">
        <v>41639.0</v>
      </c>
      <c r="E1529" s="117">
        <v>1.22489E11</v>
      </c>
      <c r="F1529" s="117">
        <v>8.9659E10</v>
      </c>
      <c r="G1529" s="119" t="s">
        <v>59</v>
      </c>
      <c r="H1529" s="121" t="s">
        <v>59</v>
      </c>
      <c r="I1529" s="117">
        <v>2.3207E10</v>
      </c>
      <c r="J1529" s="116" t="s">
        <v>13</v>
      </c>
      <c r="K1529" s="116" t="s">
        <v>114</v>
      </c>
      <c r="L1529" s="29">
        <f t="shared" si="1"/>
        <v>32830000000</v>
      </c>
      <c r="M1529" s="120">
        <f t="shared" si="2"/>
        <v>0.2680240675</v>
      </c>
      <c r="N1529" s="29">
        <f t="shared" si="3"/>
        <v>23207000000</v>
      </c>
      <c r="O1529" s="29">
        <f t="shared" si="4"/>
        <v>9623000000</v>
      </c>
      <c r="P1529" s="120">
        <f t="shared" si="5"/>
        <v>0.0785621566</v>
      </c>
      <c r="Q1529" s="16"/>
      <c r="R1529" s="16"/>
      <c r="S1529" s="16"/>
      <c r="T1529" s="16"/>
      <c r="U1529" s="16"/>
      <c r="V1529" s="16"/>
      <c r="W1529" s="16"/>
      <c r="X1529" s="16"/>
      <c r="Y1529" s="16"/>
      <c r="Z1529" s="16"/>
      <c r="AA1529" s="16"/>
    </row>
    <row r="1530">
      <c r="A1530" s="115">
        <v>1595.0</v>
      </c>
      <c r="B1530" s="116" t="s">
        <v>559</v>
      </c>
      <c r="C1530" s="116" t="s">
        <v>26</v>
      </c>
      <c r="D1530" s="118">
        <v>42004.0</v>
      </c>
      <c r="E1530" s="117">
        <v>1.30474E11</v>
      </c>
      <c r="F1530" s="117">
        <v>9.3633E10</v>
      </c>
      <c r="G1530" s="119" t="s">
        <v>59</v>
      </c>
      <c r="H1530" s="121" t="s">
        <v>59</v>
      </c>
      <c r="I1530" s="117">
        <v>2.6567E10</v>
      </c>
      <c r="J1530" s="116" t="s">
        <v>13</v>
      </c>
      <c r="K1530" s="116" t="s">
        <v>114</v>
      </c>
      <c r="L1530" s="29">
        <f t="shared" si="1"/>
        <v>36841000000</v>
      </c>
      <c r="M1530" s="120">
        <f t="shared" si="2"/>
        <v>0.2823627696</v>
      </c>
      <c r="N1530" s="29">
        <f t="shared" si="3"/>
        <v>26567000000</v>
      </c>
      <c r="O1530" s="29">
        <f t="shared" si="4"/>
        <v>10274000000</v>
      </c>
      <c r="P1530" s="120">
        <f t="shared" si="5"/>
        <v>0.07874365774</v>
      </c>
      <c r="Q1530" s="16"/>
      <c r="R1530" s="16"/>
      <c r="S1530" s="16"/>
      <c r="T1530" s="16"/>
      <c r="U1530" s="16"/>
      <c r="V1530" s="16"/>
      <c r="W1530" s="16"/>
      <c r="X1530" s="16"/>
      <c r="Y1530" s="16"/>
      <c r="Z1530" s="16"/>
      <c r="AA1530" s="16"/>
    </row>
    <row r="1531">
      <c r="A1531" s="115">
        <v>1596.0</v>
      </c>
      <c r="B1531" s="116" t="s">
        <v>559</v>
      </c>
      <c r="C1531" s="116" t="s">
        <v>27</v>
      </c>
      <c r="D1531" s="118">
        <v>42369.0</v>
      </c>
      <c r="E1531" s="117">
        <v>1.57107E11</v>
      </c>
      <c r="F1531" s="117">
        <v>1.03875E11</v>
      </c>
      <c r="G1531" s="119" t="s">
        <v>59</v>
      </c>
      <c r="H1531" s="121" t="s">
        <v>59</v>
      </c>
      <c r="I1531" s="117">
        <v>4.2211E10</v>
      </c>
      <c r="J1531" s="116" t="s">
        <v>13</v>
      </c>
      <c r="K1531" s="116" t="s">
        <v>114</v>
      </c>
      <c r="L1531" s="29">
        <f t="shared" si="1"/>
        <v>53232000000</v>
      </c>
      <c r="M1531" s="120">
        <f t="shared" si="2"/>
        <v>0.3388264049</v>
      </c>
      <c r="N1531" s="29">
        <f t="shared" si="3"/>
        <v>42211000000</v>
      </c>
      <c r="O1531" s="29">
        <f t="shared" si="4"/>
        <v>11021000000</v>
      </c>
      <c r="P1531" s="120">
        <f t="shared" si="5"/>
        <v>0.07014964324</v>
      </c>
      <c r="Q1531" s="16"/>
      <c r="R1531" s="16"/>
      <c r="S1531" s="16"/>
      <c r="T1531" s="16"/>
      <c r="U1531" s="16"/>
      <c r="V1531" s="16"/>
      <c r="W1531" s="16"/>
      <c r="X1531" s="16"/>
      <c r="Y1531" s="16"/>
      <c r="Z1531" s="16"/>
      <c r="AA1531" s="16"/>
    </row>
    <row r="1532">
      <c r="A1532" s="115">
        <v>1597.0</v>
      </c>
      <c r="B1532" s="116" t="s">
        <v>559</v>
      </c>
      <c r="C1532" s="116" t="s">
        <v>28</v>
      </c>
      <c r="D1532" s="118">
        <v>42735.0</v>
      </c>
      <c r="E1532" s="117">
        <v>1.8484E11</v>
      </c>
      <c r="F1532" s="117">
        <v>1.17038E11</v>
      </c>
      <c r="G1532" s="119" t="s">
        <v>59</v>
      </c>
      <c r="H1532" s="121" t="s">
        <v>59</v>
      </c>
      <c r="I1532" s="117">
        <v>5.4872E10</v>
      </c>
      <c r="J1532" s="116" t="s">
        <v>13</v>
      </c>
      <c r="K1532" s="116" t="s">
        <v>114</v>
      </c>
      <c r="L1532" s="29">
        <f t="shared" si="1"/>
        <v>67802000000</v>
      </c>
      <c r="M1532" s="120">
        <f t="shared" si="2"/>
        <v>0.3668145423</v>
      </c>
      <c r="N1532" s="29">
        <f t="shared" si="3"/>
        <v>54872000000</v>
      </c>
      <c r="O1532" s="29">
        <f t="shared" si="4"/>
        <v>12930000000</v>
      </c>
      <c r="P1532" s="120">
        <f t="shared" si="5"/>
        <v>0.06995239126</v>
      </c>
      <c r="Q1532" s="16"/>
      <c r="R1532" s="16"/>
      <c r="S1532" s="16"/>
      <c r="T1532" s="16"/>
      <c r="U1532" s="16"/>
      <c r="V1532" s="16"/>
      <c r="W1532" s="16"/>
      <c r="X1532" s="16"/>
      <c r="Y1532" s="16"/>
      <c r="Z1532" s="16"/>
      <c r="AA1532" s="16"/>
    </row>
    <row r="1533">
      <c r="A1533" s="115">
        <v>1598.0</v>
      </c>
      <c r="B1533" s="116" t="s">
        <v>560</v>
      </c>
      <c r="C1533" s="116" t="s">
        <v>25</v>
      </c>
      <c r="D1533" s="122">
        <v>41274.0</v>
      </c>
      <c r="E1533" s="117">
        <v>1.05154E10</v>
      </c>
      <c r="F1533" s="117">
        <v>7.1721E9</v>
      </c>
      <c r="G1533" s="117">
        <v>7.868E8</v>
      </c>
      <c r="H1533" s="121" t="s">
        <v>59</v>
      </c>
      <c r="I1533" s="117">
        <v>1.1616E9</v>
      </c>
      <c r="J1533" s="116" t="s">
        <v>12</v>
      </c>
      <c r="K1533" s="116" t="s">
        <v>410</v>
      </c>
      <c r="L1533" s="29">
        <f t="shared" si="1"/>
        <v>3343300000</v>
      </c>
      <c r="M1533" s="120">
        <f t="shared" si="2"/>
        <v>0.3179432071</v>
      </c>
      <c r="N1533" s="29">
        <f t="shared" si="3"/>
        <v>1948400000</v>
      </c>
      <c r="O1533" s="29">
        <f t="shared" si="4"/>
        <v>1394900000</v>
      </c>
      <c r="P1533" s="120">
        <f t="shared" si="5"/>
        <v>0.1326530612</v>
      </c>
      <c r="Q1533" s="16"/>
      <c r="R1533" s="16"/>
      <c r="S1533" s="16"/>
      <c r="T1533" s="16"/>
      <c r="U1533" s="16"/>
      <c r="V1533" s="16"/>
      <c r="W1533" s="16"/>
      <c r="X1533" s="16"/>
      <c r="Y1533" s="16"/>
      <c r="Z1533" s="16"/>
      <c r="AA1533" s="16"/>
    </row>
    <row r="1534">
      <c r="A1534" s="115">
        <v>1599.0</v>
      </c>
      <c r="B1534" s="116" t="s">
        <v>560</v>
      </c>
      <c r="C1534" s="116" t="s">
        <v>26</v>
      </c>
      <c r="D1534" s="118">
        <v>41639.0</v>
      </c>
      <c r="E1534" s="117">
        <v>1.03686E10</v>
      </c>
      <c r="F1534" s="117">
        <v>7.0384E9</v>
      </c>
      <c r="G1534" s="117">
        <v>7.904E8</v>
      </c>
      <c r="H1534" s="121" t="s">
        <v>59</v>
      </c>
      <c r="I1534" s="117">
        <v>1.1704E9</v>
      </c>
      <c r="J1534" s="116" t="s">
        <v>12</v>
      </c>
      <c r="K1534" s="116" t="s">
        <v>410</v>
      </c>
      <c r="L1534" s="29">
        <f t="shared" si="1"/>
        <v>3330200000</v>
      </c>
      <c r="M1534" s="120">
        <f t="shared" si="2"/>
        <v>0.3211812588</v>
      </c>
      <c r="N1534" s="29">
        <f t="shared" si="3"/>
        <v>1960800000</v>
      </c>
      <c r="O1534" s="29">
        <f t="shared" si="4"/>
        <v>1369400000</v>
      </c>
      <c r="P1534" s="120">
        <f t="shared" si="5"/>
        <v>0.1320718323</v>
      </c>
      <c r="Q1534" s="16"/>
      <c r="R1534" s="16"/>
      <c r="S1534" s="16"/>
      <c r="T1534" s="16"/>
      <c r="U1534" s="16"/>
      <c r="V1534" s="16"/>
      <c r="W1534" s="16"/>
      <c r="X1534" s="16"/>
      <c r="Y1534" s="16"/>
      <c r="Z1534" s="16"/>
      <c r="AA1534" s="16"/>
    </row>
    <row r="1535">
      <c r="A1535" s="115">
        <v>1600.0</v>
      </c>
      <c r="B1535" s="116" t="s">
        <v>560</v>
      </c>
      <c r="C1535" s="116" t="s">
        <v>27</v>
      </c>
      <c r="D1535" s="118">
        <v>42004.0</v>
      </c>
      <c r="E1535" s="117">
        <v>1.05245E10</v>
      </c>
      <c r="F1535" s="117">
        <v>7.7221E9</v>
      </c>
      <c r="G1535" s="117">
        <v>8.209E8</v>
      </c>
      <c r="H1535" s="121" t="s">
        <v>59</v>
      </c>
      <c r="I1535" s="117">
        <v>1.272E9</v>
      </c>
      <c r="J1535" s="116" t="s">
        <v>12</v>
      </c>
      <c r="K1535" s="116" t="s">
        <v>410</v>
      </c>
      <c r="L1535" s="29">
        <f t="shared" si="1"/>
        <v>2802400000</v>
      </c>
      <c r="M1535" s="120">
        <f t="shared" si="2"/>
        <v>0.2662739323</v>
      </c>
      <c r="N1535" s="29">
        <f t="shared" si="3"/>
        <v>2092900000</v>
      </c>
      <c r="O1535" s="29">
        <f t="shared" si="4"/>
        <v>709500000</v>
      </c>
      <c r="P1535" s="120">
        <f t="shared" si="5"/>
        <v>0.06741412894</v>
      </c>
      <c r="Q1535" s="16"/>
      <c r="R1535" s="16"/>
      <c r="S1535" s="16"/>
      <c r="T1535" s="16"/>
      <c r="U1535" s="16"/>
      <c r="V1535" s="16"/>
      <c r="W1535" s="16"/>
      <c r="X1535" s="16"/>
      <c r="Y1535" s="16"/>
      <c r="Z1535" s="16"/>
      <c r="AA1535" s="16"/>
    </row>
    <row r="1536">
      <c r="A1536" s="115">
        <v>1601.0</v>
      </c>
      <c r="B1536" s="116" t="s">
        <v>560</v>
      </c>
      <c r="C1536" s="116" t="s">
        <v>28</v>
      </c>
      <c r="D1536" s="118">
        <v>42369.0</v>
      </c>
      <c r="E1536" s="117">
        <v>1.07313E10</v>
      </c>
      <c r="F1536" s="117">
        <v>7.2094E9</v>
      </c>
      <c r="G1536" s="117">
        <v>8.351E8</v>
      </c>
      <c r="H1536" s="121" t="s">
        <v>59</v>
      </c>
      <c r="I1536" s="117">
        <v>1.2957E9</v>
      </c>
      <c r="J1536" s="116" t="s">
        <v>12</v>
      </c>
      <c r="K1536" s="116" t="s">
        <v>410</v>
      </c>
      <c r="L1536" s="29">
        <f t="shared" si="1"/>
        <v>3521900000</v>
      </c>
      <c r="M1536" s="120">
        <f t="shared" si="2"/>
        <v>0.3281895017</v>
      </c>
      <c r="N1536" s="29">
        <f t="shared" si="3"/>
        <v>2130800000</v>
      </c>
      <c r="O1536" s="29">
        <f t="shared" si="4"/>
        <v>1391100000</v>
      </c>
      <c r="P1536" s="120">
        <f t="shared" si="5"/>
        <v>0.1296301473</v>
      </c>
      <c r="Q1536" s="16"/>
      <c r="R1536" s="16"/>
      <c r="S1536" s="16"/>
      <c r="T1536" s="16"/>
      <c r="U1536" s="16"/>
      <c r="V1536" s="16"/>
      <c r="W1536" s="16"/>
      <c r="X1536" s="16"/>
      <c r="Y1536" s="16"/>
      <c r="Z1536" s="16"/>
      <c r="AA1536" s="16"/>
    </row>
    <row r="1537">
      <c r="A1537" s="115">
        <v>1602.0</v>
      </c>
      <c r="B1537" s="116" t="s">
        <v>561</v>
      </c>
      <c r="C1537" s="116" t="s">
        <v>25</v>
      </c>
      <c r="D1537" s="118">
        <v>41639.0</v>
      </c>
      <c r="E1537" s="117">
        <v>2.1963E10</v>
      </c>
      <c r="F1537" s="117">
        <v>5.849E9</v>
      </c>
      <c r="G1537" s="117">
        <v>6.891E9</v>
      </c>
      <c r="H1537" s="121" t="s">
        <v>59</v>
      </c>
      <c r="I1537" s="117">
        <v>1.777E9</v>
      </c>
      <c r="J1537" s="116" t="s">
        <v>14</v>
      </c>
      <c r="K1537" s="116" t="s">
        <v>210</v>
      </c>
      <c r="L1537" s="29">
        <f t="shared" si="1"/>
        <v>16114000000</v>
      </c>
      <c r="M1537" s="120">
        <f t="shared" si="2"/>
        <v>0.7336884761</v>
      </c>
      <c r="N1537" s="29">
        <f t="shared" si="3"/>
        <v>8668000000</v>
      </c>
      <c r="O1537" s="29">
        <f t="shared" si="4"/>
        <v>7446000000</v>
      </c>
      <c r="P1537" s="120">
        <f t="shared" si="5"/>
        <v>0.3390247234</v>
      </c>
      <c r="Q1537" s="16"/>
      <c r="R1537" s="16"/>
      <c r="S1537" s="16"/>
      <c r="T1537" s="16"/>
      <c r="U1537" s="16"/>
      <c r="V1537" s="16"/>
      <c r="W1537" s="16"/>
      <c r="X1537" s="16"/>
      <c r="Y1537" s="16"/>
      <c r="Z1537" s="16"/>
      <c r="AA1537" s="16"/>
    </row>
    <row r="1538">
      <c r="A1538" s="115">
        <v>1603.0</v>
      </c>
      <c r="B1538" s="116" t="s">
        <v>561</v>
      </c>
      <c r="C1538" s="116" t="s">
        <v>26</v>
      </c>
      <c r="D1538" s="118">
        <v>42004.0</v>
      </c>
      <c r="E1538" s="117">
        <v>2.3988E10</v>
      </c>
      <c r="F1538" s="117">
        <v>6.097E9</v>
      </c>
      <c r="G1538" s="117">
        <v>7.234E9</v>
      </c>
      <c r="H1538" s="121" t="s">
        <v>59</v>
      </c>
      <c r="I1538" s="117">
        <v>1.904E9</v>
      </c>
      <c r="J1538" s="116" t="s">
        <v>14</v>
      </c>
      <c r="K1538" s="116" t="s">
        <v>210</v>
      </c>
      <c r="L1538" s="29">
        <f t="shared" si="1"/>
        <v>17891000000</v>
      </c>
      <c r="M1538" s="120">
        <f t="shared" si="2"/>
        <v>0.745831249</v>
      </c>
      <c r="N1538" s="29">
        <f t="shared" si="3"/>
        <v>9138000000</v>
      </c>
      <c r="O1538" s="29">
        <f t="shared" si="4"/>
        <v>8753000000</v>
      </c>
      <c r="P1538" s="120">
        <f t="shared" si="5"/>
        <v>0.3648907787</v>
      </c>
      <c r="Q1538" s="16"/>
      <c r="R1538" s="16"/>
      <c r="S1538" s="16"/>
      <c r="T1538" s="16"/>
      <c r="U1538" s="16"/>
      <c r="V1538" s="16"/>
      <c r="W1538" s="16"/>
      <c r="X1538" s="16"/>
      <c r="Y1538" s="16"/>
      <c r="Z1538" s="16"/>
      <c r="AA1538" s="16"/>
    </row>
    <row r="1539">
      <c r="A1539" s="115">
        <v>1604.0</v>
      </c>
      <c r="B1539" s="116" t="s">
        <v>561</v>
      </c>
      <c r="C1539" s="116" t="s">
        <v>27</v>
      </c>
      <c r="D1539" s="122">
        <v>42369.0</v>
      </c>
      <c r="E1539" s="117">
        <v>2.1813E10</v>
      </c>
      <c r="F1539" s="117">
        <v>4.434E9</v>
      </c>
      <c r="G1539" s="117">
        <v>7.315E9</v>
      </c>
      <c r="H1539" s="121" t="s">
        <v>59</v>
      </c>
      <c r="I1539" s="117">
        <v>2.012E9</v>
      </c>
      <c r="J1539" s="116" t="s">
        <v>14</v>
      </c>
      <c r="K1539" s="116" t="s">
        <v>210</v>
      </c>
      <c r="L1539" s="29">
        <f t="shared" si="1"/>
        <v>17379000000</v>
      </c>
      <c r="M1539" s="120">
        <f t="shared" si="2"/>
        <v>0.7967267226</v>
      </c>
      <c r="N1539" s="29">
        <f t="shared" si="3"/>
        <v>9327000000</v>
      </c>
      <c r="O1539" s="29">
        <f t="shared" si="4"/>
        <v>8052000000</v>
      </c>
      <c r="P1539" s="120">
        <f t="shared" si="5"/>
        <v>0.3691376702</v>
      </c>
      <c r="Q1539" s="16"/>
      <c r="R1539" s="16"/>
      <c r="S1539" s="16"/>
      <c r="T1539" s="16"/>
      <c r="U1539" s="16"/>
      <c r="V1539" s="16"/>
      <c r="W1539" s="16"/>
      <c r="X1539" s="16"/>
      <c r="Y1539" s="16"/>
      <c r="Z1539" s="16"/>
      <c r="AA1539" s="16"/>
    </row>
    <row r="1540">
      <c r="A1540" s="115">
        <v>1605.0</v>
      </c>
      <c r="B1540" s="116" t="s">
        <v>561</v>
      </c>
      <c r="C1540" s="116" t="s">
        <v>28</v>
      </c>
      <c r="D1540" s="118">
        <v>42735.0</v>
      </c>
      <c r="E1540" s="117">
        <v>1.9941E10</v>
      </c>
      <c r="F1540" s="117">
        <v>3.747E9</v>
      </c>
      <c r="G1540" s="117">
        <v>6.884E9</v>
      </c>
      <c r="H1540" s="121" t="s">
        <v>59</v>
      </c>
      <c r="I1540" s="117">
        <v>2.038E9</v>
      </c>
      <c r="J1540" s="116" t="s">
        <v>14</v>
      </c>
      <c r="K1540" s="116" t="s">
        <v>210</v>
      </c>
      <c r="L1540" s="29">
        <f t="shared" si="1"/>
        <v>16194000000</v>
      </c>
      <c r="M1540" s="120">
        <f t="shared" si="2"/>
        <v>0.8120956823</v>
      </c>
      <c r="N1540" s="29">
        <f t="shared" si="3"/>
        <v>8922000000</v>
      </c>
      <c r="O1540" s="29">
        <f t="shared" si="4"/>
        <v>7272000000</v>
      </c>
      <c r="P1540" s="120">
        <f t="shared" si="5"/>
        <v>0.3646757936</v>
      </c>
      <c r="Q1540" s="16"/>
      <c r="R1540" s="16"/>
      <c r="S1540" s="16"/>
      <c r="T1540" s="16"/>
      <c r="U1540" s="16"/>
      <c r="V1540" s="16"/>
      <c r="W1540" s="16"/>
      <c r="X1540" s="16"/>
      <c r="Y1540" s="16"/>
      <c r="Z1540" s="16"/>
      <c r="AA1540" s="16"/>
    </row>
    <row r="1541">
      <c r="A1541" s="115">
        <v>1606.0</v>
      </c>
      <c r="B1541" s="116" t="s">
        <v>562</v>
      </c>
      <c r="C1541" s="116" t="s">
        <v>25</v>
      </c>
      <c r="D1541" s="118">
        <v>41274.0</v>
      </c>
      <c r="E1541" s="117">
        <v>5.4127E10</v>
      </c>
      <c r="F1541" s="117">
        <v>1.3574E10</v>
      </c>
      <c r="G1541" s="117">
        <v>3.7352E10</v>
      </c>
      <c r="H1541" s="121" t="s">
        <v>59</v>
      </c>
      <c r="I1541" s="117">
        <v>1.858E9</v>
      </c>
      <c r="J1541" s="116" t="s">
        <v>14</v>
      </c>
      <c r="K1541" s="116" t="s">
        <v>178</v>
      </c>
      <c r="L1541" s="29">
        <f t="shared" si="1"/>
        <v>40553000000</v>
      </c>
      <c r="M1541" s="120">
        <f t="shared" si="2"/>
        <v>0.7492194284</v>
      </c>
      <c r="N1541" s="29">
        <f t="shared" si="3"/>
        <v>39210000000</v>
      </c>
      <c r="O1541" s="29">
        <f t="shared" si="4"/>
        <v>1343000000</v>
      </c>
      <c r="P1541" s="120">
        <f t="shared" si="5"/>
        <v>0.02481201618</v>
      </c>
      <c r="Q1541" s="16"/>
      <c r="R1541" s="16"/>
      <c r="S1541" s="16"/>
      <c r="T1541" s="16"/>
      <c r="U1541" s="16"/>
      <c r="V1541" s="16"/>
      <c r="W1541" s="16"/>
      <c r="X1541" s="16"/>
      <c r="Y1541" s="16"/>
      <c r="Z1541" s="16"/>
      <c r="AA1541" s="16"/>
    </row>
    <row r="1542">
      <c r="A1542" s="115">
        <v>1607.0</v>
      </c>
      <c r="B1542" s="116" t="s">
        <v>562</v>
      </c>
      <c r="C1542" s="116" t="s">
        <v>26</v>
      </c>
      <c r="D1542" s="118">
        <v>41639.0</v>
      </c>
      <c r="E1542" s="117">
        <v>5.5438E10</v>
      </c>
      <c r="F1542" s="117">
        <v>1.3703E10</v>
      </c>
      <c r="G1542" s="117">
        <v>3.2834E10</v>
      </c>
      <c r="H1542" s="121" t="s">
        <v>59</v>
      </c>
      <c r="I1542" s="117">
        <v>1.867E9</v>
      </c>
      <c r="J1542" s="116" t="s">
        <v>14</v>
      </c>
      <c r="K1542" s="116" t="s">
        <v>178</v>
      </c>
      <c r="L1542" s="29">
        <f t="shared" si="1"/>
        <v>41735000000</v>
      </c>
      <c r="M1542" s="120">
        <f t="shared" si="2"/>
        <v>0.7528229734</v>
      </c>
      <c r="N1542" s="29">
        <f t="shared" si="3"/>
        <v>34701000000</v>
      </c>
      <c r="O1542" s="29">
        <f t="shared" si="4"/>
        <v>7034000000</v>
      </c>
      <c r="P1542" s="120">
        <f t="shared" si="5"/>
        <v>0.1268804791</v>
      </c>
      <c r="Q1542" s="16"/>
      <c r="R1542" s="16"/>
      <c r="S1542" s="16"/>
      <c r="T1542" s="16"/>
      <c r="U1542" s="16"/>
      <c r="V1542" s="16"/>
      <c r="W1542" s="16"/>
      <c r="X1542" s="16"/>
      <c r="Y1542" s="16"/>
      <c r="Z1542" s="16"/>
      <c r="AA1542" s="16"/>
    </row>
    <row r="1543">
      <c r="A1543" s="115">
        <v>1608.0</v>
      </c>
      <c r="B1543" s="116" t="s">
        <v>562</v>
      </c>
      <c r="C1543" s="116" t="s">
        <v>27</v>
      </c>
      <c r="D1543" s="118">
        <v>42004.0</v>
      </c>
      <c r="E1543" s="117">
        <v>5.8232E10</v>
      </c>
      <c r="F1543" s="117">
        <v>1.4758E10</v>
      </c>
      <c r="G1543" s="117">
        <v>3.6583E10</v>
      </c>
      <c r="H1543" s="121" t="s">
        <v>59</v>
      </c>
      <c r="I1543" s="117">
        <v>1.923E9</v>
      </c>
      <c r="J1543" s="116" t="s">
        <v>14</v>
      </c>
      <c r="K1543" s="116" t="s">
        <v>178</v>
      </c>
      <c r="L1543" s="29">
        <f t="shared" si="1"/>
        <v>43474000000</v>
      </c>
      <c r="M1543" s="120">
        <f t="shared" si="2"/>
        <v>0.7465654623</v>
      </c>
      <c r="N1543" s="29">
        <f t="shared" si="3"/>
        <v>38506000000</v>
      </c>
      <c r="O1543" s="29">
        <f t="shared" si="4"/>
        <v>4968000000</v>
      </c>
      <c r="P1543" s="120">
        <f t="shared" si="5"/>
        <v>0.08531391675</v>
      </c>
      <c r="Q1543" s="16"/>
      <c r="R1543" s="16"/>
      <c r="S1543" s="16"/>
      <c r="T1543" s="16"/>
      <c r="U1543" s="16"/>
      <c r="V1543" s="16"/>
      <c r="W1543" s="16"/>
      <c r="X1543" s="16"/>
      <c r="Y1543" s="16"/>
      <c r="Z1543" s="16"/>
      <c r="AA1543" s="16"/>
    </row>
    <row r="1544">
      <c r="A1544" s="115">
        <v>1609.0</v>
      </c>
      <c r="B1544" s="116" t="s">
        <v>562</v>
      </c>
      <c r="C1544" s="116" t="s">
        <v>28</v>
      </c>
      <c r="D1544" s="118">
        <v>42369.0</v>
      </c>
      <c r="E1544" s="117">
        <v>5.8363E10</v>
      </c>
      <c r="F1544" s="117">
        <v>1.2947E10</v>
      </c>
      <c r="G1544" s="117">
        <v>3.5664E10</v>
      </c>
      <c r="H1544" s="119" t="s">
        <v>59</v>
      </c>
      <c r="I1544" s="117">
        <v>2.084E9</v>
      </c>
      <c r="J1544" s="116" t="s">
        <v>14</v>
      </c>
      <c r="K1544" s="116" t="s">
        <v>178</v>
      </c>
      <c r="L1544" s="29">
        <f t="shared" si="1"/>
        <v>45416000000</v>
      </c>
      <c r="M1544" s="120">
        <f t="shared" si="2"/>
        <v>0.7781642479</v>
      </c>
      <c r="N1544" s="29">
        <f t="shared" si="3"/>
        <v>37748000000</v>
      </c>
      <c r="O1544" s="29">
        <f t="shared" si="4"/>
        <v>7668000000</v>
      </c>
      <c r="P1544" s="120">
        <f t="shared" si="5"/>
        <v>0.1313846101</v>
      </c>
      <c r="Q1544" s="16"/>
      <c r="R1544" s="16"/>
      <c r="S1544" s="16"/>
      <c r="T1544" s="16"/>
      <c r="U1544" s="16"/>
      <c r="V1544" s="16"/>
      <c r="W1544" s="16"/>
      <c r="X1544" s="16"/>
      <c r="Y1544" s="16"/>
      <c r="Z1544" s="16"/>
      <c r="AA1544" s="16"/>
    </row>
    <row r="1545">
      <c r="A1545" s="115">
        <v>1610.0</v>
      </c>
      <c r="B1545" s="116" t="s">
        <v>563</v>
      </c>
      <c r="C1545" s="116" t="s">
        <v>25</v>
      </c>
      <c r="D1545" s="122">
        <v>41305.0</v>
      </c>
      <c r="E1545" s="117">
        <v>2.794925E9</v>
      </c>
      <c r="F1545" s="117">
        <v>1.763394E9</v>
      </c>
      <c r="G1545" s="117">
        <v>6.57246E8</v>
      </c>
      <c r="H1545" s="121" t="s">
        <v>59</v>
      </c>
      <c r="I1545" s="119" t="s">
        <v>59</v>
      </c>
      <c r="J1545" s="116" t="s">
        <v>9</v>
      </c>
      <c r="K1545" s="116" t="s">
        <v>288</v>
      </c>
      <c r="L1545" s="29">
        <f t="shared" si="1"/>
        <v>1031531000</v>
      </c>
      <c r="M1545" s="120">
        <f t="shared" si="2"/>
        <v>0.3690728732</v>
      </c>
      <c r="N1545" s="29">
        <f t="shared" si="3"/>
        <v>657246000</v>
      </c>
      <c r="O1545" s="29">
        <f t="shared" si="4"/>
        <v>374285000</v>
      </c>
      <c r="P1545" s="120">
        <f t="shared" si="5"/>
        <v>0.1339159369</v>
      </c>
      <c r="Q1545" s="16"/>
      <c r="R1545" s="16"/>
      <c r="S1545" s="16"/>
      <c r="T1545" s="16"/>
      <c r="U1545" s="16"/>
      <c r="V1545" s="16"/>
      <c r="W1545" s="16"/>
      <c r="X1545" s="16"/>
      <c r="Y1545" s="16"/>
      <c r="Z1545" s="16"/>
      <c r="AA1545" s="16"/>
    </row>
    <row r="1546">
      <c r="A1546" s="115">
        <v>1611.0</v>
      </c>
      <c r="B1546" s="116" t="s">
        <v>563</v>
      </c>
      <c r="C1546" s="116" t="s">
        <v>26</v>
      </c>
      <c r="D1546" s="118">
        <v>41670.0</v>
      </c>
      <c r="E1546" s="117">
        <v>3.086608E9</v>
      </c>
      <c r="F1546" s="117">
        <v>1.925266E9</v>
      </c>
      <c r="G1546" s="117">
        <v>7.34511E8</v>
      </c>
      <c r="H1546" s="121" t="s">
        <v>59</v>
      </c>
      <c r="I1546" s="119" t="s">
        <v>59</v>
      </c>
      <c r="J1546" s="116" t="s">
        <v>9</v>
      </c>
      <c r="K1546" s="116" t="s">
        <v>288</v>
      </c>
      <c r="L1546" s="29">
        <f t="shared" si="1"/>
        <v>1161342000</v>
      </c>
      <c r="M1546" s="120">
        <f t="shared" si="2"/>
        <v>0.3762518596</v>
      </c>
      <c r="N1546" s="29">
        <f t="shared" si="3"/>
        <v>734511000</v>
      </c>
      <c r="O1546" s="29">
        <f t="shared" si="4"/>
        <v>426831000</v>
      </c>
      <c r="P1546" s="120">
        <f t="shared" si="5"/>
        <v>0.1382848097</v>
      </c>
      <c r="Q1546" s="16"/>
      <c r="R1546" s="16"/>
      <c r="S1546" s="16"/>
      <c r="T1546" s="16"/>
      <c r="U1546" s="16"/>
      <c r="V1546" s="16"/>
      <c r="W1546" s="16"/>
      <c r="X1546" s="16"/>
      <c r="Y1546" s="16"/>
      <c r="Z1546" s="16"/>
      <c r="AA1546" s="16"/>
    </row>
    <row r="1547">
      <c r="A1547" s="115">
        <v>1612.0</v>
      </c>
      <c r="B1547" s="116" t="s">
        <v>563</v>
      </c>
      <c r="C1547" s="116" t="s">
        <v>27</v>
      </c>
      <c r="D1547" s="118">
        <v>42035.0</v>
      </c>
      <c r="E1547" s="117">
        <v>3.323077E9</v>
      </c>
      <c r="F1547" s="117">
        <v>2.148147E9</v>
      </c>
      <c r="G1547" s="117">
        <v>8.09545E8</v>
      </c>
      <c r="H1547" s="121" t="s">
        <v>59</v>
      </c>
      <c r="I1547" s="119" t="s">
        <v>59</v>
      </c>
      <c r="J1547" s="116" t="s">
        <v>9</v>
      </c>
      <c r="K1547" s="116" t="s">
        <v>288</v>
      </c>
      <c r="L1547" s="29">
        <f t="shared" si="1"/>
        <v>1174930000</v>
      </c>
      <c r="M1547" s="120">
        <f t="shared" si="2"/>
        <v>0.35356689</v>
      </c>
      <c r="N1547" s="29">
        <f t="shared" si="3"/>
        <v>809545000</v>
      </c>
      <c r="O1547" s="29">
        <f t="shared" si="4"/>
        <v>365385000</v>
      </c>
      <c r="P1547" s="120">
        <f t="shared" si="5"/>
        <v>0.1099538169</v>
      </c>
      <c r="Q1547" s="16"/>
      <c r="R1547" s="16"/>
      <c r="S1547" s="16"/>
      <c r="T1547" s="16"/>
      <c r="U1547" s="16"/>
      <c r="V1547" s="16"/>
      <c r="W1547" s="16"/>
      <c r="X1547" s="16"/>
      <c r="Y1547" s="16"/>
      <c r="Z1547" s="16"/>
      <c r="AA1547" s="16"/>
    </row>
    <row r="1548">
      <c r="A1548" s="115">
        <v>1613.0</v>
      </c>
      <c r="B1548" s="116" t="s">
        <v>563</v>
      </c>
      <c r="C1548" s="116" t="s">
        <v>28</v>
      </c>
      <c r="D1548" s="118">
        <v>42400.0</v>
      </c>
      <c r="E1548" s="117">
        <v>3.445134E9</v>
      </c>
      <c r="F1548" s="117">
        <v>2.243232E9</v>
      </c>
      <c r="G1548" s="117">
        <v>8.48323E8</v>
      </c>
      <c r="H1548" s="121" t="s">
        <v>59</v>
      </c>
      <c r="I1548" s="119" t="s">
        <v>59</v>
      </c>
      <c r="J1548" s="116" t="s">
        <v>9</v>
      </c>
      <c r="K1548" s="116" t="s">
        <v>288</v>
      </c>
      <c r="L1548" s="29">
        <f t="shared" si="1"/>
        <v>1201902000</v>
      </c>
      <c r="M1548" s="120">
        <f t="shared" si="2"/>
        <v>0.3488694489</v>
      </c>
      <c r="N1548" s="29">
        <f t="shared" si="3"/>
        <v>848323000</v>
      </c>
      <c r="O1548" s="29">
        <f t="shared" si="4"/>
        <v>353579000</v>
      </c>
      <c r="P1548" s="120">
        <f t="shared" si="5"/>
        <v>0.1026314216</v>
      </c>
      <c r="Q1548" s="16"/>
      <c r="R1548" s="16"/>
      <c r="S1548" s="16"/>
      <c r="T1548" s="16"/>
      <c r="U1548" s="16"/>
      <c r="V1548" s="16"/>
      <c r="W1548" s="16"/>
      <c r="X1548" s="16"/>
      <c r="Y1548" s="16"/>
      <c r="Z1548" s="16"/>
      <c r="AA1548" s="16"/>
    </row>
    <row r="1549">
      <c r="A1549" s="115">
        <v>1614.0</v>
      </c>
      <c r="B1549" s="116" t="s">
        <v>564</v>
      </c>
      <c r="C1549" s="116" t="s">
        <v>25</v>
      </c>
      <c r="D1549" s="118">
        <v>41486.0</v>
      </c>
      <c r="E1549" s="117">
        <v>2.436948E9</v>
      </c>
      <c r="F1549" s="117">
        <v>1.589821E9</v>
      </c>
      <c r="G1549" s="117">
        <v>4.41168E8</v>
      </c>
      <c r="H1549" s="117">
        <v>6.263E7</v>
      </c>
      <c r="I1549" s="121" t="s">
        <v>59</v>
      </c>
      <c r="J1549" s="116" t="s">
        <v>12</v>
      </c>
      <c r="K1549" s="116" t="s">
        <v>137</v>
      </c>
      <c r="L1549" s="29">
        <f t="shared" si="1"/>
        <v>847127000</v>
      </c>
      <c r="M1549" s="120">
        <f t="shared" si="2"/>
        <v>0.3476180042</v>
      </c>
      <c r="N1549" s="29">
        <f t="shared" si="3"/>
        <v>503798000</v>
      </c>
      <c r="O1549" s="29">
        <f t="shared" si="4"/>
        <v>343329000</v>
      </c>
      <c r="P1549" s="120">
        <f t="shared" si="5"/>
        <v>0.1408848281</v>
      </c>
      <c r="Q1549" s="16"/>
      <c r="R1549" s="16"/>
      <c r="S1549" s="16"/>
      <c r="T1549" s="16"/>
      <c r="U1549" s="16"/>
      <c r="V1549" s="16"/>
      <c r="W1549" s="16"/>
      <c r="X1549" s="16"/>
      <c r="Y1549" s="16"/>
      <c r="Z1549" s="16"/>
      <c r="AA1549" s="16"/>
    </row>
    <row r="1550">
      <c r="A1550" s="115">
        <v>1615.0</v>
      </c>
      <c r="B1550" s="116" t="s">
        <v>564</v>
      </c>
      <c r="C1550" s="116" t="s">
        <v>26</v>
      </c>
      <c r="D1550" s="118">
        <v>41851.0</v>
      </c>
      <c r="E1550" s="117">
        <v>2.4735E9</v>
      </c>
      <c r="F1550" s="117">
        <v>1.5957E9</v>
      </c>
      <c r="G1550" s="117">
        <v>4.603E8</v>
      </c>
      <c r="H1550" s="117">
        <v>6.18E7</v>
      </c>
      <c r="I1550" s="119" t="s">
        <v>59</v>
      </c>
      <c r="J1550" s="116" t="s">
        <v>12</v>
      </c>
      <c r="K1550" s="116" t="s">
        <v>137</v>
      </c>
      <c r="L1550" s="29">
        <f t="shared" si="1"/>
        <v>877800000</v>
      </c>
      <c r="M1550" s="120">
        <f t="shared" si="2"/>
        <v>0.3548817465</v>
      </c>
      <c r="N1550" s="29">
        <f t="shared" si="3"/>
        <v>522100000</v>
      </c>
      <c r="O1550" s="29">
        <f t="shared" si="4"/>
        <v>355700000</v>
      </c>
      <c r="P1550" s="120">
        <f t="shared" si="5"/>
        <v>0.1438043259</v>
      </c>
      <c r="Q1550" s="16"/>
      <c r="R1550" s="16"/>
      <c r="S1550" s="16"/>
      <c r="T1550" s="16"/>
      <c r="U1550" s="16"/>
      <c r="V1550" s="16"/>
      <c r="W1550" s="16"/>
      <c r="X1550" s="16"/>
      <c r="Y1550" s="16"/>
      <c r="Z1550" s="16"/>
      <c r="AA1550" s="16"/>
    </row>
    <row r="1551">
      <c r="A1551" s="115">
        <v>1616.0</v>
      </c>
      <c r="B1551" s="116" t="s">
        <v>564</v>
      </c>
      <c r="C1551" s="116" t="s">
        <v>27</v>
      </c>
      <c r="D1551" s="118">
        <v>42216.0</v>
      </c>
      <c r="E1551" s="117">
        <v>2.3712E9</v>
      </c>
      <c r="F1551" s="117">
        <v>1.5626E9</v>
      </c>
      <c r="G1551" s="117">
        <v>4.601E8</v>
      </c>
      <c r="H1551" s="117">
        <v>6.02E7</v>
      </c>
      <c r="I1551" s="119" t="s">
        <v>59</v>
      </c>
      <c r="J1551" s="116" t="s">
        <v>12</v>
      </c>
      <c r="K1551" s="116" t="s">
        <v>137</v>
      </c>
      <c r="L1551" s="29">
        <f t="shared" si="1"/>
        <v>808600000</v>
      </c>
      <c r="M1551" s="120">
        <f t="shared" si="2"/>
        <v>0.3410087719</v>
      </c>
      <c r="N1551" s="29">
        <f t="shared" si="3"/>
        <v>520300000</v>
      </c>
      <c r="O1551" s="29">
        <f t="shared" si="4"/>
        <v>288300000</v>
      </c>
      <c r="P1551" s="120">
        <f t="shared" si="5"/>
        <v>0.1215840081</v>
      </c>
      <c r="Q1551" s="16"/>
      <c r="R1551" s="16"/>
      <c r="S1551" s="16"/>
      <c r="T1551" s="16"/>
      <c r="U1551" s="16"/>
      <c r="V1551" s="16"/>
      <c r="W1551" s="16"/>
      <c r="X1551" s="16"/>
      <c r="Y1551" s="16"/>
      <c r="Z1551" s="16"/>
      <c r="AA1551" s="16"/>
    </row>
    <row r="1552">
      <c r="A1552" s="115">
        <v>1617.0</v>
      </c>
      <c r="B1552" s="116" t="s">
        <v>564</v>
      </c>
      <c r="C1552" s="116" t="s">
        <v>28</v>
      </c>
      <c r="D1552" s="118">
        <v>42582.0</v>
      </c>
      <c r="E1552" s="117">
        <v>2.2203E9</v>
      </c>
      <c r="F1552" s="117">
        <v>1.4655E9</v>
      </c>
      <c r="G1552" s="117">
        <v>4.251E8</v>
      </c>
      <c r="H1552" s="117">
        <v>5.55E7</v>
      </c>
      <c r="I1552" s="121" t="s">
        <v>59</v>
      </c>
      <c r="J1552" s="116" t="s">
        <v>12</v>
      </c>
      <c r="K1552" s="116" t="s">
        <v>137</v>
      </c>
      <c r="L1552" s="29">
        <f t="shared" si="1"/>
        <v>754800000</v>
      </c>
      <c r="M1552" s="120">
        <f t="shared" si="2"/>
        <v>0.3399540603</v>
      </c>
      <c r="N1552" s="29">
        <f t="shared" si="3"/>
        <v>480600000</v>
      </c>
      <c r="O1552" s="29">
        <f t="shared" si="4"/>
        <v>274200000</v>
      </c>
      <c r="P1552" s="120">
        <f t="shared" si="5"/>
        <v>0.1234968248</v>
      </c>
      <c r="Q1552" s="16"/>
      <c r="R1552" s="16"/>
      <c r="S1552" s="16"/>
      <c r="T1552" s="16"/>
      <c r="U1552" s="16"/>
      <c r="V1552" s="16"/>
      <c r="W1552" s="16"/>
      <c r="X1552" s="16"/>
      <c r="Y1552" s="16"/>
      <c r="Z1552" s="16"/>
      <c r="AA1552" s="16"/>
    </row>
    <row r="1553">
      <c r="A1553" s="115">
        <v>1618.0</v>
      </c>
      <c r="B1553" s="116" t="s">
        <v>565</v>
      </c>
      <c r="C1553" s="116" t="s">
        <v>25</v>
      </c>
      <c r="D1553" s="118">
        <v>41639.0</v>
      </c>
      <c r="E1553" s="117">
        <v>5.66E10</v>
      </c>
      <c r="F1553" s="117">
        <v>4.0468E10</v>
      </c>
      <c r="G1553" s="117">
        <v>5.241E9</v>
      </c>
      <c r="H1553" s="117">
        <v>2.342E9</v>
      </c>
      <c r="I1553" s="121" t="s">
        <v>59</v>
      </c>
      <c r="J1553" s="116" t="s">
        <v>14</v>
      </c>
      <c r="K1553" s="116" t="s">
        <v>196</v>
      </c>
      <c r="L1553" s="29">
        <f t="shared" si="1"/>
        <v>16132000000</v>
      </c>
      <c r="M1553" s="120">
        <f t="shared" si="2"/>
        <v>0.2850176678</v>
      </c>
      <c r="N1553" s="29">
        <f t="shared" si="3"/>
        <v>7583000000</v>
      </c>
      <c r="O1553" s="29">
        <f t="shared" si="4"/>
        <v>8549000000</v>
      </c>
      <c r="P1553" s="120">
        <f t="shared" si="5"/>
        <v>0.1510424028</v>
      </c>
      <c r="Q1553" s="16"/>
      <c r="R1553" s="16"/>
      <c r="S1553" s="16"/>
      <c r="T1553" s="16"/>
      <c r="U1553" s="16"/>
      <c r="V1553" s="16"/>
      <c r="W1553" s="16"/>
      <c r="X1553" s="16"/>
      <c r="Y1553" s="16"/>
      <c r="Z1553" s="16"/>
      <c r="AA1553" s="16"/>
    </row>
    <row r="1554">
      <c r="A1554" s="115">
        <v>1619.0</v>
      </c>
      <c r="B1554" s="116" t="s">
        <v>565</v>
      </c>
      <c r="C1554" s="116" t="s">
        <v>26</v>
      </c>
      <c r="D1554" s="118">
        <v>42004.0</v>
      </c>
      <c r="E1554" s="117">
        <v>5.79E10</v>
      </c>
      <c r="F1554" s="117">
        <v>4.0898E10</v>
      </c>
      <c r="G1554" s="117">
        <v>4.934E9</v>
      </c>
      <c r="H1554" s="117">
        <v>2.475E9</v>
      </c>
      <c r="I1554" s="121" t="s">
        <v>59</v>
      </c>
      <c r="J1554" s="116" t="s">
        <v>14</v>
      </c>
      <c r="K1554" s="116" t="s">
        <v>196</v>
      </c>
      <c r="L1554" s="29">
        <f t="shared" si="1"/>
        <v>17002000000</v>
      </c>
      <c r="M1554" s="120">
        <f t="shared" si="2"/>
        <v>0.2936442142</v>
      </c>
      <c r="N1554" s="29">
        <f t="shared" si="3"/>
        <v>7409000000</v>
      </c>
      <c r="O1554" s="29">
        <f t="shared" si="4"/>
        <v>9593000000</v>
      </c>
      <c r="P1554" s="120">
        <f t="shared" si="5"/>
        <v>0.1656822107</v>
      </c>
      <c r="Q1554" s="16"/>
      <c r="R1554" s="16"/>
      <c r="S1554" s="16"/>
      <c r="T1554" s="16"/>
      <c r="U1554" s="16"/>
      <c r="V1554" s="16"/>
      <c r="W1554" s="16"/>
      <c r="X1554" s="16"/>
      <c r="Y1554" s="16"/>
      <c r="Z1554" s="16"/>
      <c r="AA1554" s="16"/>
    </row>
    <row r="1555">
      <c r="A1555" s="115">
        <v>1620.0</v>
      </c>
      <c r="B1555" s="116" t="s">
        <v>565</v>
      </c>
      <c r="C1555" s="116" t="s">
        <v>27</v>
      </c>
      <c r="D1555" s="118">
        <v>42369.0</v>
      </c>
      <c r="E1555" s="117">
        <v>5.6098E10</v>
      </c>
      <c r="F1555" s="117">
        <v>4.0431E10</v>
      </c>
      <c r="G1555" s="117">
        <v>6.097E9</v>
      </c>
      <c r="H1555" s="117">
        <v>2.279E9</v>
      </c>
      <c r="I1555" s="121" t="s">
        <v>59</v>
      </c>
      <c r="J1555" s="116" t="s">
        <v>14</v>
      </c>
      <c r="K1555" s="116" t="s">
        <v>196</v>
      </c>
      <c r="L1555" s="29">
        <f t="shared" si="1"/>
        <v>15667000000</v>
      </c>
      <c r="M1555" s="120">
        <f t="shared" si="2"/>
        <v>0.2792791187</v>
      </c>
      <c r="N1555" s="29">
        <f t="shared" si="3"/>
        <v>8376000000</v>
      </c>
      <c r="O1555" s="29">
        <f t="shared" si="4"/>
        <v>7291000000</v>
      </c>
      <c r="P1555" s="120">
        <f t="shared" si="5"/>
        <v>0.1299689829</v>
      </c>
      <c r="Q1555" s="16"/>
      <c r="R1555" s="16"/>
      <c r="S1555" s="16"/>
      <c r="T1555" s="16"/>
      <c r="U1555" s="16"/>
      <c r="V1555" s="16"/>
      <c r="W1555" s="16"/>
      <c r="X1555" s="16"/>
      <c r="Y1555" s="16"/>
      <c r="Z1555" s="16"/>
      <c r="AA1555" s="16"/>
    </row>
    <row r="1556">
      <c r="A1556" s="115">
        <v>1621.0</v>
      </c>
      <c r="B1556" s="116" t="s">
        <v>565</v>
      </c>
      <c r="C1556" s="116" t="s">
        <v>28</v>
      </c>
      <c r="D1556" s="118">
        <v>42735.0</v>
      </c>
      <c r="E1556" s="117">
        <v>5.7244E10</v>
      </c>
      <c r="F1556" s="117">
        <v>4.146E10</v>
      </c>
      <c r="G1556" s="117">
        <v>5.275E9</v>
      </c>
      <c r="H1556" s="117">
        <v>2.337E9</v>
      </c>
      <c r="I1556" s="121" t="s">
        <v>59</v>
      </c>
      <c r="J1556" s="116" t="s">
        <v>14</v>
      </c>
      <c r="K1556" s="116" t="s">
        <v>196</v>
      </c>
      <c r="L1556" s="29">
        <f t="shared" si="1"/>
        <v>15784000000</v>
      </c>
      <c r="M1556" s="120">
        <f t="shared" si="2"/>
        <v>0.2757319544</v>
      </c>
      <c r="N1556" s="29">
        <f t="shared" si="3"/>
        <v>7612000000</v>
      </c>
      <c r="O1556" s="29">
        <f t="shared" si="4"/>
        <v>8172000000</v>
      </c>
      <c r="P1556" s="120">
        <f t="shared" si="5"/>
        <v>0.1427573195</v>
      </c>
      <c r="Q1556" s="16"/>
      <c r="R1556" s="16"/>
      <c r="S1556" s="16"/>
      <c r="T1556" s="16"/>
      <c r="U1556" s="16"/>
      <c r="V1556" s="16"/>
      <c r="W1556" s="16"/>
      <c r="X1556" s="16"/>
      <c r="Y1556" s="16"/>
      <c r="Z1556" s="16"/>
      <c r="AA1556" s="16"/>
    </row>
    <row r="1557">
      <c r="A1557" s="115">
        <v>1622.0</v>
      </c>
      <c r="B1557" s="116" t="s">
        <v>566</v>
      </c>
      <c r="C1557" s="116" t="s">
        <v>25</v>
      </c>
      <c r="D1557" s="118">
        <v>41547.0</v>
      </c>
      <c r="E1557" s="117">
        <v>1.1778E10</v>
      </c>
      <c r="F1557" s="117">
        <v>1.932E9</v>
      </c>
      <c r="G1557" s="117">
        <v>2.207E9</v>
      </c>
      <c r="H1557" s="121" t="s">
        <v>59</v>
      </c>
      <c r="I1557" s="117">
        <v>3.97E8</v>
      </c>
      <c r="J1557" s="116" t="s">
        <v>15</v>
      </c>
      <c r="K1557" s="116" t="s">
        <v>92</v>
      </c>
      <c r="L1557" s="29">
        <f t="shared" si="1"/>
        <v>9846000000</v>
      </c>
      <c r="M1557" s="120">
        <f t="shared" si="2"/>
        <v>0.8359653591</v>
      </c>
      <c r="N1557" s="29">
        <f t="shared" si="3"/>
        <v>2604000000</v>
      </c>
      <c r="O1557" s="29">
        <f t="shared" si="4"/>
        <v>7242000000</v>
      </c>
      <c r="P1557" s="120">
        <f t="shared" si="5"/>
        <v>0.614875191</v>
      </c>
      <c r="Q1557" s="16"/>
      <c r="R1557" s="16"/>
      <c r="S1557" s="16"/>
      <c r="T1557" s="16"/>
      <c r="U1557" s="16"/>
      <c r="V1557" s="16"/>
      <c r="W1557" s="16"/>
      <c r="X1557" s="16"/>
      <c r="Y1557" s="16"/>
      <c r="Z1557" s="16"/>
      <c r="AA1557" s="16"/>
    </row>
    <row r="1558">
      <c r="A1558" s="115">
        <v>1623.0</v>
      </c>
      <c r="B1558" s="116" t="s">
        <v>566</v>
      </c>
      <c r="C1558" s="116" t="s">
        <v>26</v>
      </c>
      <c r="D1558" s="118">
        <v>41912.0</v>
      </c>
      <c r="E1558" s="117">
        <v>1.2702E10</v>
      </c>
      <c r="F1558" s="117">
        <v>1.875E9</v>
      </c>
      <c r="G1558" s="117">
        <v>2.242E9</v>
      </c>
      <c r="H1558" s="121" t="s">
        <v>59</v>
      </c>
      <c r="I1558" s="117">
        <v>4.35E8</v>
      </c>
      <c r="J1558" s="116" t="s">
        <v>15</v>
      </c>
      <c r="K1558" s="116" t="s">
        <v>92</v>
      </c>
      <c r="L1558" s="29">
        <f t="shared" si="1"/>
        <v>10827000000</v>
      </c>
      <c r="M1558" s="120">
        <f t="shared" si="2"/>
        <v>0.8523854511</v>
      </c>
      <c r="N1558" s="29">
        <f t="shared" si="3"/>
        <v>2677000000</v>
      </c>
      <c r="O1558" s="29">
        <f t="shared" si="4"/>
        <v>8150000000</v>
      </c>
      <c r="P1558" s="120">
        <f t="shared" si="5"/>
        <v>0.6416312392</v>
      </c>
      <c r="Q1558" s="16"/>
      <c r="R1558" s="16"/>
      <c r="S1558" s="16"/>
      <c r="T1558" s="16"/>
      <c r="U1558" s="16"/>
      <c r="V1558" s="16"/>
      <c r="W1558" s="16"/>
      <c r="X1558" s="16"/>
      <c r="Y1558" s="16"/>
      <c r="Z1558" s="16"/>
      <c r="AA1558" s="16"/>
    </row>
    <row r="1559">
      <c r="A1559" s="115">
        <v>1624.0</v>
      </c>
      <c r="B1559" s="116" t="s">
        <v>566</v>
      </c>
      <c r="C1559" s="116" t="s">
        <v>27</v>
      </c>
      <c r="D1559" s="122">
        <v>42277.0</v>
      </c>
      <c r="E1559" s="117">
        <v>1.388E10</v>
      </c>
      <c r="F1559" s="117">
        <v>2.079E9</v>
      </c>
      <c r="G1559" s="117">
        <v>2.229E9</v>
      </c>
      <c r="H1559" s="119" t="s">
        <v>59</v>
      </c>
      <c r="I1559" s="117">
        <v>4.94E8</v>
      </c>
      <c r="J1559" s="116" t="s">
        <v>15</v>
      </c>
      <c r="K1559" s="116" t="s">
        <v>92</v>
      </c>
      <c r="L1559" s="29">
        <f t="shared" si="1"/>
        <v>11801000000</v>
      </c>
      <c r="M1559" s="120">
        <f t="shared" si="2"/>
        <v>0.8502161383</v>
      </c>
      <c r="N1559" s="29">
        <f t="shared" si="3"/>
        <v>2723000000</v>
      </c>
      <c r="O1559" s="29">
        <f t="shared" si="4"/>
        <v>9078000000</v>
      </c>
      <c r="P1559" s="120">
        <f t="shared" si="5"/>
        <v>0.6540345821</v>
      </c>
      <c r="Q1559" s="16"/>
      <c r="R1559" s="16"/>
      <c r="S1559" s="16"/>
      <c r="T1559" s="16"/>
      <c r="U1559" s="16"/>
      <c r="V1559" s="16"/>
      <c r="W1559" s="16"/>
      <c r="X1559" s="16"/>
      <c r="Y1559" s="16"/>
      <c r="Z1559" s="16"/>
      <c r="AA1559" s="16"/>
    </row>
    <row r="1560">
      <c r="A1560" s="115">
        <v>1625.0</v>
      </c>
      <c r="B1560" s="116" t="s">
        <v>566</v>
      </c>
      <c r="C1560" s="116" t="s">
        <v>28</v>
      </c>
      <c r="D1560" s="118">
        <v>42643.0</v>
      </c>
      <c r="E1560" s="117">
        <v>1.5082E10</v>
      </c>
      <c r="F1560" s="117">
        <v>2.226E9</v>
      </c>
      <c r="G1560" s="117">
        <v>4.469E9</v>
      </c>
      <c r="H1560" s="119" t="s">
        <v>59</v>
      </c>
      <c r="I1560" s="117">
        <v>5.02E8</v>
      </c>
      <c r="J1560" s="116" t="s">
        <v>15</v>
      </c>
      <c r="K1560" s="116" t="s">
        <v>92</v>
      </c>
      <c r="L1560" s="29">
        <f t="shared" si="1"/>
        <v>12856000000</v>
      </c>
      <c r="M1560" s="120">
        <f t="shared" si="2"/>
        <v>0.8524068426</v>
      </c>
      <c r="N1560" s="29">
        <f t="shared" si="3"/>
        <v>4971000000</v>
      </c>
      <c r="O1560" s="29">
        <f t="shared" si="4"/>
        <v>7885000000</v>
      </c>
      <c r="P1560" s="120">
        <f t="shared" si="5"/>
        <v>0.5228086461</v>
      </c>
      <c r="Q1560" s="16"/>
      <c r="R1560" s="16"/>
      <c r="S1560" s="16"/>
      <c r="T1560" s="16"/>
      <c r="U1560" s="16"/>
      <c r="V1560" s="16"/>
      <c r="W1560" s="16"/>
      <c r="X1560" s="16"/>
      <c r="Y1560" s="16"/>
      <c r="Z1560" s="16"/>
      <c r="AA1560" s="16"/>
    </row>
    <row r="1561">
      <c r="A1561" s="115">
        <v>1626.0</v>
      </c>
      <c r="B1561" s="116" t="s">
        <v>567</v>
      </c>
      <c r="C1561" s="116" t="s">
        <v>25</v>
      </c>
      <c r="D1561" s="118">
        <v>41544.0</v>
      </c>
      <c r="E1561" s="117">
        <v>2.942897E9</v>
      </c>
      <c r="F1561" s="117">
        <v>1.69321E9</v>
      </c>
      <c r="G1561" s="117">
        <v>4.32589E8</v>
      </c>
      <c r="H1561" s="117">
        <v>2.08208E8</v>
      </c>
      <c r="I1561" s="119" t="s">
        <v>59</v>
      </c>
      <c r="J1561" s="116" t="s">
        <v>13</v>
      </c>
      <c r="K1561" s="116" t="s">
        <v>70</v>
      </c>
      <c r="L1561" s="29">
        <f t="shared" si="1"/>
        <v>1249687000</v>
      </c>
      <c r="M1561" s="120">
        <f t="shared" si="2"/>
        <v>0.4246451711</v>
      </c>
      <c r="N1561" s="29">
        <f t="shared" si="3"/>
        <v>640797000</v>
      </c>
      <c r="O1561" s="29">
        <f t="shared" si="4"/>
        <v>608890000</v>
      </c>
      <c r="P1561" s="120">
        <f t="shared" si="5"/>
        <v>0.2069015667</v>
      </c>
      <c r="Q1561" s="16"/>
      <c r="R1561" s="16"/>
      <c r="S1561" s="16"/>
      <c r="T1561" s="16"/>
      <c r="U1561" s="16"/>
      <c r="V1561" s="16"/>
      <c r="W1561" s="16"/>
      <c r="X1561" s="16"/>
      <c r="Y1561" s="16"/>
      <c r="Z1561" s="16"/>
      <c r="AA1561" s="16"/>
    </row>
    <row r="1562">
      <c r="A1562" s="115">
        <v>1627.0</v>
      </c>
      <c r="B1562" s="116" t="s">
        <v>567</v>
      </c>
      <c r="C1562" s="116" t="s">
        <v>26</v>
      </c>
      <c r="D1562" s="118">
        <v>41908.0</v>
      </c>
      <c r="E1562" s="117">
        <v>3.0498E9</v>
      </c>
      <c r="F1562" s="117">
        <v>1.7481E9</v>
      </c>
      <c r="G1562" s="117">
        <v>4.706E8</v>
      </c>
      <c r="H1562" s="117">
        <v>2.348E8</v>
      </c>
      <c r="I1562" s="119" t="s">
        <v>59</v>
      </c>
      <c r="J1562" s="116" t="s">
        <v>13</v>
      </c>
      <c r="K1562" s="116" t="s">
        <v>70</v>
      </c>
      <c r="L1562" s="29">
        <f t="shared" si="1"/>
        <v>1301700000</v>
      </c>
      <c r="M1562" s="120">
        <f t="shared" si="2"/>
        <v>0.4268148731</v>
      </c>
      <c r="N1562" s="29">
        <f t="shared" si="3"/>
        <v>705400000</v>
      </c>
      <c r="O1562" s="29">
        <f t="shared" si="4"/>
        <v>596300000</v>
      </c>
      <c r="P1562" s="120">
        <f t="shared" si="5"/>
        <v>0.1955210178</v>
      </c>
      <c r="Q1562" s="16"/>
      <c r="R1562" s="16"/>
      <c r="S1562" s="16"/>
      <c r="T1562" s="16"/>
      <c r="U1562" s="16"/>
      <c r="V1562" s="16"/>
      <c r="W1562" s="16"/>
      <c r="X1562" s="16"/>
      <c r="Y1562" s="16"/>
      <c r="Z1562" s="16"/>
      <c r="AA1562" s="16"/>
    </row>
    <row r="1563">
      <c r="A1563" s="115">
        <v>1628.0</v>
      </c>
      <c r="B1563" s="116" t="s">
        <v>567</v>
      </c>
      <c r="C1563" s="116" t="s">
        <v>27</v>
      </c>
      <c r="D1563" s="118">
        <v>42279.0</v>
      </c>
      <c r="E1563" s="117">
        <v>3.0991E9</v>
      </c>
      <c r="F1563" s="117">
        <v>1.8164E9</v>
      </c>
      <c r="G1563" s="117">
        <v>4.885E8</v>
      </c>
      <c r="H1563" s="117">
        <v>2.452E8</v>
      </c>
      <c r="I1563" s="119" t="s">
        <v>59</v>
      </c>
      <c r="J1563" s="116" t="s">
        <v>13</v>
      </c>
      <c r="K1563" s="116" t="s">
        <v>70</v>
      </c>
      <c r="L1563" s="29">
        <f t="shared" si="1"/>
        <v>1282700000</v>
      </c>
      <c r="M1563" s="120">
        <f t="shared" si="2"/>
        <v>0.4138943564</v>
      </c>
      <c r="N1563" s="29">
        <f t="shared" si="3"/>
        <v>733700000</v>
      </c>
      <c r="O1563" s="29">
        <f t="shared" si="4"/>
        <v>549000000</v>
      </c>
      <c r="P1563" s="120">
        <f t="shared" si="5"/>
        <v>0.1771482043</v>
      </c>
      <c r="Q1563" s="16"/>
      <c r="R1563" s="16"/>
      <c r="S1563" s="16"/>
      <c r="T1563" s="16"/>
      <c r="U1563" s="16"/>
      <c r="V1563" s="16"/>
      <c r="W1563" s="16"/>
      <c r="X1563" s="16"/>
      <c r="Y1563" s="16"/>
      <c r="Z1563" s="16"/>
      <c r="AA1563" s="16"/>
    </row>
    <row r="1564">
      <c r="A1564" s="115">
        <v>1629.0</v>
      </c>
      <c r="B1564" s="116" t="s">
        <v>567</v>
      </c>
      <c r="C1564" s="116" t="s">
        <v>28</v>
      </c>
      <c r="D1564" s="118">
        <v>42643.0</v>
      </c>
      <c r="E1564" s="117">
        <v>3.2178E9</v>
      </c>
      <c r="F1564" s="117">
        <v>1.8565E9</v>
      </c>
      <c r="G1564" s="117">
        <v>5.57E8</v>
      </c>
      <c r="H1564" s="117">
        <v>2.535E8</v>
      </c>
      <c r="I1564" s="119" t="s">
        <v>59</v>
      </c>
      <c r="J1564" s="116" t="s">
        <v>13</v>
      </c>
      <c r="K1564" s="116" t="s">
        <v>70</v>
      </c>
      <c r="L1564" s="29">
        <f t="shared" si="1"/>
        <v>1361300000</v>
      </c>
      <c r="M1564" s="120">
        <f t="shared" si="2"/>
        <v>0.4230530176</v>
      </c>
      <c r="N1564" s="29">
        <f t="shared" si="3"/>
        <v>810500000</v>
      </c>
      <c r="O1564" s="29">
        <f t="shared" si="4"/>
        <v>550800000</v>
      </c>
      <c r="P1564" s="120">
        <f t="shared" si="5"/>
        <v>0.171172851</v>
      </c>
      <c r="Q1564" s="16"/>
      <c r="R1564" s="16"/>
      <c r="S1564" s="16"/>
      <c r="T1564" s="16"/>
      <c r="U1564" s="16"/>
      <c r="V1564" s="16"/>
      <c r="W1564" s="16"/>
      <c r="X1564" s="16"/>
      <c r="Y1564" s="16"/>
      <c r="Z1564" s="16"/>
      <c r="AA1564" s="16"/>
    </row>
    <row r="1565">
      <c r="A1565" s="115">
        <v>1630.0</v>
      </c>
      <c r="B1565" s="116" t="s">
        <v>568</v>
      </c>
      <c r="C1565" s="116" t="s">
        <v>25</v>
      </c>
      <c r="D1565" s="122">
        <v>41274.0</v>
      </c>
      <c r="E1565" s="117">
        <v>1.0879855E10</v>
      </c>
      <c r="F1565" s="117">
        <v>5.81788E9</v>
      </c>
      <c r="G1565" s="117">
        <v>3.596708E9</v>
      </c>
      <c r="H1565" s="121" t="s">
        <v>59</v>
      </c>
      <c r="I1565" s="121" t="s">
        <v>59</v>
      </c>
      <c r="J1565" s="116" t="s">
        <v>9</v>
      </c>
      <c r="K1565" s="116" t="s">
        <v>320</v>
      </c>
      <c r="L1565" s="29">
        <f t="shared" si="1"/>
        <v>5061975000</v>
      </c>
      <c r="M1565" s="120">
        <f t="shared" si="2"/>
        <v>0.4652612558</v>
      </c>
      <c r="N1565" s="29">
        <f t="shared" si="3"/>
        <v>3596708000</v>
      </c>
      <c r="O1565" s="29">
        <f t="shared" si="4"/>
        <v>1465267000</v>
      </c>
      <c r="P1565" s="120">
        <f t="shared" si="5"/>
        <v>0.1346770706</v>
      </c>
      <c r="Q1565" s="16"/>
      <c r="R1565" s="16"/>
      <c r="S1565" s="16"/>
      <c r="T1565" s="16"/>
      <c r="U1565" s="16"/>
      <c r="V1565" s="16"/>
      <c r="W1565" s="16"/>
      <c r="X1565" s="16"/>
      <c r="Y1565" s="16"/>
      <c r="Z1565" s="16"/>
      <c r="AA1565" s="16"/>
    </row>
    <row r="1566">
      <c r="A1566" s="115">
        <v>1631.0</v>
      </c>
      <c r="B1566" s="116" t="s">
        <v>568</v>
      </c>
      <c r="C1566" s="116" t="s">
        <v>26</v>
      </c>
      <c r="D1566" s="118">
        <v>41639.0</v>
      </c>
      <c r="E1566" s="117">
        <v>1.1419648E10</v>
      </c>
      <c r="F1566" s="117">
        <v>5.931469E9</v>
      </c>
      <c r="G1566" s="117">
        <v>3.841032E9</v>
      </c>
      <c r="H1566" s="121" t="s">
        <v>59</v>
      </c>
      <c r="I1566" s="119" t="s">
        <v>59</v>
      </c>
      <c r="J1566" s="116" t="s">
        <v>9</v>
      </c>
      <c r="K1566" s="116" t="s">
        <v>320</v>
      </c>
      <c r="L1566" s="29">
        <f t="shared" si="1"/>
        <v>5488179000</v>
      </c>
      <c r="M1566" s="120">
        <f t="shared" si="2"/>
        <v>0.4805909079</v>
      </c>
      <c r="N1566" s="29">
        <f t="shared" si="3"/>
        <v>3841032000</v>
      </c>
      <c r="O1566" s="29">
        <f t="shared" si="4"/>
        <v>1647147000</v>
      </c>
      <c r="P1566" s="120">
        <f t="shared" si="5"/>
        <v>0.1442379835</v>
      </c>
      <c r="Q1566" s="16"/>
      <c r="R1566" s="16"/>
      <c r="S1566" s="16"/>
      <c r="T1566" s="16"/>
      <c r="U1566" s="16"/>
      <c r="V1566" s="16"/>
      <c r="W1566" s="16"/>
      <c r="X1566" s="16"/>
      <c r="Y1566" s="16"/>
      <c r="Z1566" s="16"/>
      <c r="AA1566" s="16"/>
    </row>
    <row r="1567">
      <c r="A1567" s="115">
        <v>1632.0</v>
      </c>
      <c r="B1567" s="116" t="s">
        <v>568</v>
      </c>
      <c r="C1567" s="116" t="s">
        <v>27</v>
      </c>
      <c r="D1567" s="122">
        <v>42007.0</v>
      </c>
      <c r="E1567" s="117">
        <v>1.2282161E10</v>
      </c>
      <c r="F1567" s="117">
        <v>6.28819E9</v>
      </c>
      <c r="G1567" s="117">
        <v>4.159885E9</v>
      </c>
      <c r="H1567" s="121" t="s">
        <v>59</v>
      </c>
      <c r="I1567" s="121" t="s">
        <v>59</v>
      </c>
      <c r="J1567" s="116" t="s">
        <v>9</v>
      </c>
      <c r="K1567" s="116" t="s">
        <v>320</v>
      </c>
      <c r="L1567" s="29">
        <f t="shared" si="1"/>
        <v>5993971000</v>
      </c>
      <c r="M1567" s="120">
        <f t="shared" si="2"/>
        <v>0.4880225068</v>
      </c>
      <c r="N1567" s="29">
        <f t="shared" si="3"/>
        <v>4159885000</v>
      </c>
      <c r="O1567" s="29">
        <f t="shared" si="4"/>
        <v>1834086000</v>
      </c>
      <c r="P1567" s="120">
        <f t="shared" si="5"/>
        <v>0.1493292589</v>
      </c>
      <c r="Q1567" s="16"/>
      <c r="R1567" s="16"/>
      <c r="S1567" s="16"/>
      <c r="T1567" s="16"/>
      <c r="U1567" s="16"/>
      <c r="V1567" s="16"/>
      <c r="W1567" s="16"/>
      <c r="X1567" s="16"/>
      <c r="Y1567" s="16"/>
      <c r="Z1567" s="16"/>
      <c r="AA1567" s="16"/>
    </row>
    <row r="1568">
      <c r="A1568" s="115">
        <v>1633.0</v>
      </c>
      <c r="B1568" s="116" t="s">
        <v>568</v>
      </c>
      <c r="C1568" s="116" t="s">
        <v>28</v>
      </c>
      <c r="D1568" s="118">
        <v>42371.0</v>
      </c>
      <c r="E1568" s="117">
        <v>1.2376744E10</v>
      </c>
      <c r="F1568" s="117">
        <v>6.3938E9</v>
      </c>
      <c r="G1568" s="117">
        <v>4.178386E9</v>
      </c>
      <c r="H1568" s="119" t="s">
        <v>59</v>
      </c>
      <c r="I1568" s="119" t="s">
        <v>59</v>
      </c>
      <c r="J1568" s="116" t="s">
        <v>9</v>
      </c>
      <c r="K1568" s="116" t="s">
        <v>320</v>
      </c>
      <c r="L1568" s="29">
        <f t="shared" si="1"/>
        <v>5982944000</v>
      </c>
      <c r="M1568" s="120">
        <f t="shared" si="2"/>
        <v>0.4834020967</v>
      </c>
      <c r="N1568" s="29">
        <f t="shared" si="3"/>
        <v>4178386000</v>
      </c>
      <c r="O1568" s="29">
        <f t="shared" si="4"/>
        <v>1804558000</v>
      </c>
      <c r="P1568" s="120">
        <f t="shared" si="5"/>
        <v>0.1458023209</v>
      </c>
      <c r="Q1568" s="16"/>
      <c r="R1568" s="16"/>
      <c r="S1568" s="16"/>
      <c r="T1568" s="16"/>
      <c r="U1568" s="16"/>
      <c r="V1568" s="16"/>
      <c r="W1568" s="16"/>
      <c r="X1568" s="16"/>
      <c r="Y1568" s="16"/>
      <c r="Z1568" s="16"/>
      <c r="AA1568" s="16"/>
    </row>
    <row r="1569">
      <c r="A1569" s="115">
        <v>1634.0</v>
      </c>
      <c r="B1569" s="116" t="s">
        <v>569</v>
      </c>
      <c r="C1569" s="116" t="s">
        <v>25</v>
      </c>
      <c r="D1569" s="122">
        <v>41547.0</v>
      </c>
      <c r="E1569" s="117">
        <v>1.3794E10</v>
      </c>
      <c r="F1569" s="117">
        <v>6.799E9</v>
      </c>
      <c r="G1569" s="117">
        <v>2.829E9</v>
      </c>
      <c r="H1569" s="119" t="s">
        <v>59</v>
      </c>
      <c r="I1569" s="117">
        <v>2.37E8</v>
      </c>
      <c r="J1569" s="116" t="s">
        <v>9</v>
      </c>
      <c r="K1569" s="116" t="s">
        <v>235</v>
      </c>
      <c r="L1569" s="29">
        <f t="shared" si="1"/>
        <v>6995000000</v>
      </c>
      <c r="M1569" s="120">
        <f t="shared" si="2"/>
        <v>0.5071045382</v>
      </c>
      <c r="N1569" s="29">
        <f t="shared" si="3"/>
        <v>3066000000</v>
      </c>
      <c r="O1569" s="29">
        <f t="shared" si="4"/>
        <v>3929000000</v>
      </c>
      <c r="P1569" s="120">
        <f t="shared" si="5"/>
        <v>0.2848339858</v>
      </c>
      <c r="Q1569" s="16"/>
      <c r="R1569" s="16"/>
      <c r="S1569" s="16"/>
      <c r="T1569" s="16"/>
      <c r="U1569" s="16"/>
      <c r="V1569" s="16"/>
      <c r="W1569" s="16"/>
      <c r="X1569" s="16"/>
      <c r="Y1569" s="16"/>
      <c r="Z1569" s="16"/>
      <c r="AA1569" s="16"/>
    </row>
    <row r="1570">
      <c r="A1570" s="115">
        <v>1635.0</v>
      </c>
      <c r="B1570" s="116" t="s">
        <v>569</v>
      </c>
      <c r="C1570" s="116" t="s">
        <v>26</v>
      </c>
      <c r="D1570" s="118">
        <v>41912.0</v>
      </c>
      <c r="E1570" s="117">
        <v>1.3783E10</v>
      </c>
      <c r="F1570" s="117">
        <v>6.542E9</v>
      </c>
      <c r="G1570" s="117">
        <v>2.899E9</v>
      </c>
      <c r="H1570" s="121" t="s">
        <v>59</v>
      </c>
      <c r="I1570" s="117">
        <v>2.17E8</v>
      </c>
      <c r="J1570" s="116" t="s">
        <v>9</v>
      </c>
      <c r="K1570" s="116" t="s">
        <v>235</v>
      </c>
      <c r="L1570" s="29">
        <f t="shared" si="1"/>
        <v>7241000000</v>
      </c>
      <c r="M1570" s="120">
        <f t="shared" si="2"/>
        <v>0.5253573242</v>
      </c>
      <c r="N1570" s="29">
        <f t="shared" si="3"/>
        <v>3116000000</v>
      </c>
      <c r="O1570" s="29">
        <f t="shared" si="4"/>
        <v>4125000000</v>
      </c>
      <c r="P1570" s="120">
        <f t="shared" si="5"/>
        <v>0.2992817239</v>
      </c>
      <c r="Q1570" s="16"/>
      <c r="R1570" s="16"/>
      <c r="S1570" s="16"/>
      <c r="T1570" s="16"/>
      <c r="U1570" s="16"/>
      <c r="V1570" s="16"/>
      <c r="W1570" s="16"/>
      <c r="X1570" s="16"/>
      <c r="Y1570" s="16"/>
      <c r="Z1570" s="16"/>
      <c r="AA1570" s="16"/>
    </row>
    <row r="1571">
      <c r="A1571" s="115">
        <v>1636.0</v>
      </c>
      <c r="B1571" s="116" t="s">
        <v>569</v>
      </c>
      <c r="C1571" s="116" t="s">
        <v>27</v>
      </c>
      <c r="D1571" s="118">
        <v>42277.0</v>
      </c>
      <c r="E1571" s="117">
        <v>1.3268E10</v>
      </c>
      <c r="F1571" s="117">
        <v>6.868E9</v>
      </c>
      <c r="G1571" s="117">
        <v>2.86E9</v>
      </c>
      <c r="H1571" s="121" t="s">
        <v>59</v>
      </c>
      <c r="I1571" s="117">
        <v>2.22E8</v>
      </c>
      <c r="J1571" s="116" t="s">
        <v>9</v>
      </c>
      <c r="K1571" s="116" t="s">
        <v>235</v>
      </c>
      <c r="L1571" s="29">
        <f t="shared" si="1"/>
        <v>6400000000</v>
      </c>
      <c r="M1571" s="120">
        <f t="shared" si="2"/>
        <v>0.4823635815</v>
      </c>
      <c r="N1571" s="29">
        <f t="shared" si="3"/>
        <v>3082000000</v>
      </c>
      <c r="O1571" s="29">
        <f t="shared" si="4"/>
        <v>3318000000</v>
      </c>
      <c r="P1571" s="120">
        <f t="shared" si="5"/>
        <v>0.2500753693</v>
      </c>
      <c r="Q1571" s="16"/>
      <c r="R1571" s="16"/>
      <c r="S1571" s="16"/>
      <c r="T1571" s="16"/>
      <c r="U1571" s="16"/>
      <c r="V1571" s="16"/>
      <c r="W1571" s="16"/>
      <c r="X1571" s="16"/>
      <c r="Y1571" s="16"/>
      <c r="Z1571" s="16"/>
      <c r="AA1571" s="16"/>
    </row>
    <row r="1572">
      <c r="A1572" s="115">
        <v>1637.0</v>
      </c>
      <c r="B1572" s="116" t="s">
        <v>569</v>
      </c>
      <c r="C1572" s="116" t="s">
        <v>28</v>
      </c>
      <c r="D1572" s="118">
        <v>42643.0</v>
      </c>
      <c r="E1572" s="117">
        <v>1.2488E10</v>
      </c>
      <c r="F1572" s="117">
        <v>6.684E9</v>
      </c>
      <c r="G1572" s="117">
        <v>2.851E9</v>
      </c>
      <c r="H1572" s="121" t="s">
        <v>59</v>
      </c>
      <c r="I1572" s="117">
        <v>2.21E8</v>
      </c>
      <c r="J1572" s="116" t="s">
        <v>9</v>
      </c>
      <c r="K1572" s="116" t="s">
        <v>235</v>
      </c>
      <c r="L1572" s="29">
        <f t="shared" si="1"/>
        <v>5804000000</v>
      </c>
      <c r="M1572" s="120">
        <f t="shared" si="2"/>
        <v>0.4647661755</v>
      </c>
      <c r="N1572" s="29">
        <f t="shared" si="3"/>
        <v>3072000000</v>
      </c>
      <c r="O1572" s="29">
        <f t="shared" si="4"/>
        <v>2732000000</v>
      </c>
      <c r="P1572" s="120">
        <f t="shared" si="5"/>
        <v>0.2187700192</v>
      </c>
      <c r="Q1572" s="16"/>
      <c r="R1572" s="16"/>
      <c r="S1572" s="16"/>
      <c r="T1572" s="16"/>
      <c r="U1572" s="16"/>
      <c r="V1572" s="16"/>
      <c r="W1572" s="16"/>
      <c r="X1572" s="16"/>
      <c r="Y1572" s="16"/>
      <c r="Z1572" s="16"/>
      <c r="AA1572" s="16"/>
    </row>
    <row r="1573">
      <c r="A1573" s="115">
        <v>1638.0</v>
      </c>
      <c r="B1573" s="116" t="s">
        <v>570</v>
      </c>
      <c r="C1573" s="116" t="s">
        <v>25</v>
      </c>
      <c r="D1573" s="118">
        <v>41274.0</v>
      </c>
      <c r="E1573" s="117">
        <v>1.38393E11</v>
      </c>
      <c r="F1573" s="117">
        <v>1.26485E11</v>
      </c>
      <c r="G1573" s="117">
        <v>5.229E9</v>
      </c>
      <c r="H1573" s="119" t="s">
        <v>59</v>
      </c>
      <c r="I1573" s="117">
        <v>1.549E9</v>
      </c>
      <c r="J1573" s="116" t="s">
        <v>11</v>
      </c>
      <c r="K1573" s="116" t="s">
        <v>372</v>
      </c>
      <c r="L1573" s="29">
        <f t="shared" si="1"/>
        <v>11908000000</v>
      </c>
      <c r="M1573" s="120">
        <f t="shared" si="2"/>
        <v>0.08604481441</v>
      </c>
      <c r="N1573" s="29">
        <f t="shared" si="3"/>
        <v>6778000000</v>
      </c>
      <c r="O1573" s="29">
        <f t="shared" si="4"/>
        <v>5130000000</v>
      </c>
      <c r="P1573" s="120">
        <f t="shared" si="5"/>
        <v>0.03706834883</v>
      </c>
      <c r="Q1573" s="16"/>
      <c r="R1573" s="16"/>
      <c r="S1573" s="16"/>
      <c r="T1573" s="16"/>
      <c r="U1573" s="16"/>
      <c r="V1573" s="16"/>
      <c r="W1573" s="16"/>
      <c r="X1573" s="16"/>
      <c r="Y1573" s="16"/>
      <c r="Z1573" s="16"/>
      <c r="AA1573" s="16"/>
    </row>
    <row r="1574">
      <c r="A1574" s="115">
        <v>1639.0</v>
      </c>
      <c r="B1574" s="116" t="s">
        <v>570</v>
      </c>
      <c r="C1574" s="116" t="s">
        <v>26</v>
      </c>
      <c r="D1574" s="118">
        <v>41639.0</v>
      </c>
      <c r="E1574" s="117">
        <v>1.38074E11</v>
      </c>
      <c r="F1574" s="117">
        <v>1.27316E11</v>
      </c>
      <c r="G1574" s="117">
        <v>5.081E9</v>
      </c>
      <c r="H1574" s="121" t="s">
        <v>59</v>
      </c>
      <c r="I1574" s="117">
        <v>1.72E9</v>
      </c>
      <c r="J1574" s="116" t="s">
        <v>11</v>
      </c>
      <c r="K1574" s="116" t="s">
        <v>372</v>
      </c>
      <c r="L1574" s="29">
        <f t="shared" si="1"/>
        <v>10758000000</v>
      </c>
      <c r="M1574" s="120">
        <f t="shared" si="2"/>
        <v>0.07791474137</v>
      </c>
      <c r="N1574" s="29">
        <f t="shared" si="3"/>
        <v>6801000000</v>
      </c>
      <c r="O1574" s="29">
        <f t="shared" si="4"/>
        <v>3957000000</v>
      </c>
      <c r="P1574" s="120">
        <f t="shared" si="5"/>
        <v>0.02865854542</v>
      </c>
      <c r="Q1574" s="16"/>
      <c r="R1574" s="16"/>
      <c r="S1574" s="16"/>
      <c r="T1574" s="16"/>
      <c r="U1574" s="16"/>
      <c r="V1574" s="16"/>
      <c r="W1574" s="16"/>
      <c r="X1574" s="16"/>
      <c r="Y1574" s="16"/>
      <c r="Z1574" s="16"/>
      <c r="AA1574" s="16"/>
    </row>
    <row r="1575">
      <c r="A1575" s="115">
        <v>1640.0</v>
      </c>
      <c r="B1575" s="116" t="s">
        <v>570</v>
      </c>
      <c r="C1575" s="116" t="s">
        <v>27</v>
      </c>
      <c r="D1575" s="118">
        <v>42004.0</v>
      </c>
      <c r="E1575" s="117">
        <v>1.30844E11</v>
      </c>
      <c r="F1575" s="117">
        <v>1.18141E11</v>
      </c>
      <c r="G1575" s="117">
        <v>5.111E9</v>
      </c>
      <c r="H1575" s="121" t="s">
        <v>59</v>
      </c>
      <c r="I1575" s="117">
        <v>1.69E9</v>
      </c>
      <c r="J1575" s="116" t="s">
        <v>11</v>
      </c>
      <c r="K1575" s="116" t="s">
        <v>372</v>
      </c>
      <c r="L1575" s="29">
        <f t="shared" si="1"/>
        <v>12703000000</v>
      </c>
      <c r="M1575" s="120">
        <f t="shared" si="2"/>
        <v>0.09708507841</v>
      </c>
      <c r="N1575" s="29">
        <f t="shared" si="3"/>
        <v>6801000000</v>
      </c>
      <c r="O1575" s="29">
        <f t="shared" si="4"/>
        <v>5902000000</v>
      </c>
      <c r="P1575" s="120">
        <f t="shared" si="5"/>
        <v>0.0451071505</v>
      </c>
      <c r="Q1575" s="16"/>
      <c r="R1575" s="16"/>
      <c r="S1575" s="16"/>
      <c r="T1575" s="16"/>
      <c r="U1575" s="16"/>
      <c r="V1575" s="16"/>
      <c r="W1575" s="16"/>
      <c r="X1575" s="16"/>
      <c r="Y1575" s="16"/>
      <c r="Z1575" s="16"/>
      <c r="AA1575" s="16"/>
    </row>
    <row r="1576">
      <c r="A1576" s="115">
        <v>1641.0</v>
      </c>
      <c r="B1576" s="116" t="s">
        <v>570</v>
      </c>
      <c r="C1576" s="116" t="s">
        <v>28</v>
      </c>
      <c r="D1576" s="118">
        <v>42369.0</v>
      </c>
      <c r="E1576" s="117">
        <v>8.7804E10</v>
      </c>
      <c r="F1576" s="117">
        <v>7.4651E10</v>
      </c>
      <c r="G1576" s="117">
        <v>4.953E9</v>
      </c>
      <c r="H1576" s="119" t="s">
        <v>59</v>
      </c>
      <c r="I1576" s="117">
        <v>1.842E9</v>
      </c>
      <c r="J1576" s="116" t="s">
        <v>11</v>
      </c>
      <c r="K1576" s="116" t="s">
        <v>372</v>
      </c>
      <c r="L1576" s="29">
        <f t="shared" si="1"/>
        <v>13153000000</v>
      </c>
      <c r="M1576" s="120">
        <f t="shared" si="2"/>
        <v>0.1497995536</v>
      </c>
      <c r="N1576" s="29">
        <f t="shared" si="3"/>
        <v>6795000000</v>
      </c>
      <c r="O1576" s="29">
        <f t="shared" si="4"/>
        <v>6358000000</v>
      </c>
      <c r="P1576" s="120">
        <f t="shared" si="5"/>
        <v>0.07241127967</v>
      </c>
      <c r="Q1576" s="16"/>
      <c r="R1576" s="16"/>
      <c r="S1576" s="16"/>
      <c r="T1576" s="16"/>
      <c r="U1576" s="16"/>
      <c r="V1576" s="16"/>
      <c r="W1576" s="16"/>
      <c r="X1576" s="16"/>
      <c r="Y1576" s="16"/>
      <c r="Z1576" s="16"/>
      <c r="AA1576" s="16"/>
    </row>
    <row r="1577">
      <c r="A1577" s="115">
        <v>1642.0</v>
      </c>
      <c r="B1577" s="116" t="s">
        <v>571</v>
      </c>
      <c r="C1577" s="116" t="s">
        <v>25</v>
      </c>
      <c r="D1577" s="118">
        <v>41274.0</v>
      </c>
      <c r="E1577" s="117">
        <v>2.56731E9</v>
      </c>
      <c r="F1577" s="117">
        <v>2.233284E9</v>
      </c>
      <c r="G1577" s="117">
        <v>3.08143E8</v>
      </c>
      <c r="H1577" s="121" t="s">
        <v>59</v>
      </c>
      <c r="I1577" s="119" t="s">
        <v>59</v>
      </c>
      <c r="J1577" s="116" t="s">
        <v>16</v>
      </c>
      <c r="K1577" s="116" t="s">
        <v>418</v>
      </c>
      <c r="L1577" s="29">
        <f t="shared" si="1"/>
        <v>334026000</v>
      </c>
      <c r="M1577" s="120">
        <f t="shared" si="2"/>
        <v>0.1301073887</v>
      </c>
      <c r="N1577" s="29">
        <f t="shared" si="3"/>
        <v>308143000</v>
      </c>
      <c r="O1577" s="29">
        <f t="shared" si="4"/>
        <v>25883000</v>
      </c>
      <c r="P1577" s="120">
        <f t="shared" si="5"/>
        <v>0.01008175873</v>
      </c>
      <c r="Q1577" s="16"/>
      <c r="R1577" s="16"/>
      <c r="S1577" s="16"/>
      <c r="T1577" s="16"/>
      <c r="U1577" s="16"/>
      <c r="V1577" s="16"/>
      <c r="W1577" s="16"/>
      <c r="X1577" s="16"/>
      <c r="Y1577" s="16"/>
      <c r="Z1577" s="16"/>
      <c r="AA1577" s="16"/>
    </row>
    <row r="1578">
      <c r="A1578" s="115">
        <v>1643.0</v>
      </c>
      <c r="B1578" s="116" t="s">
        <v>571</v>
      </c>
      <c r="C1578" s="116" t="s">
        <v>26</v>
      </c>
      <c r="D1578" s="118">
        <v>41639.0</v>
      </c>
      <c r="E1578" s="117">
        <v>2.770709E9</v>
      </c>
      <c r="F1578" s="117">
        <v>2.343829E9</v>
      </c>
      <c r="G1578" s="117">
        <v>2.74217E8</v>
      </c>
      <c r="H1578" s="121" t="s">
        <v>59</v>
      </c>
      <c r="I1578" s="119" t="s">
        <v>59</v>
      </c>
      <c r="J1578" s="116" t="s">
        <v>16</v>
      </c>
      <c r="K1578" s="116" t="s">
        <v>418</v>
      </c>
      <c r="L1578" s="29">
        <f t="shared" si="1"/>
        <v>426880000</v>
      </c>
      <c r="M1578" s="120">
        <f t="shared" si="2"/>
        <v>0.1540688683</v>
      </c>
      <c r="N1578" s="29">
        <f t="shared" si="3"/>
        <v>274217000</v>
      </c>
      <c r="O1578" s="29">
        <f t="shared" si="4"/>
        <v>152663000</v>
      </c>
      <c r="P1578" s="120">
        <f t="shared" si="5"/>
        <v>0.05509889346</v>
      </c>
      <c r="Q1578" s="16"/>
      <c r="R1578" s="16"/>
      <c r="S1578" s="16"/>
      <c r="T1578" s="16"/>
      <c r="U1578" s="16"/>
      <c r="V1578" s="16"/>
      <c r="W1578" s="16"/>
      <c r="X1578" s="16"/>
      <c r="Y1578" s="16"/>
      <c r="Z1578" s="16"/>
      <c r="AA1578" s="16"/>
    </row>
    <row r="1579">
      <c r="A1579" s="115">
        <v>1644.0</v>
      </c>
      <c r="B1579" s="116" t="s">
        <v>571</v>
      </c>
      <c r="C1579" s="116" t="s">
        <v>27</v>
      </c>
      <c r="D1579" s="118">
        <v>42004.0</v>
      </c>
      <c r="E1579" s="117">
        <v>2.994169E9</v>
      </c>
      <c r="F1579" s="117">
        <v>2.406587E9</v>
      </c>
      <c r="G1579" s="117">
        <v>2.92358E8</v>
      </c>
      <c r="H1579" s="121" t="s">
        <v>59</v>
      </c>
      <c r="I1579" s="119" t="s">
        <v>59</v>
      </c>
      <c r="J1579" s="116" t="s">
        <v>16</v>
      </c>
      <c r="K1579" s="116" t="s">
        <v>418</v>
      </c>
      <c r="L1579" s="29">
        <f t="shared" si="1"/>
        <v>587582000</v>
      </c>
      <c r="M1579" s="120">
        <f t="shared" si="2"/>
        <v>0.1962420959</v>
      </c>
      <c r="N1579" s="29">
        <f t="shared" si="3"/>
        <v>292358000</v>
      </c>
      <c r="O1579" s="29">
        <f t="shared" si="4"/>
        <v>295224000</v>
      </c>
      <c r="P1579" s="120">
        <f t="shared" si="5"/>
        <v>0.09859964484</v>
      </c>
      <c r="Q1579" s="16"/>
      <c r="R1579" s="16"/>
      <c r="S1579" s="16"/>
      <c r="T1579" s="16"/>
      <c r="U1579" s="16"/>
      <c r="V1579" s="16"/>
      <c r="W1579" s="16"/>
      <c r="X1579" s="16"/>
      <c r="Y1579" s="16"/>
      <c r="Z1579" s="16"/>
      <c r="AA1579" s="16"/>
    </row>
    <row r="1580">
      <c r="A1580" s="115">
        <v>1645.0</v>
      </c>
      <c r="B1580" s="116" t="s">
        <v>571</v>
      </c>
      <c r="C1580" s="116" t="s">
        <v>28</v>
      </c>
      <c r="D1580" s="118">
        <v>42369.0</v>
      </c>
      <c r="E1580" s="117">
        <v>3.422181E9</v>
      </c>
      <c r="F1580" s="117">
        <v>2.564648E9</v>
      </c>
      <c r="G1580" s="117">
        <v>3.12694E8</v>
      </c>
      <c r="H1580" s="119" t="s">
        <v>59</v>
      </c>
      <c r="I1580" s="119" t="s">
        <v>59</v>
      </c>
      <c r="J1580" s="116" t="s">
        <v>16</v>
      </c>
      <c r="K1580" s="116" t="s">
        <v>418</v>
      </c>
      <c r="L1580" s="29">
        <f t="shared" si="1"/>
        <v>857533000</v>
      </c>
      <c r="M1580" s="120">
        <f t="shared" si="2"/>
        <v>0.250580843</v>
      </c>
      <c r="N1580" s="29">
        <f t="shared" si="3"/>
        <v>312694000</v>
      </c>
      <c r="O1580" s="29">
        <f t="shared" si="4"/>
        <v>544839000</v>
      </c>
      <c r="P1580" s="120">
        <f t="shared" si="5"/>
        <v>0.159208119</v>
      </c>
      <c r="Q1580" s="16"/>
      <c r="R1580" s="16"/>
      <c r="S1580" s="16"/>
      <c r="T1580" s="16"/>
      <c r="U1580" s="16"/>
      <c r="V1580" s="16"/>
      <c r="W1580" s="16"/>
      <c r="X1580" s="16"/>
      <c r="Y1580" s="16"/>
      <c r="Z1580" s="16"/>
      <c r="AA1580" s="16"/>
    </row>
    <row r="1581">
      <c r="A1581" s="115">
        <v>1646.0</v>
      </c>
      <c r="B1581" s="116" t="s">
        <v>572</v>
      </c>
      <c r="C1581" s="116" t="s">
        <v>25</v>
      </c>
      <c r="D1581" s="118">
        <v>41639.0</v>
      </c>
      <c r="E1581" s="117">
        <v>2.299176E9</v>
      </c>
      <c r="F1581" s="117">
        <v>9.28565E8</v>
      </c>
      <c r="G1581" s="117">
        <v>1.77366E8</v>
      </c>
      <c r="H1581" s="117">
        <v>3.221E7</v>
      </c>
      <c r="I1581" s="117">
        <v>4.61627E8</v>
      </c>
      <c r="J1581" s="116" t="s">
        <v>17</v>
      </c>
      <c r="K1581" s="116" t="s">
        <v>88</v>
      </c>
      <c r="L1581" s="29">
        <f t="shared" si="1"/>
        <v>1370611000</v>
      </c>
      <c r="M1581" s="120">
        <f t="shared" si="2"/>
        <v>0.5961313966</v>
      </c>
      <c r="N1581" s="29">
        <f t="shared" si="3"/>
        <v>671203000</v>
      </c>
      <c r="O1581" s="29">
        <f t="shared" si="4"/>
        <v>699408000</v>
      </c>
      <c r="P1581" s="120">
        <f t="shared" si="5"/>
        <v>0.3041994175</v>
      </c>
      <c r="Q1581" s="16"/>
      <c r="R1581" s="16"/>
      <c r="S1581" s="16"/>
      <c r="T1581" s="16"/>
      <c r="U1581" s="16"/>
      <c r="V1581" s="16"/>
      <c r="W1581" s="16"/>
      <c r="X1581" s="16"/>
      <c r="Y1581" s="16"/>
      <c r="Z1581" s="16"/>
      <c r="AA1581" s="16"/>
    </row>
    <row r="1582">
      <c r="A1582" s="115">
        <v>1647.0</v>
      </c>
      <c r="B1582" s="116" t="s">
        <v>572</v>
      </c>
      <c r="C1582" s="116" t="s">
        <v>26</v>
      </c>
      <c r="D1582" s="118">
        <v>42004.0</v>
      </c>
      <c r="E1582" s="117">
        <v>2.312512E9</v>
      </c>
      <c r="F1582" s="117">
        <v>9.53611E8</v>
      </c>
      <c r="G1582" s="117">
        <v>1.6927E8</v>
      </c>
      <c r="H1582" s="121" t="s">
        <v>59</v>
      </c>
      <c r="I1582" s="117">
        <v>4.81303E8</v>
      </c>
      <c r="J1582" s="116" t="s">
        <v>17</v>
      </c>
      <c r="K1582" s="116" t="s">
        <v>88</v>
      </c>
      <c r="L1582" s="29">
        <f t="shared" si="1"/>
        <v>1358901000</v>
      </c>
      <c r="M1582" s="120">
        <f t="shared" si="2"/>
        <v>0.5876298155</v>
      </c>
      <c r="N1582" s="29">
        <f t="shared" si="3"/>
        <v>650573000</v>
      </c>
      <c r="O1582" s="29">
        <f t="shared" si="4"/>
        <v>708328000</v>
      </c>
      <c r="P1582" s="120">
        <f t="shared" si="5"/>
        <v>0.3063024105</v>
      </c>
      <c r="Q1582" s="16"/>
      <c r="R1582" s="16"/>
      <c r="S1582" s="16"/>
      <c r="T1582" s="16"/>
      <c r="U1582" s="16"/>
      <c r="V1582" s="16"/>
      <c r="W1582" s="16"/>
      <c r="X1582" s="16"/>
      <c r="Y1582" s="16"/>
      <c r="Z1582" s="16"/>
      <c r="AA1582" s="16"/>
    </row>
    <row r="1583">
      <c r="A1583" s="115">
        <v>1648.0</v>
      </c>
      <c r="B1583" s="116" t="s">
        <v>572</v>
      </c>
      <c r="C1583" s="116" t="s">
        <v>27</v>
      </c>
      <c r="D1583" s="118">
        <v>42369.0</v>
      </c>
      <c r="E1583" s="117">
        <v>2.502267E9</v>
      </c>
      <c r="F1583" s="117">
        <v>1.011249E9</v>
      </c>
      <c r="G1583" s="117">
        <v>1.75307E8</v>
      </c>
      <c r="H1583" s="121" t="s">
        <v>59</v>
      </c>
      <c r="I1583" s="117">
        <v>5.42952E8</v>
      </c>
      <c r="J1583" s="116" t="s">
        <v>17</v>
      </c>
      <c r="K1583" s="116" t="s">
        <v>88</v>
      </c>
      <c r="L1583" s="29">
        <f t="shared" si="1"/>
        <v>1491018000</v>
      </c>
      <c r="M1583" s="120">
        <f t="shared" si="2"/>
        <v>0.5958668679</v>
      </c>
      <c r="N1583" s="29">
        <f t="shared" si="3"/>
        <v>718259000</v>
      </c>
      <c r="O1583" s="29">
        <f t="shared" si="4"/>
        <v>772759000</v>
      </c>
      <c r="P1583" s="120">
        <f t="shared" si="5"/>
        <v>0.3088235588</v>
      </c>
      <c r="Q1583" s="16"/>
      <c r="R1583" s="16"/>
      <c r="S1583" s="16"/>
      <c r="T1583" s="16"/>
      <c r="U1583" s="16"/>
      <c r="V1583" s="16"/>
      <c r="W1583" s="16"/>
      <c r="X1583" s="16"/>
      <c r="Y1583" s="16"/>
      <c r="Z1583" s="16"/>
      <c r="AA1583" s="16"/>
    </row>
    <row r="1584">
      <c r="A1584" s="115">
        <v>1649.0</v>
      </c>
      <c r="B1584" s="116" t="s">
        <v>572</v>
      </c>
      <c r="C1584" s="116" t="s">
        <v>28</v>
      </c>
      <c r="D1584" s="118">
        <v>42735.0</v>
      </c>
      <c r="E1584" s="117">
        <v>2.506202E9</v>
      </c>
      <c r="F1584" s="117">
        <v>1.024336E9</v>
      </c>
      <c r="G1584" s="117">
        <v>1.79279E8</v>
      </c>
      <c r="H1584" s="121" t="s">
        <v>59</v>
      </c>
      <c r="I1584" s="117">
        <v>5.65059E8</v>
      </c>
      <c r="J1584" s="116" t="s">
        <v>17</v>
      </c>
      <c r="K1584" s="116" t="s">
        <v>88</v>
      </c>
      <c r="L1584" s="29">
        <f t="shared" si="1"/>
        <v>1481866000</v>
      </c>
      <c r="M1584" s="120">
        <f t="shared" si="2"/>
        <v>0.5912795537</v>
      </c>
      <c r="N1584" s="29">
        <f t="shared" si="3"/>
        <v>744338000</v>
      </c>
      <c r="O1584" s="29">
        <f t="shared" si="4"/>
        <v>737528000</v>
      </c>
      <c r="P1584" s="120">
        <f t="shared" si="5"/>
        <v>0.2942811473</v>
      </c>
      <c r="Q1584" s="16"/>
      <c r="R1584" s="16"/>
      <c r="S1584" s="16"/>
      <c r="T1584" s="16"/>
      <c r="U1584" s="16"/>
      <c r="V1584" s="16"/>
      <c r="W1584" s="16"/>
      <c r="X1584" s="16"/>
      <c r="Y1584" s="16"/>
      <c r="Z1584" s="16"/>
      <c r="AA1584" s="16"/>
    </row>
    <row r="1585">
      <c r="A1585" s="115">
        <v>1650.0</v>
      </c>
      <c r="B1585" s="116" t="s">
        <v>573</v>
      </c>
      <c r="C1585" s="116" t="s">
        <v>25</v>
      </c>
      <c r="D1585" s="118">
        <v>41274.0</v>
      </c>
      <c r="E1585" s="117">
        <v>1.407848E9</v>
      </c>
      <c r="F1585" s="117">
        <v>5.16708E8</v>
      </c>
      <c r="G1585" s="117">
        <v>2.20068E8</v>
      </c>
      <c r="H1585" s="121" t="s">
        <v>59</v>
      </c>
      <c r="I1585" s="117">
        <v>9.8844E7</v>
      </c>
      <c r="J1585" s="116" t="s">
        <v>14</v>
      </c>
      <c r="K1585" s="116" t="s">
        <v>242</v>
      </c>
      <c r="L1585" s="29">
        <f t="shared" si="1"/>
        <v>891140000</v>
      </c>
      <c r="M1585" s="120">
        <f t="shared" si="2"/>
        <v>0.6329802649</v>
      </c>
      <c r="N1585" s="29">
        <f t="shared" si="3"/>
        <v>318912000</v>
      </c>
      <c r="O1585" s="29">
        <f t="shared" si="4"/>
        <v>572228000</v>
      </c>
      <c r="P1585" s="120">
        <f t="shared" si="5"/>
        <v>0.4064558106</v>
      </c>
      <c r="Q1585" s="16"/>
      <c r="R1585" s="16"/>
      <c r="S1585" s="16"/>
      <c r="T1585" s="16"/>
      <c r="U1585" s="16"/>
      <c r="V1585" s="16"/>
      <c r="W1585" s="16"/>
      <c r="X1585" s="16"/>
      <c r="Y1585" s="16"/>
      <c r="Z1585" s="16"/>
      <c r="AA1585" s="16"/>
    </row>
    <row r="1586">
      <c r="A1586" s="115">
        <v>1651.0</v>
      </c>
      <c r="B1586" s="116" t="s">
        <v>573</v>
      </c>
      <c r="C1586" s="116" t="s">
        <v>26</v>
      </c>
      <c r="D1586" s="118">
        <v>41639.0</v>
      </c>
      <c r="E1586" s="117">
        <v>1.595703E9</v>
      </c>
      <c r="F1586" s="117">
        <v>6.22523E8</v>
      </c>
      <c r="G1586" s="117">
        <v>2.28982E8</v>
      </c>
      <c r="H1586" s="121" t="s">
        <v>59</v>
      </c>
      <c r="I1586" s="117">
        <v>1.29931E8</v>
      </c>
      <c r="J1586" s="116" t="s">
        <v>14</v>
      </c>
      <c r="K1586" s="116" t="s">
        <v>242</v>
      </c>
      <c r="L1586" s="29">
        <f t="shared" si="1"/>
        <v>973180000</v>
      </c>
      <c r="M1586" s="120">
        <f t="shared" si="2"/>
        <v>0.6098753966</v>
      </c>
      <c r="N1586" s="29">
        <f t="shared" si="3"/>
        <v>358913000</v>
      </c>
      <c r="O1586" s="29">
        <f t="shared" si="4"/>
        <v>614267000</v>
      </c>
      <c r="P1586" s="120">
        <f t="shared" si="5"/>
        <v>0.3849507082</v>
      </c>
      <c r="Q1586" s="16"/>
      <c r="R1586" s="16"/>
      <c r="S1586" s="16"/>
      <c r="T1586" s="16"/>
      <c r="U1586" s="16"/>
      <c r="V1586" s="16"/>
      <c r="W1586" s="16"/>
      <c r="X1586" s="16"/>
      <c r="Y1586" s="16"/>
      <c r="Z1586" s="16"/>
      <c r="AA1586" s="16"/>
    </row>
    <row r="1587">
      <c r="A1587" s="115">
        <v>1652.0</v>
      </c>
      <c r="B1587" s="116" t="s">
        <v>573</v>
      </c>
      <c r="C1587" s="116" t="s">
        <v>27</v>
      </c>
      <c r="D1587" s="118">
        <v>42004.0</v>
      </c>
      <c r="E1587" s="117">
        <v>1.746726E9</v>
      </c>
      <c r="F1587" s="117">
        <v>7.16598E8</v>
      </c>
      <c r="G1587" s="117">
        <v>2.27306E8</v>
      </c>
      <c r="H1587" s="121" t="s">
        <v>59</v>
      </c>
      <c r="I1587" s="117">
        <v>1.42376E8</v>
      </c>
      <c r="J1587" s="116" t="s">
        <v>14</v>
      </c>
      <c r="K1587" s="116" t="s">
        <v>242</v>
      </c>
      <c r="L1587" s="29">
        <f t="shared" si="1"/>
        <v>1030128000</v>
      </c>
      <c r="M1587" s="120">
        <f t="shared" si="2"/>
        <v>0.5897479055</v>
      </c>
      <c r="N1587" s="29">
        <f t="shared" si="3"/>
        <v>369682000</v>
      </c>
      <c r="O1587" s="29">
        <f t="shared" si="4"/>
        <v>660446000</v>
      </c>
      <c r="P1587" s="120">
        <f t="shared" si="5"/>
        <v>0.3781050949</v>
      </c>
      <c r="Q1587" s="16"/>
      <c r="R1587" s="16"/>
      <c r="S1587" s="16"/>
      <c r="T1587" s="16"/>
      <c r="U1587" s="16"/>
      <c r="V1587" s="16"/>
      <c r="W1587" s="16"/>
      <c r="X1587" s="16"/>
      <c r="Y1587" s="16"/>
      <c r="Z1587" s="16"/>
      <c r="AA1587" s="16"/>
    </row>
    <row r="1588">
      <c r="A1588" s="115">
        <v>1653.0</v>
      </c>
      <c r="B1588" s="116" t="s">
        <v>573</v>
      </c>
      <c r="C1588" s="116" t="s">
        <v>28</v>
      </c>
      <c r="D1588" s="118">
        <v>42369.0</v>
      </c>
      <c r="E1588" s="117">
        <v>2.06801E9</v>
      </c>
      <c r="F1588" s="117">
        <v>8.03274E8</v>
      </c>
      <c r="G1588" s="117">
        <v>3.1269E8</v>
      </c>
      <c r="H1588" s="121" t="s">
        <v>59</v>
      </c>
      <c r="I1588" s="117">
        <v>2.15484E8</v>
      </c>
      <c r="J1588" s="116" t="s">
        <v>14</v>
      </c>
      <c r="K1588" s="116" t="s">
        <v>242</v>
      </c>
      <c r="L1588" s="29">
        <f t="shared" si="1"/>
        <v>1264736000</v>
      </c>
      <c r="M1588" s="120">
        <f t="shared" si="2"/>
        <v>0.6115715108</v>
      </c>
      <c r="N1588" s="29">
        <f t="shared" si="3"/>
        <v>528174000</v>
      </c>
      <c r="O1588" s="29">
        <f t="shared" si="4"/>
        <v>736562000</v>
      </c>
      <c r="P1588" s="120">
        <f t="shared" si="5"/>
        <v>0.3561694576</v>
      </c>
      <c r="Q1588" s="16"/>
      <c r="R1588" s="16"/>
      <c r="S1588" s="16"/>
      <c r="T1588" s="16"/>
      <c r="U1588" s="16"/>
      <c r="V1588" s="16"/>
      <c r="W1588" s="16"/>
      <c r="X1588" s="16"/>
      <c r="Y1588" s="16"/>
      <c r="Z1588" s="16"/>
      <c r="AA1588" s="16"/>
    </row>
    <row r="1589">
      <c r="A1589" s="115">
        <v>1654.0</v>
      </c>
      <c r="B1589" s="116" t="s">
        <v>574</v>
      </c>
      <c r="C1589" s="116" t="s">
        <v>25</v>
      </c>
      <c r="D1589" s="118">
        <v>41274.0</v>
      </c>
      <c r="E1589" s="117">
        <v>8.73592E8</v>
      </c>
      <c r="F1589" s="117">
        <v>1.676E8</v>
      </c>
      <c r="G1589" s="117">
        <v>1.86971E8</v>
      </c>
      <c r="H1589" s="117">
        <v>6.1694E7</v>
      </c>
      <c r="I1589" s="119" t="s">
        <v>59</v>
      </c>
      <c r="J1589" s="116" t="s">
        <v>15</v>
      </c>
      <c r="K1589" s="116" t="s">
        <v>92</v>
      </c>
      <c r="L1589" s="29">
        <f t="shared" si="1"/>
        <v>705992000</v>
      </c>
      <c r="M1589" s="120">
        <f t="shared" si="2"/>
        <v>0.8081484263</v>
      </c>
      <c r="N1589" s="29">
        <f t="shared" si="3"/>
        <v>248665000</v>
      </c>
      <c r="O1589" s="29">
        <f t="shared" si="4"/>
        <v>457327000</v>
      </c>
      <c r="P1589" s="120">
        <f t="shared" si="5"/>
        <v>0.5235018178</v>
      </c>
      <c r="Q1589" s="16"/>
      <c r="R1589" s="16"/>
      <c r="S1589" s="16"/>
      <c r="T1589" s="16"/>
      <c r="U1589" s="16"/>
      <c r="V1589" s="16"/>
      <c r="W1589" s="16"/>
      <c r="X1589" s="16"/>
      <c r="Y1589" s="16"/>
      <c r="Z1589" s="16"/>
      <c r="AA1589" s="16"/>
    </row>
    <row r="1590">
      <c r="A1590" s="115">
        <v>1655.0</v>
      </c>
      <c r="B1590" s="116" t="s">
        <v>574</v>
      </c>
      <c r="C1590" s="116" t="s">
        <v>26</v>
      </c>
      <c r="D1590" s="118">
        <v>41639.0</v>
      </c>
      <c r="E1590" s="117">
        <v>9.65087E8</v>
      </c>
      <c r="F1590" s="117">
        <v>1.87013E8</v>
      </c>
      <c r="G1590" s="117">
        <v>1.79545E8</v>
      </c>
      <c r="H1590" s="117">
        <v>7.0297E7</v>
      </c>
      <c r="I1590" s="119" t="s">
        <v>59</v>
      </c>
      <c r="J1590" s="116" t="s">
        <v>15</v>
      </c>
      <c r="K1590" s="116" t="s">
        <v>92</v>
      </c>
      <c r="L1590" s="29">
        <f t="shared" si="1"/>
        <v>778074000</v>
      </c>
      <c r="M1590" s="120">
        <f t="shared" si="2"/>
        <v>0.8062216153</v>
      </c>
      <c r="N1590" s="29">
        <f t="shared" si="3"/>
        <v>249842000</v>
      </c>
      <c r="O1590" s="29">
        <f t="shared" si="4"/>
        <v>528232000</v>
      </c>
      <c r="P1590" s="120">
        <f t="shared" si="5"/>
        <v>0.5473413278</v>
      </c>
      <c r="Q1590" s="16"/>
      <c r="R1590" s="16"/>
      <c r="S1590" s="16"/>
      <c r="T1590" s="16"/>
      <c r="U1590" s="16"/>
      <c r="V1590" s="16"/>
      <c r="W1590" s="16"/>
      <c r="X1590" s="16"/>
      <c r="Y1590" s="16"/>
      <c r="Z1590" s="16"/>
      <c r="AA1590" s="16"/>
    </row>
    <row r="1591">
      <c r="A1591" s="115">
        <v>1656.0</v>
      </c>
      <c r="B1591" s="116" t="s">
        <v>574</v>
      </c>
      <c r="C1591" s="116" t="s">
        <v>27</v>
      </c>
      <c r="D1591" s="118">
        <v>42004.0</v>
      </c>
      <c r="E1591" s="117">
        <v>1.010117E9</v>
      </c>
      <c r="F1591" s="117">
        <v>1.88425E8</v>
      </c>
      <c r="G1591" s="117">
        <v>1.89488E8</v>
      </c>
      <c r="H1591" s="117">
        <v>6.7777E7</v>
      </c>
      <c r="I1591" s="119" t="s">
        <v>59</v>
      </c>
      <c r="J1591" s="116" t="s">
        <v>15</v>
      </c>
      <c r="K1591" s="116" t="s">
        <v>92</v>
      </c>
      <c r="L1591" s="29">
        <f t="shared" si="1"/>
        <v>821692000</v>
      </c>
      <c r="M1591" s="120">
        <f t="shared" si="2"/>
        <v>0.8134622029</v>
      </c>
      <c r="N1591" s="29">
        <f t="shared" si="3"/>
        <v>257265000</v>
      </c>
      <c r="O1591" s="29">
        <f t="shared" si="4"/>
        <v>564427000</v>
      </c>
      <c r="P1591" s="120">
        <f t="shared" si="5"/>
        <v>0.5587738846</v>
      </c>
      <c r="Q1591" s="16"/>
      <c r="R1591" s="16"/>
      <c r="S1591" s="16"/>
      <c r="T1591" s="16"/>
      <c r="U1591" s="16"/>
      <c r="V1591" s="16"/>
      <c r="W1591" s="16"/>
      <c r="X1591" s="16"/>
      <c r="Y1591" s="16"/>
      <c r="Z1591" s="16"/>
      <c r="AA1591" s="16"/>
    </row>
    <row r="1592">
      <c r="A1592" s="115">
        <v>1657.0</v>
      </c>
      <c r="B1592" s="116" t="s">
        <v>574</v>
      </c>
      <c r="C1592" s="116" t="s">
        <v>28</v>
      </c>
      <c r="D1592" s="118">
        <v>42369.0</v>
      </c>
      <c r="E1592" s="117">
        <v>1.059366E9</v>
      </c>
      <c r="F1592" s="117">
        <v>1.92788E8</v>
      </c>
      <c r="G1592" s="117">
        <v>1.96914E8</v>
      </c>
      <c r="H1592" s="117">
        <v>6.3718E7</v>
      </c>
      <c r="I1592" s="121" t="s">
        <v>59</v>
      </c>
      <c r="J1592" s="116" t="s">
        <v>15</v>
      </c>
      <c r="K1592" s="116" t="s">
        <v>92</v>
      </c>
      <c r="L1592" s="29">
        <f t="shared" si="1"/>
        <v>866578000</v>
      </c>
      <c r="M1592" s="120">
        <f t="shared" si="2"/>
        <v>0.8180156811</v>
      </c>
      <c r="N1592" s="29">
        <f t="shared" si="3"/>
        <v>260632000</v>
      </c>
      <c r="O1592" s="29">
        <f t="shared" si="4"/>
        <v>605946000</v>
      </c>
      <c r="P1592" s="120">
        <f t="shared" si="5"/>
        <v>0.5719892842</v>
      </c>
      <c r="Q1592" s="16"/>
      <c r="R1592" s="16"/>
      <c r="S1592" s="16"/>
      <c r="T1592" s="16"/>
      <c r="U1592" s="16"/>
      <c r="V1592" s="16"/>
      <c r="W1592" s="16"/>
      <c r="X1592" s="16"/>
      <c r="Y1592" s="16"/>
      <c r="Z1592" s="16"/>
      <c r="AA1592" s="16"/>
    </row>
    <row r="1593">
      <c r="A1593" s="115">
        <v>1658.0</v>
      </c>
      <c r="B1593" s="116" t="s">
        <v>575</v>
      </c>
      <c r="C1593" s="116" t="s">
        <v>25</v>
      </c>
      <c r="D1593" s="118">
        <v>41274.0</v>
      </c>
      <c r="E1593" s="117">
        <v>1.527042E9</v>
      </c>
      <c r="F1593" s="117">
        <v>2.79885E8</v>
      </c>
      <c r="G1593" s="117">
        <v>4.32681E8</v>
      </c>
      <c r="H1593" s="117">
        <v>7.65905E8</v>
      </c>
      <c r="I1593" s="119" t="s">
        <v>59</v>
      </c>
      <c r="J1593" s="116" t="s">
        <v>13</v>
      </c>
      <c r="K1593" s="116" t="s">
        <v>100</v>
      </c>
      <c r="L1593" s="29">
        <f t="shared" si="1"/>
        <v>1247157000</v>
      </c>
      <c r="M1593" s="120">
        <f t="shared" si="2"/>
        <v>0.816714275</v>
      </c>
      <c r="N1593" s="29">
        <f t="shared" si="3"/>
        <v>1198586000</v>
      </c>
      <c r="O1593" s="29">
        <f t="shared" si="4"/>
        <v>48571000</v>
      </c>
      <c r="P1593" s="120">
        <f t="shared" si="5"/>
        <v>0.03180724564</v>
      </c>
      <c r="Q1593" s="16"/>
      <c r="R1593" s="16"/>
      <c r="S1593" s="16"/>
      <c r="T1593" s="16"/>
      <c r="U1593" s="16"/>
      <c r="V1593" s="16"/>
      <c r="W1593" s="16"/>
      <c r="X1593" s="16"/>
      <c r="Y1593" s="16"/>
      <c r="Z1593" s="16"/>
      <c r="AA1593" s="16"/>
    </row>
    <row r="1594">
      <c r="A1594" s="115">
        <v>1659.0</v>
      </c>
      <c r="B1594" s="116" t="s">
        <v>575</v>
      </c>
      <c r="C1594" s="116" t="s">
        <v>26</v>
      </c>
      <c r="D1594" s="118">
        <v>41639.0</v>
      </c>
      <c r="E1594" s="117">
        <v>1.211975E9</v>
      </c>
      <c r="F1594" s="117">
        <v>1.30277E8</v>
      </c>
      <c r="G1594" s="117">
        <v>3.56188E8</v>
      </c>
      <c r="H1594" s="117">
        <v>8.82097E8</v>
      </c>
      <c r="I1594" s="121" t="s">
        <v>59</v>
      </c>
      <c r="J1594" s="116" t="s">
        <v>13</v>
      </c>
      <c r="K1594" s="116" t="s">
        <v>100</v>
      </c>
      <c r="L1594" s="29">
        <f t="shared" si="1"/>
        <v>1081698000</v>
      </c>
      <c r="M1594" s="120">
        <f t="shared" si="2"/>
        <v>0.8925085088</v>
      </c>
      <c r="N1594" s="29">
        <f t="shared" si="3"/>
        <v>1238285000</v>
      </c>
      <c r="O1594" s="29">
        <f t="shared" si="4"/>
        <v>-156587000</v>
      </c>
      <c r="P1594" s="120">
        <f t="shared" si="5"/>
        <v>-0.1291998597</v>
      </c>
      <c r="Q1594" s="16"/>
      <c r="R1594" s="16"/>
      <c r="S1594" s="16"/>
      <c r="T1594" s="16"/>
      <c r="U1594" s="16"/>
      <c r="V1594" s="16"/>
      <c r="W1594" s="16"/>
      <c r="X1594" s="16"/>
      <c r="Y1594" s="16"/>
      <c r="Z1594" s="16"/>
      <c r="AA1594" s="16"/>
    </row>
    <row r="1595">
      <c r="A1595" s="115">
        <v>1660.0</v>
      </c>
      <c r="B1595" s="116" t="s">
        <v>575</v>
      </c>
      <c r="C1595" s="116" t="s">
        <v>27</v>
      </c>
      <c r="D1595" s="118">
        <v>42004.0</v>
      </c>
      <c r="E1595" s="117">
        <v>5.80415E8</v>
      </c>
      <c r="F1595" s="117">
        <v>6.0987E7</v>
      </c>
      <c r="G1595" s="117">
        <v>3.05409E8</v>
      </c>
      <c r="H1595" s="117">
        <v>8.55506E8</v>
      </c>
      <c r="I1595" s="121" t="s">
        <v>59</v>
      </c>
      <c r="J1595" s="116" t="s">
        <v>13</v>
      </c>
      <c r="K1595" s="116" t="s">
        <v>100</v>
      </c>
      <c r="L1595" s="29">
        <f t="shared" si="1"/>
        <v>519428000</v>
      </c>
      <c r="M1595" s="120">
        <f t="shared" si="2"/>
        <v>0.8949251828</v>
      </c>
      <c r="N1595" s="29">
        <f t="shared" si="3"/>
        <v>1160915000</v>
      </c>
      <c r="O1595" s="29">
        <f t="shared" si="4"/>
        <v>-641487000</v>
      </c>
      <c r="P1595" s="120">
        <f t="shared" si="5"/>
        <v>-1.105221264</v>
      </c>
      <c r="Q1595" s="16"/>
      <c r="R1595" s="16"/>
      <c r="S1595" s="16"/>
      <c r="T1595" s="16"/>
      <c r="U1595" s="16"/>
      <c r="V1595" s="16"/>
      <c r="W1595" s="16"/>
      <c r="X1595" s="16"/>
      <c r="Y1595" s="16"/>
      <c r="Z1595" s="16"/>
      <c r="AA1595" s="16"/>
    </row>
    <row r="1596">
      <c r="A1596" s="115">
        <v>1661.0</v>
      </c>
      <c r="B1596" s="116" t="s">
        <v>575</v>
      </c>
      <c r="C1596" s="116" t="s">
        <v>28</v>
      </c>
      <c r="D1596" s="118">
        <v>42369.0</v>
      </c>
      <c r="E1596" s="117">
        <v>1.032336E9</v>
      </c>
      <c r="F1596" s="117">
        <v>1.24512E8</v>
      </c>
      <c r="G1596" s="117">
        <v>3.76575E8</v>
      </c>
      <c r="H1596" s="117">
        <v>9.95922E8</v>
      </c>
      <c r="I1596" s="121" t="s">
        <v>59</v>
      </c>
      <c r="J1596" s="116" t="s">
        <v>13</v>
      </c>
      <c r="K1596" s="116" t="s">
        <v>100</v>
      </c>
      <c r="L1596" s="29">
        <f t="shared" si="1"/>
        <v>907824000</v>
      </c>
      <c r="M1596" s="120">
        <f t="shared" si="2"/>
        <v>0.8793881062</v>
      </c>
      <c r="N1596" s="29">
        <f t="shared" si="3"/>
        <v>1372497000</v>
      </c>
      <c r="O1596" s="29">
        <f t="shared" si="4"/>
        <v>-464673000</v>
      </c>
      <c r="P1596" s="120">
        <f t="shared" si="5"/>
        <v>-0.4501179848</v>
      </c>
      <c r="Q1596" s="16"/>
      <c r="R1596" s="16"/>
      <c r="S1596" s="16"/>
      <c r="T1596" s="16"/>
      <c r="U1596" s="16"/>
      <c r="V1596" s="16"/>
      <c r="W1596" s="16"/>
      <c r="X1596" s="16"/>
      <c r="Y1596" s="16"/>
      <c r="Z1596" s="16"/>
      <c r="AA1596" s="16"/>
    </row>
    <row r="1597">
      <c r="A1597" s="115">
        <v>1662.0</v>
      </c>
      <c r="B1597" s="116" t="s">
        <v>576</v>
      </c>
      <c r="C1597" s="116" t="s">
        <v>25</v>
      </c>
      <c r="D1597" s="118">
        <v>41639.0</v>
      </c>
      <c r="E1597" s="117">
        <v>2.514595E9</v>
      </c>
      <c r="F1597" s="117">
        <v>1.11824E9</v>
      </c>
      <c r="G1597" s="117">
        <v>1.32447E8</v>
      </c>
      <c r="H1597" s="119" t="s">
        <v>59</v>
      </c>
      <c r="I1597" s="117">
        <v>6.29908E8</v>
      </c>
      <c r="J1597" s="116" t="s">
        <v>17</v>
      </c>
      <c r="K1597" s="116" t="s">
        <v>88</v>
      </c>
      <c r="L1597" s="29">
        <f t="shared" si="1"/>
        <v>1396355000</v>
      </c>
      <c r="M1597" s="120">
        <f t="shared" si="2"/>
        <v>0.5553001577</v>
      </c>
      <c r="N1597" s="29">
        <f t="shared" si="3"/>
        <v>762355000</v>
      </c>
      <c r="O1597" s="29">
        <f t="shared" si="4"/>
        <v>634000000</v>
      </c>
      <c r="P1597" s="120">
        <f t="shared" si="5"/>
        <v>0.2521280763</v>
      </c>
      <c r="Q1597" s="16"/>
      <c r="R1597" s="16"/>
      <c r="S1597" s="16"/>
      <c r="T1597" s="16"/>
      <c r="U1597" s="16"/>
      <c r="V1597" s="16"/>
      <c r="W1597" s="16"/>
      <c r="X1597" s="16"/>
      <c r="Y1597" s="16"/>
      <c r="Z1597" s="16"/>
      <c r="AA1597" s="16"/>
    </row>
    <row r="1598">
      <c r="A1598" s="115">
        <v>1663.0</v>
      </c>
      <c r="B1598" s="116" t="s">
        <v>576</v>
      </c>
      <c r="C1598" s="116" t="s">
        <v>26</v>
      </c>
      <c r="D1598" s="118">
        <v>42004.0</v>
      </c>
      <c r="E1598" s="117">
        <v>2.77255E9</v>
      </c>
      <c r="F1598" s="117">
        <v>1.21248E9</v>
      </c>
      <c r="G1598" s="117">
        <v>1.47481E8</v>
      </c>
      <c r="H1598" s="121" t="s">
        <v>59</v>
      </c>
      <c r="I1598" s="117">
        <v>7.25216E8</v>
      </c>
      <c r="J1598" s="116" t="s">
        <v>17</v>
      </c>
      <c r="K1598" s="116" t="s">
        <v>88</v>
      </c>
      <c r="L1598" s="29">
        <f t="shared" si="1"/>
        <v>1560070000</v>
      </c>
      <c r="M1598" s="120">
        <f t="shared" si="2"/>
        <v>0.5626841716</v>
      </c>
      <c r="N1598" s="29">
        <f t="shared" si="3"/>
        <v>872697000</v>
      </c>
      <c r="O1598" s="29">
        <f t="shared" si="4"/>
        <v>687373000</v>
      </c>
      <c r="P1598" s="120">
        <f t="shared" si="5"/>
        <v>0.2479208671</v>
      </c>
      <c r="Q1598" s="16"/>
      <c r="R1598" s="16"/>
      <c r="S1598" s="16"/>
      <c r="T1598" s="16"/>
      <c r="U1598" s="16"/>
      <c r="V1598" s="16"/>
      <c r="W1598" s="16"/>
      <c r="X1598" s="16"/>
      <c r="Y1598" s="16"/>
      <c r="Z1598" s="16"/>
      <c r="AA1598" s="16"/>
    </row>
    <row r="1599">
      <c r="A1599" s="115">
        <v>1664.0</v>
      </c>
      <c r="B1599" s="116" t="s">
        <v>576</v>
      </c>
      <c r="C1599" s="116" t="s">
        <v>27</v>
      </c>
      <c r="D1599" s="118">
        <v>42369.0</v>
      </c>
      <c r="E1599" s="117">
        <v>3.285346E9</v>
      </c>
      <c r="F1599" s="117">
        <v>1.410205E9</v>
      </c>
      <c r="G1599" s="117">
        <v>1.45992E8</v>
      </c>
      <c r="H1599" s="121" t="s">
        <v>59</v>
      </c>
      <c r="I1599" s="117">
        <v>8.94057E8</v>
      </c>
      <c r="J1599" s="116" t="s">
        <v>17</v>
      </c>
      <c r="K1599" s="116" t="s">
        <v>88</v>
      </c>
      <c r="L1599" s="29">
        <f t="shared" si="1"/>
        <v>1875141000</v>
      </c>
      <c r="M1599" s="120">
        <f t="shared" si="2"/>
        <v>0.5707590616</v>
      </c>
      <c r="N1599" s="29">
        <f t="shared" si="3"/>
        <v>1040049000</v>
      </c>
      <c r="O1599" s="29">
        <f t="shared" si="4"/>
        <v>835092000</v>
      </c>
      <c r="P1599" s="120">
        <f t="shared" si="5"/>
        <v>0.2541869258</v>
      </c>
      <c r="Q1599" s="16"/>
      <c r="R1599" s="16"/>
      <c r="S1599" s="16"/>
      <c r="T1599" s="16"/>
      <c r="U1599" s="16"/>
      <c r="V1599" s="16"/>
      <c r="W1599" s="16"/>
      <c r="X1599" s="16"/>
      <c r="Y1599" s="16"/>
      <c r="Z1599" s="16"/>
      <c r="AA1599" s="16"/>
    </row>
    <row r="1600">
      <c r="A1600" s="115">
        <v>1665.0</v>
      </c>
      <c r="B1600" s="116" t="s">
        <v>576</v>
      </c>
      <c r="C1600" s="116" t="s">
        <v>28</v>
      </c>
      <c r="D1600" s="118">
        <v>42735.0</v>
      </c>
      <c r="E1600" s="117">
        <v>3.442646E9</v>
      </c>
      <c r="F1600" s="117">
        <v>1.442073E9</v>
      </c>
      <c r="G1600" s="117">
        <v>1.36863E8</v>
      </c>
      <c r="H1600" s="121" t="s">
        <v>59</v>
      </c>
      <c r="I1600" s="117">
        <v>8.98924E8</v>
      </c>
      <c r="J1600" s="116" t="s">
        <v>17</v>
      </c>
      <c r="K1600" s="116" t="s">
        <v>88</v>
      </c>
      <c r="L1600" s="29">
        <f t="shared" si="1"/>
        <v>2000573000</v>
      </c>
      <c r="M1600" s="120">
        <f t="shared" si="2"/>
        <v>0.5811149331</v>
      </c>
      <c r="N1600" s="29">
        <f t="shared" si="3"/>
        <v>1035787000</v>
      </c>
      <c r="O1600" s="29">
        <f t="shared" si="4"/>
        <v>964786000</v>
      </c>
      <c r="P1600" s="120">
        <f t="shared" si="5"/>
        <v>0.2802454856</v>
      </c>
      <c r="Q1600" s="16"/>
      <c r="R1600" s="16"/>
      <c r="S1600" s="16"/>
      <c r="T1600" s="16"/>
      <c r="U1600" s="16"/>
      <c r="V1600" s="16"/>
      <c r="W1600" s="16"/>
      <c r="X1600" s="16"/>
      <c r="Y1600" s="16"/>
      <c r="Z1600" s="16"/>
      <c r="AA1600" s="16"/>
    </row>
    <row r="1601">
      <c r="A1601" s="115">
        <v>1666.0</v>
      </c>
      <c r="B1601" s="116" t="s">
        <v>577</v>
      </c>
      <c r="C1601" s="116" t="s">
        <v>25</v>
      </c>
      <c r="D1601" s="118">
        <v>41274.0</v>
      </c>
      <c r="E1601" s="117">
        <v>1.15846E11</v>
      </c>
      <c r="F1601" s="117">
        <v>4.6275E10</v>
      </c>
      <c r="G1601" s="117">
        <v>3.9951E10</v>
      </c>
      <c r="H1601" s="121" t="s">
        <v>59</v>
      </c>
      <c r="I1601" s="117">
        <v>1.646E10</v>
      </c>
      <c r="J1601" s="116" t="s">
        <v>18</v>
      </c>
      <c r="K1601" s="116" t="s">
        <v>214</v>
      </c>
      <c r="L1601" s="29">
        <f t="shared" si="1"/>
        <v>69571000000</v>
      </c>
      <c r="M1601" s="120">
        <f t="shared" si="2"/>
        <v>0.6005472783</v>
      </c>
      <c r="N1601" s="29">
        <f t="shared" si="3"/>
        <v>56411000000</v>
      </c>
      <c r="O1601" s="29">
        <f t="shared" si="4"/>
        <v>13160000000</v>
      </c>
      <c r="P1601" s="120">
        <f t="shared" si="5"/>
        <v>0.1135990884</v>
      </c>
      <c r="Q1601" s="16"/>
      <c r="R1601" s="16"/>
      <c r="S1601" s="16"/>
      <c r="T1601" s="16"/>
      <c r="U1601" s="16"/>
      <c r="V1601" s="16"/>
      <c r="W1601" s="16"/>
      <c r="X1601" s="16"/>
      <c r="Y1601" s="16"/>
      <c r="Z1601" s="16"/>
      <c r="AA1601" s="16"/>
    </row>
    <row r="1602">
      <c r="A1602" s="115">
        <v>1667.0</v>
      </c>
      <c r="B1602" s="116" t="s">
        <v>577</v>
      </c>
      <c r="C1602" s="116" t="s">
        <v>26</v>
      </c>
      <c r="D1602" s="118">
        <v>41639.0</v>
      </c>
      <c r="E1602" s="117">
        <v>1.2055E11</v>
      </c>
      <c r="F1602" s="117">
        <v>4.4887E10</v>
      </c>
      <c r="G1602" s="117">
        <v>2.7089E10</v>
      </c>
      <c r="H1602" s="121" t="s">
        <v>59</v>
      </c>
      <c r="I1602" s="117">
        <v>1.6606E10</v>
      </c>
      <c r="J1602" s="116" t="s">
        <v>18</v>
      </c>
      <c r="K1602" s="116" t="s">
        <v>214</v>
      </c>
      <c r="L1602" s="29">
        <f t="shared" si="1"/>
        <v>75663000000</v>
      </c>
      <c r="M1602" s="120">
        <f t="shared" si="2"/>
        <v>0.6276482787</v>
      </c>
      <c r="N1602" s="29">
        <f t="shared" si="3"/>
        <v>43695000000</v>
      </c>
      <c r="O1602" s="29">
        <f t="shared" si="4"/>
        <v>31968000000</v>
      </c>
      <c r="P1602" s="120">
        <f t="shared" si="5"/>
        <v>0.2651845707</v>
      </c>
      <c r="Q1602" s="16"/>
      <c r="R1602" s="16"/>
      <c r="S1602" s="16"/>
      <c r="T1602" s="16"/>
      <c r="U1602" s="16"/>
      <c r="V1602" s="16"/>
      <c r="W1602" s="16"/>
      <c r="X1602" s="16"/>
      <c r="Y1602" s="16"/>
      <c r="Z1602" s="16"/>
      <c r="AA1602" s="16"/>
    </row>
    <row r="1603">
      <c r="A1603" s="115">
        <v>1668.0</v>
      </c>
      <c r="B1603" s="116" t="s">
        <v>577</v>
      </c>
      <c r="C1603" s="116" t="s">
        <v>27</v>
      </c>
      <c r="D1603" s="118">
        <v>42004.0</v>
      </c>
      <c r="E1603" s="117">
        <v>1.27079E11</v>
      </c>
      <c r="F1603" s="117">
        <v>4.9931E10</v>
      </c>
      <c r="G1603" s="117">
        <v>4.1016E10</v>
      </c>
      <c r="H1603" s="119" t="s">
        <v>59</v>
      </c>
      <c r="I1603" s="117">
        <v>1.6533E10</v>
      </c>
      <c r="J1603" s="116" t="s">
        <v>18</v>
      </c>
      <c r="K1603" s="116" t="s">
        <v>214</v>
      </c>
      <c r="L1603" s="29">
        <f t="shared" si="1"/>
        <v>77148000000</v>
      </c>
      <c r="M1603" s="120">
        <f t="shared" si="2"/>
        <v>0.6070869302</v>
      </c>
      <c r="N1603" s="29">
        <f t="shared" si="3"/>
        <v>57549000000</v>
      </c>
      <c r="O1603" s="29">
        <f t="shared" si="4"/>
        <v>19599000000</v>
      </c>
      <c r="P1603" s="120">
        <f t="shared" si="5"/>
        <v>0.1542268982</v>
      </c>
      <c r="Q1603" s="16"/>
      <c r="R1603" s="16"/>
      <c r="S1603" s="16"/>
      <c r="T1603" s="16"/>
      <c r="U1603" s="16"/>
      <c r="V1603" s="16"/>
      <c r="W1603" s="16"/>
      <c r="X1603" s="16"/>
      <c r="Y1603" s="16"/>
      <c r="Z1603" s="16"/>
      <c r="AA1603" s="16"/>
    </row>
    <row r="1604">
      <c r="A1604" s="115">
        <v>1669.0</v>
      </c>
      <c r="B1604" s="116" t="s">
        <v>577</v>
      </c>
      <c r="C1604" s="116" t="s">
        <v>28</v>
      </c>
      <c r="D1604" s="118">
        <v>42369.0</v>
      </c>
      <c r="E1604" s="117">
        <v>1.3162E11</v>
      </c>
      <c r="F1604" s="117">
        <v>5.2557E10</v>
      </c>
      <c r="G1604" s="117">
        <v>2.9986E10</v>
      </c>
      <c r="H1604" s="121" t="s">
        <v>59</v>
      </c>
      <c r="I1604" s="117">
        <v>1.6017E10</v>
      </c>
      <c r="J1604" s="116" t="s">
        <v>18</v>
      </c>
      <c r="K1604" s="116" t="s">
        <v>214</v>
      </c>
      <c r="L1604" s="29">
        <f t="shared" si="1"/>
        <v>79063000000</v>
      </c>
      <c r="M1604" s="120">
        <f t="shared" si="2"/>
        <v>0.6006913843</v>
      </c>
      <c r="N1604" s="29">
        <f t="shared" si="3"/>
        <v>46003000000</v>
      </c>
      <c r="O1604" s="29">
        <f t="shared" si="4"/>
        <v>33060000000</v>
      </c>
      <c r="P1604" s="120">
        <f t="shared" si="5"/>
        <v>0.2511776326</v>
      </c>
      <c r="Q1604" s="16"/>
      <c r="R1604" s="16"/>
      <c r="S1604" s="16"/>
      <c r="T1604" s="16"/>
      <c r="U1604" s="16"/>
      <c r="V1604" s="16"/>
      <c r="W1604" s="16"/>
      <c r="X1604" s="16"/>
      <c r="Y1604" s="16"/>
      <c r="Z1604" s="16"/>
      <c r="AA1604" s="16"/>
    </row>
    <row r="1605">
      <c r="A1605" s="115">
        <v>1670.0</v>
      </c>
      <c r="B1605" s="116" t="s">
        <v>578</v>
      </c>
      <c r="C1605" s="116" t="s">
        <v>25</v>
      </c>
      <c r="D1605" s="118">
        <v>41274.0</v>
      </c>
      <c r="E1605" s="117">
        <v>1.843641E9</v>
      </c>
      <c r="F1605" s="117">
        <v>7.37614E8</v>
      </c>
      <c r="G1605" s="117">
        <v>4.7727E8</v>
      </c>
      <c r="H1605" s="117">
        <v>9.6004E7</v>
      </c>
      <c r="I1605" s="117">
        <v>1.3829E7</v>
      </c>
      <c r="J1605" s="116" t="s">
        <v>13</v>
      </c>
      <c r="K1605" s="116" t="s">
        <v>68</v>
      </c>
      <c r="L1605" s="29">
        <f t="shared" si="1"/>
        <v>1106027000</v>
      </c>
      <c r="M1605" s="120">
        <f t="shared" si="2"/>
        <v>0.599914517</v>
      </c>
      <c r="N1605" s="29">
        <f t="shared" si="3"/>
        <v>587103000</v>
      </c>
      <c r="O1605" s="29">
        <f t="shared" si="4"/>
        <v>518924000</v>
      </c>
      <c r="P1605" s="120">
        <f t="shared" si="5"/>
        <v>0.281466945</v>
      </c>
      <c r="Q1605" s="16"/>
      <c r="R1605" s="16"/>
      <c r="S1605" s="16"/>
      <c r="T1605" s="16"/>
      <c r="U1605" s="16"/>
      <c r="V1605" s="16"/>
      <c r="W1605" s="16"/>
      <c r="X1605" s="16"/>
      <c r="Y1605" s="16"/>
      <c r="Z1605" s="16"/>
      <c r="AA1605" s="16"/>
    </row>
    <row r="1606">
      <c r="A1606" s="115">
        <v>1671.0</v>
      </c>
      <c r="B1606" s="116" t="s">
        <v>578</v>
      </c>
      <c r="C1606" s="116" t="s">
        <v>26</v>
      </c>
      <c r="D1606" s="122">
        <v>41639.0</v>
      </c>
      <c r="E1606" s="117">
        <v>1.904218E9</v>
      </c>
      <c r="F1606" s="117">
        <v>7.83456E8</v>
      </c>
      <c r="G1606" s="117">
        <v>4.92965E8</v>
      </c>
      <c r="H1606" s="117">
        <v>1.00536E8</v>
      </c>
      <c r="I1606" s="117">
        <v>9918000.0</v>
      </c>
      <c r="J1606" s="116" t="s">
        <v>13</v>
      </c>
      <c r="K1606" s="116" t="s">
        <v>68</v>
      </c>
      <c r="L1606" s="29">
        <f t="shared" si="1"/>
        <v>1120762000</v>
      </c>
      <c r="M1606" s="120">
        <f t="shared" si="2"/>
        <v>0.5885681156</v>
      </c>
      <c r="N1606" s="29">
        <f t="shared" si="3"/>
        <v>603419000</v>
      </c>
      <c r="O1606" s="29">
        <f t="shared" si="4"/>
        <v>517343000</v>
      </c>
      <c r="P1606" s="120">
        <f t="shared" si="5"/>
        <v>0.271682654</v>
      </c>
      <c r="Q1606" s="16"/>
      <c r="R1606" s="16"/>
      <c r="S1606" s="16"/>
      <c r="T1606" s="16"/>
      <c r="U1606" s="16"/>
      <c r="V1606" s="16"/>
      <c r="W1606" s="16"/>
      <c r="X1606" s="16"/>
      <c r="Y1606" s="16"/>
      <c r="Z1606" s="16"/>
      <c r="AA1606" s="16"/>
    </row>
    <row r="1607">
      <c r="A1607" s="115">
        <v>1672.0</v>
      </c>
      <c r="B1607" s="116" t="s">
        <v>578</v>
      </c>
      <c r="C1607" s="116" t="s">
        <v>27</v>
      </c>
      <c r="D1607" s="118">
        <v>42004.0</v>
      </c>
      <c r="E1607" s="117">
        <v>1.989344E9</v>
      </c>
      <c r="F1607" s="117">
        <v>8.24913E8</v>
      </c>
      <c r="G1607" s="117">
        <v>5.12707E8</v>
      </c>
      <c r="H1607" s="117">
        <v>1.07726E8</v>
      </c>
      <c r="I1607" s="117">
        <v>1.0634E7</v>
      </c>
      <c r="J1607" s="116" t="s">
        <v>13</v>
      </c>
      <c r="K1607" s="116" t="s">
        <v>68</v>
      </c>
      <c r="L1607" s="29">
        <f t="shared" si="1"/>
        <v>1164431000</v>
      </c>
      <c r="M1607" s="120">
        <f t="shared" si="2"/>
        <v>0.5853341604</v>
      </c>
      <c r="N1607" s="29">
        <f t="shared" si="3"/>
        <v>631067000</v>
      </c>
      <c r="O1607" s="29">
        <f t="shared" si="4"/>
        <v>533364000</v>
      </c>
      <c r="P1607" s="120">
        <f t="shared" si="5"/>
        <v>0.2681104927</v>
      </c>
      <c r="Q1607" s="16"/>
      <c r="R1607" s="16"/>
      <c r="S1607" s="16"/>
      <c r="T1607" s="16"/>
      <c r="U1607" s="16"/>
      <c r="V1607" s="16"/>
      <c r="W1607" s="16"/>
      <c r="X1607" s="16"/>
      <c r="Y1607" s="16"/>
      <c r="Z1607" s="16"/>
      <c r="AA1607" s="16"/>
    </row>
    <row r="1608">
      <c r="A1608" s="115">
        <v>1673.0</v>
      </c>
      <c r="B1608" s="116" t="s">
        <v>578</v>
      </c>
      <c r="C1608" s="116" t="s">
        <v>28</v>
      </c>
      <c r="D1608" s="118">
        <v>42369.0</v>
      </c>
      <c r="E1608" s="117">
        <v>2.042332E9</v>
      </c>
      <c r="F1608" s="117">
        <v>8.42672E8</v>
      </c>
      <c r="G1608" s="117">
        <v>4.95747E8</v>
      </c>
      <c r="H1608" s="117">
        <v>1.18545E8</v>
      </c>
      <c r="I1608" s="117">
        <v>1.0123E7</v>
      </c>
      <c r="J1608" s="116" t="s">
        <v>13</v>
      </c>
      <c r="K1608" s="116" t="s">
        <v>68</v>
      </c>
      <c r="L1608" s="29">
        <f t="shared" si="1"/>
        <v>1199660000</v>
      </c>
      <c r="M1608" s="120">
        <f t="shared" si="2"/>
        <v>0.5873971519</v>
      </c>
      <c r="N1608" s="29">
        <f t="shared" si="3"/>
        <v>624415000</v>
      </c>
      <c r="O1608" s="29">
        <f t="shared" si="4"/>
        <v>575245000</v>
      </c>
      <c r="P1608" s="120">
        <f t="shared" si="5"/>
        <v>0.2816608661</v>
      </c>
      <c r="Q1608" s="16"/>
      <c r="R1608" s="16"/>
      <c r="S1608" s="16"/>
      <c r="T1608" s="16"/>
      <c r="U1608" s="16"/>
      <c r="V1608" s="16"/>
      <c r="W1608" s="16"/>
      <c r="X1608" s="16"/>
      <c r="Y1608" s="16"/>
      <c r="Z1608" s="16"/>
      <c r="AA1608" s="16"/>
    </row>
    <row r="1609">
      <c r="A1609" s="115">
        <v>1674.0</v>
      </c>
      <c r="B1609" s="116" t="s">
        <v>579</v>
      </c>
      <c r="C1609" s="116" t="s">
        <v>25</v>
      </c>
      <c r="D1609" s="118">
        <v>41453.0</v>
      </c>
      <c r="E1609" s="117">
        <v>1.5351E10</v>
      </c>
      <c r="F1609" s="117">
        <v>1.0988E10</v>
      </c>
      <c r="G1609" s="117">
        <v>1.525E9</v>
      </c>
      <c r="H1609" s="117">
        <v>1.572E9</v>
      </c>
      <c r="I1609" s="121" t="s">
        <v>59</v>
      </c>
      <c r="J1609" s="116" t="s">
        <v>15</v>
      </c>
      <c r="K1609" s="116" t="s">
        <v>520</v>
      </c>
      <c r="L1609" s="29">
        <f t="shared" si="1"/>
        <v>4363000000</v>
      </c>
      <c r="M1609" s="120">
        <f t="shared" si="2"/>
        <v>0.284216012</v>
      </c>
      <c r="N1609" s="29">
        <f t="shared" si="3"/>
        <v>3097000000</v>
      </c>
      <c r="O1609" s="29">
        <f t="shared" si="4"/>
        <v>1266000000</v>
      </c>
      <c r="P1609" s="120">
        <f t="shared" si="5"/>
        <v>0.08247019738</v>
      </c>
      <c r="Q1609" s="16"/>
      <c r="R1609" s="16"/>
      <c r="S1609" s="16"/>
      <c r="T1609" s="16"/>
      <c r="U1609" s="16"/>
      <c r="V1609" s="16"/>
      <c r="W1609" s="16"/>
      <c r="X1609" s="16"/>
      <c r="Y1609" s="16"/>
      <c r="Z1609" s="16"/>
      <c r="AA1609" s="16"/>
    </row>
    <row r="1610">
      <c r="A1610" s="115">
        <v>1675.0</v>
      </c>
      <c r="B1610" s="116" t="s">
        <v>579</v>
      </c>
      <c r="C1610" s="116" t="s">
        <v>26</v>
      </c>
      <c r="D1610" s="118">
        <v>41817.0</v>
      </c>
      <c r="E1610" s="117">
        <v>1.513E10</v>
      </c>
      <c r="F1610" s="117">
        <v>1.077E10</v>
      </c>
      <c r="G1610" s="117">
        <v>9.08E8</v>
      </c>
      <c r="H1610" s="117">
        <v>1.661E9</v>
      </c>
      <c r="I1610" s="121" t="s">
        <v>59</v>
      </c>
      <c r="J1610" s="116" t="s">
        <v>15</v>
      </c>
      <c r="K1610" s="116" t="s">
        <v>520</v>
      </c>
      <c r="L1610" s="29">
        <f t="shared" si="1"/>
        <v>4360000000</v>
      </c>
      <c r="M1610" s="120">
        <f t="shared" si="2"/>
        <v>0.2881692003</v>
      </c>
      <c r="N1610" s="29">
        <f t="shared" si="3"/>
        <v>2569000000</v>
      </c>
      <c r="O1610" s="29">
        <f t="shared" si="4"/>
        <v>1791000000</v>
      </c>
      <c r="P1610" s="120">
        <f t="shared" si="5"/>
        <v>0.1183740912</v>
      </c>
      <c r="Q1610" s="16"/>
      <c r="R1610" s="16"/>
      <c r="S1610" s="16"/>
      <c r="T1610" s="16"/>
      <c r="U1610" s="16"/>
      <c r="V1610" s="16"/>
      <c r="W1610" s="16"/>
      <c r="X1610" s="16"/>
      <c r="Y1610" s="16"/>
      <c r="Z1610" s="16"/>
      <c r="AA1610" s="16"/>
    </row>
    <row r="1611">
      <c r="A1611" s="115">
        <v>1676.0</v>
      </c>
      <c r="B1611" s="116" t="s">
        <v>579</v>
      </c>
      <c r="C1611" s="116" t="s">
        <v>27</v>
      </c>
      <c r="D1611" s="118">
        <v>42188.0</v>
      </c>
      <c r="E1611" s="117">
        <v>1.4572E10</v>
      </c>
      <c r="F1611" s="117">
        <v>1.0351E10</v>
      </c>
      <c r="G1611" s="117">
        <v>9.64E8</v>
      </c>
      <c r="H1611" s="117">
        <v>1.646E9</v>
      </c>
      <c r="I1611" s="119" t="s">
        <v>59</v>
      </c>
      <c r="J1611" s="116" t="s">
        <v>15</v>
      </c>
      <c r="K1611" s="116" t="s">
        <v>520</v>
      </c>
      <c r="L1611" s="29">
        <f t="shared" si="1"/>
        <v>4221000000</v>
      </c>
      <c r="M1611" s="120">
        <f t="shared" si="2"/>
        <v>0.2896651112</v>
      </c>
      <c r="N1611" s="29">
        <f t="shared" si="3"/>
        <v>2610000000</v>
      </c>
      <c r="O1611" s="29">
        <f t="shared" si="4"/>
        <v>1611000000</v>
      </c>
      <c r="P1611" s="120">
        <f t="shared" si="5"/>
        <v>0.1105544881</v>
      </c>
      <c r="Q1611" s="16"/>
      <c r="R1611" s="16"/>
      <c r="S1611" s="16"/>
      <c r="T1611" s="16"/>
      <c r="U1611" s="16"/>
      <c r="V1611" s="16"/>
      <c r="W1611" s="16"/>
      <c r="X1611" s="16"/>
      <c r="Y1611" s="16"/>
      <c r="Z1611" s="16"/>
      <c r="AA1611" s="16"/>
    </row>
    <row r="1612">
      <c r="A1612" s="115">
        <v>1677.0</v>
      </c>
      <c r="B1612" s="116" t="s">
        <v>579</v>
      </c>
      <c r="C1612" s="116" t="s">
        <v>28</v>
      </c>
      <c r="D1612" s="118">
        <v>42552.0</v>
      </c>
      <c r="E1612" s="117">
        <v>1.2994E10</v>
      </c>
      <c r="F1612" s="117">
        <v>9.559E9</v>
      </c>
      <c r="G1612" s="117">
        <v>1.342E9</v>
      </c>
      <c r="H1612" s="117">
        <v>1.627E9</v>
      </c>
      <c r="I1612" s="119" t="s">
        <v>59</v>
      </c>
      <c r="J1612" s="116" t="s">
        <v>15</v>
      </c>
      <c r="K1612" s="116" t="s">
        <v>520</v>
      </c>
      <c r="L1612" s="29">
        <f t="shared" si="1"/>
        <v>3435000000</v>
      </c>
      <c r="M1612" s="120">
        <f t="shared" si="2"/>
        <v>0.2643527782</v>
      </c>
      <c r="N1612" s="29">
        <f t="shared" si="3"/>
        <v>2969000000</v>
      </c>
      <c r="O1612" s="29">
        <f t="shared" si="4"/>
        <v>466000000</v>
      </c>
      <c r="P1612" s="120">
        <f t="shared" si="5"/>
        <v>0.03586270586</v>
      </c>
      <c r="Q1612" s="16"/>
      <c r="R1612" s="16"/>
      <c r="S1612" s="16"/>
      <c r="T1612" s="16"/>
      <c r="U1612" s="16"/>
      <c r="V1612" s="16"/>
      <c r="W1612" s="16"/>
      <c r="X1612" s="16"/>
      <c r="Y1612" s="16"/>
      <c r="Z1612" s="16"/>
      <c r="AA1612" s="16"/>
    </row>
    <row r="1613">
      <c r="A1613" s="115">
        <v>1678.0</v>
      </c>
      <c r="B1613" s="116" t="s">
        <v>580</v>
      </c>
      <c r="C1613" s="116" t="s">
        <v>25</v>
      </c>
      <c r="D1613" s="118">
        <v>41274.0</v>
      </c>
      <c r="E1613" s="117">
        <v>4.2464E9</v>
      </c>
      <c r="F1613" s="117">
        <v>2.7605E9</v>
      </c>
      <c r="G1613" s="117">
        <v>1.214E8</v>
      </c>
      <c r="H1613" s="121" t="s">
        <v>59</v>
      </c>
      <c r="I1613" s="117">
        <v>3.642E8</v>
      </c>
      <c r="J1613" s="116" t="s">
        <v>19</v>
      </c>
      <c r="K1613" s="116" t="s">
        <v>82</v>
      </c>
      <c r="L1613" s="29">
        <f t="shared" si="1"/>
        <v>1485900000</v>
      </c>
      <c r="M1613" s="120">
        <f t="shared" si="2"/>
        <v>0.3499199322</v>
      </c>
      <c r="N1613" s="29">
        <f t="shared" si="3"/>
        <v>485600000</v>
      </c>
      <c r="O1613" s="29">
        <f t="shared" si="4"/>
        <v>1000300000</v>
      </c>
      <c r="P1613" s="120">
        <f t="shared" si="5"/>
        <v>0.2355642427</v>
      </c>
      <c r="Q1613" s="16"/>
      <c r="R1613" s="16"/>
      <c r="S1613" s="16"/>
      <c r="T1613" s="16"/>
      <c r="U1613" s="16"/>
      <c r="V1613" s="16"/>
      <c r="W1613" s="16"/>
      <c r="X1613" s="16"/>
      <c r="Y1613" s="16"/>
      <c r="Z1613" s="16"/>
      <c r="AA1613" s="16"/>
    </row>
    <row r="1614">
      <c r="A1614" s="115">
        <v>1679.0</v>
      </c>
      <c r="B1614" s="116" t="s">
        <v>580</v>
      </c>
      <c r="C1614" s="116" t="s">
        <v>26</v>
      </c>
      <c r="D1614" s="118">
        <v>41639.0</v>
      </c>
      <c r="E1614" s="117">
        <v>4.519E9</v>
      </c>
      <c r="F1614" s="117">
        <v>2.9821E9</v>
      </c>
      <c r="G1614" s="117">
        <v>1.167E8</v>
      </c>
      <c r="H1614" s="119" t="s">
        <v>59</v>
      </c>
      <c r="I1614" s="117">
        <v>3.401E8</v>
      </c>
      <c r="J1614" s="116" t="s">
        <v>19</v>
      </c>
      <c r="K1614" s="116" t="s">
        <v>82</v>
      </c>
      <c r="L1614" s="29">
        <f t="shared" si="1"/>
        <v>1536900000</v>
      </c>
      <c r="M1614" s="120">
        <f t="shared" si="2"/>
        <v>0.3400973667</v>
      </c>
      <c r="N1614" s="29">
        <f t="shared" si="3"/>
        <v>456800000</v>
      </c>
      <c r="O1614" s="29">
        <f t="shared" si="4"/>
        <v>1080100000</v>
      </c>
      <c r="P1614" s="120">
        <f t="shared" si="5"/>
        <v>0.239013056</v>
      </c>
      <c r="Q1614" s="16"/>
      <c r="R1614" s="16"/>
      <c r="S1614" s="16"/>
      <c r="T1614" s="16"/>
      <c r="U1614" s="16"/>
      <c r="V1614" s="16"/>
      <c r="W1614" s="16"/>
      <c r="X1614" s="16"/>
      <c r="Y1614" s="16"/>
      <c r="Z1614" s="16"/>
      <c r="AA1614" s="16"/>
    </row>
    <row r="1615">
      <c r="A1615" s="115">
        <v>1680.0</v>
      </c>
      <c r="B1615" s="116" t="s">
        <v>580</v>
      </c>
      <c r="C1615" s="116" t="s">
        <v>27</v>
      </c>
      <c r="D1615" s="118">
        <v>42004.0</v>
      </c>
      <c r="E1615" s="117">
        <v>4.9971E9</v>
      </c>
      <c r="F1615" s="117">
        <v>3.3718E9</v>
      </c>
      <c r="G1615" s="117">
        <v>1.218E8</v>
      </c>
      <c r="H1615" s="121" t="s">
        <v>59</v>
      </c>
      <c r="I1615" s="117">
        <v>3.914E8</v>
      </c>
      <c r="J1615" s="116" t="s">
        <v>19</v>
      </c>
      <c r="K1615" s="116" t="s">
        <v>82</v>
      </c>
      <c r="L1615" s="29">
        <f t="shared" si="1"/>
        <v>1625300000</v>
      </c>
      <c r="M1615" s="120">
        <f t="shared" si="2"/>
        <v>0.3252486442</v>
      </c>
      <c r="N1615" s="29">
        <f t="shared" si="3"/>
        <v>513200000</v>
      </c>
      <c r="O1615" s="29">
        <f t="shared" si="4"/>
        <v>1112100000</v>
      </c>
      <c r="P1615" s="120">
        <f t="shared" si="5"/>
        <v>0.2225490785</v>
      </c>
      <c r="Q1615" s="16"/>
      <c r="R1615" s="16"/>
      <c r="S1615" s="16"/>
      <c r="T1615" s="16"/>
      <c r="U1615" s="16"/>
      <c r="V1615" s="16"/>
      <c r="W1615" s="16"/>
      <c r="X1615" s="16"/>
      <c r="Y1615" s="16"/>
      <c r="Z1615" s="16"/>
      <c r="AA1615" s="16"/>
    </row>
    <row r="1616">
      <c r="A1616" s="115">
        <v>1681.0</v>
      </c>
      <c r="B1616" s="116" t="s">
        <v>580</v>
      </c>
      <c r="C1616" s="116" t="s">
        <v>28</v>
      </c>
      <c r="D1616" s="118">
        <v>42369.0</v>
      </c>
      <c r="E1616" s="117">
        <v>5.9261E9</v>
      </c>
      <c r="F1616" s="117">
        <v>3.9494E9</v>
      </c>
      <c r="G1616" s="117">
        <v>1.644E8</v>
      </c>
      <c r="H1616" s="121" t="s">
        <v>59</v>
      </c>
      <c r="I1616" s="117">
        <v>5.618E8</v>
      </c>
      <c r="J1616" s="116" t="s">
        <v>19</v>
      </c>
      <c r="K1616" s="116" t="s">
        <v>82</v>
      </c>
      <c r="L1616" s="29">
        <f t="shared" si="1"/>
        <v>1976700000</v>
      </c>
      <c r="M1616" s="120">
        <f t="shared" si="2"/>
        <v>0.3335583267</v>
      </c>
      <c r="N1616" s="29">
        <f t="shared" si="3"/>
        <v>726200000</v>
      </c>
      <c r="O1616" s="29">
        <f t="shared" si="4"/>
        <v>1250500000</v>
      </c>
      <c r="P1616" s="120">
        <f t="shared" si="5"/>
        <v>0.2110156764</v>
      </c>
      <c r="Q1616" s="16"/>
      <c r="R1616" s="16"/>
      <c r="S1616" s="16"/>
      <c r="T1616" s="16"/>
      <c r="U1616" s="16"/>
      <c r="V1616" s="16"/>
      <c r="W1616" s="16"/>
      <c r="X1616" s="16"/>
      <c r="Y1616" s="16"/>
      <c r="Z1616" s="16"/>
      <c r="AA1616" s="16"/>
    </row>
    <row r="1617">
      <c r="A1617" s="115">
        <v>1682.0</v>
      </c>
      <c r="B1617" s="116" t="s">
        <v>581</v>
      </c>
      <c r="C1617" s="116" t="s">
        <v>25</v>
      </c>
      <c r="D1617" s="118">
        <v>41274.0</v>
      </c>
      <c r="E1617" s="117">
        <v>9.1247E10</v>
      </c>
      <c r="F1617" s="117">
        <v>1.727E9</v>
      </c>
      <c r="G1617" s="117">
        <v>4.8724E10</v>
      </c>
      <c r="H1617" s="121" t="s">
        <v>59</v>
      </c>
      <c r="I1617" s="117">
        <v>8.891E9</v>
      </c>
      <c r="J1617" s="116" t="s">
        <v>12</v>
      </c>
      <c r="K1617" s="116" t="s">
        <v>137</v>
      </c>
      <c r="L1617" s="29">
        <f t="shared" si="1"/>
        <v>89520000000</v>
      </c>
      <c r="M1617" s="120">
        <f t="shared" si="2"/>
        <v>0.9810733504</v>
      </c>
      <c r="N1617" s="29">
        <f t="shared" si="3"/>
        <v>57615000000</v>
      </c>
      <c r="O1617" s="29">
        <f t="shared" si="4"/>
        <v>31905000000</v>
      </c>
      <c r="P1617" s="120">
        <f t="shared" si="5"/>
        <v>0.3496553311</v>
      </c>
      <c r="Q1617" s="16"/>
      <c r="R1617" s="16"/>
      <c r="S1617" s="16"/>
      <c r="T1617" s="16"/>
      <c r="U1617" s="16"/>
      <c r="V1617" s="16"/>
      <c r="W1617" s="16"/>
      <c r="X1617" s="16"/>
      <c r="Y1617" s="16"/>
      <c r="Z1617" s="16"/>
      <c r="AA1617" s="16"/>
    </row>
    <row r="1618">
      <c r="A1618" s="115">
        <v>1683.0</v>
      </c>
      <c r="B1618" s="116" t="s">
        <v>581</v>
      </c>
      <c r="C1618" s="116" t="s">
        <v>26</v>
      </c>
      <c r="D1618" s="118">
        <v>41639.0</v>
      </c>
      <c r="E1618" s="117">
        <v>8.8069E10</v>
      </c>
      <c r="F1618" s="117">
        <v>1.337E9</v>
      </c>
      <c r="G1618" s="117">
        <v>4.7338E10</v>
      </c>
      <c r="H1618" s="121" t="s">
        <v>59</v>
      </c>
      <c r="I1618" s="117">
        <v>3.813E9</v>
      </c>
      <c r="J1618" s="116" t="s">
        <v>12</v>
      </c>
      <c r="K1618" s="116" t="s">
        <v>137</v>
      </c>
      <c r="L1618" s="29">
        <f t="shared" si="1"/>
        <v>86732000000</v>
      </c>
      <c r="M1618" s="120">
        <f t="shared" si="2"/>
        <v>0.9848187217</v>
      </c>
      <c r="N1618" s="29">
        <f t="shared" si="3"/>
        <v>51151000000</v>
      </c>
      <c r="O1618" s="29">
        <f t="shared" si="4"/>
        <v>35581000000</v>
      </c>
      <c r="P1618" s="120">
        <f t="shared" si="5"/>
        <v>0.4040127627</v>
      </c>
      <c r="Q1618" s="16"/>
      <c r="R1618" s="16"/>
      <c r="S1618" s="16"/>
      <c r="T1618" s="16"/>
      <c r="U1618" s="16"/>
      <c r="V1618" s="16"/>
      <c r="W1618" s="16"/>
      <c r="X1618" s="16"/>
      <c r="Y1618" s="16"/>
      <c r="Z1618" s="16"/>
      <c r="AA1618" s="16"/>
    </row>
    <row r="1619">
      <c r="A1619" s="115">
        <v>1684.0</v>
      </c>
      <c r="B1619" s="116" t="s">
        <v>581</v>
      </c>
      <c r="C1619" s="116" t="s">
        <v>27</v>
      </c>
      <c r="D1619" s="118">
        <v>42004.0</v>
      </c>
      <c r="E1619" s="117">
        <v>8.8372E10</v>
      </c>
      <c r="F1619" s="117">
        <v>1.096E9</v>
      </c>
      <c r="G1619" s="117">
        <v>4.7667E10</v>
      </c>
      <c r="H1619" s="121" t="s">
        <v>59</v>
      </c>
      <c r="I1619" s="117">
        <v>2.765E9</v>
      </c>
      <c r="J1619" s="116" t="s">
        <v>12</v>
      </c>
      <c r="K1619" s="116" t="s">
        <v>137</v>
      </c>
      <c r="L1619" s="29">
        <f t="shared" si="1"/>
        <v>87276000000</v>
      </c>
      <c r="M1619" s="120">
        <f t="shared" si="2"/>
        <v>0.9875978817</v>
      </c>
      <c r="N1619" s="29">
        <f t="shared" si="3"/>
        <v>50432000000</v>
      </c>
      <c r="O1619" s="29">
        <f t="shared" si="4"/>
        <v>36844000000</v>
      </c>
      <c r="P1619" s="120">
        <f t="shared" si="5"/>
        <v>0.4169193862</v>
      </c>
      <c r="Q1619" s="16"/>
      <c r="R1619" s="16"/>
      <c r="S1619" s="16"/>
      <c r="T1619" s="16"/>
      <c r="U1619" s="16"/>
      <c r="V1619" s="16"/>
      <c r="W1619" s="16"/>
      <c r="X1619" s="16"/>
      <c r="Y1619" s="16"/>
      <c r="Z1619" s="16"/>
      <c r="AA1619" s="16"/>
    </row>
    <row r="1620">
      <c r="A1620" s="115">
        <v>1685.0</v>
      </c>
      <c r="B1620" s="116" t="s">
        <v>581</v>
      </c>
      <c r="C1620" s="116" t="s">
        <v>28</v>
      </c>
      <c r="D1620" s="118">
        <v>42369.0</v>
      </c>
      <c r="E1620" s="117">
        <v>9.0033E10</v>
      </c>
      <c r="F1620" s="117">
        <v>9.63E8</v>
      </c>
      <c r="G1620" s="117">
        <v>4.8728E10</v>
      </c>
      <c r="H1620" s="121" t="s">
        <v>59</v>
      </c>
      <c r="I1620" s="117">
        <v>3.688E9</v>
      </c>
      <c r="J1620" s="116" t="s">
        <v>12</v>
      </c>
      <c r="K1620" s="116" t="s">
        <v>137</v>
      </c>
      <c r="L1620" s="29">
        <f t="shared" si="1"/>
        <v>89070000000</v>
      </c>
      <c r="M1620" s="120">
        <f t="shared" si="2"/>
        <v>0.9893039219</v>
      </c>
      <c r="N1620" s="29">
        <f t="shared" si="3"/>
        <v>52416000000</v>
      </c>
      <c r="O1620" s="29">
        <f t="shared" si="4"/>
        <v>36654000000</v>
      </c>
      <c r="P1620" s="120">
        <f t="shared" si="5"/>
        <v>0.4071173903</v>
      </c>
      <c r="Q1620" s="16"/>
      <c r="R1620" s="16"/>
      <c r="S1620" s="16"/>
      <c r="T1620" s="16"/>
      <c r="U1620" s="16"/>
      <c r="V1620" s="16"/>
      <c r="W1620" s="16"/>
      <c r="X1620" s="16"/>
      <c r="Y1620" s="16"/>
      <c r="Z1620" s="16"/>
      <c r="AA1620" s="16"/>
    </row>
    <row r="1621">
      <c r="A1621" s="115">
        <v>1686.0</v>
      </c>
      <c r="B1621" s="116" t="s">
        <v>582</v>
      </c>
      <c r="C1621" s="116" t="s">
        <v>25</v>
      </c>
      <c r="D1621" s="118">
        <v>41546.0</v>
      </c>
      <c r="E1621" s="117">
        <v>1.2917E10</v>
      </c>
      <c r="F1621" s="117">
        <v>8.288E9</v>
      </c>
      <c r="G1621" s="117">
        <v>3.682E9</v>
      </c>
      <c r="H1621" s="121" t="s">
        <v>59</v>
      </c>
      <c r="I1621" s="119" t="s">
        <v>59</v>
      </c>
      <c r="J1621" s="116" t="s">
        <v>10</v>
      </c>
      <c r="K1621" s="116" t="s">
        <v>377</v>
      </c>
      <c r="L1621" s="29">
        <f t="shared" si="1"/>
        <v>4629000000</v>
      </c>
      <c r="M1621" s="120">
        <f t="shared" si="2"/>
        <v>0.3583649454</v>
      </c>
      <c r="N1621" s="29">
        <f t="shared" si="3"/>
        <v>3682000000</v>
      </c>
      <c r="O1621" s="29">
        <f t="shared" si="4"/>
        <v>947000000</v>
      </c>
      <c r="P1621" s="120">
        <f t="shared" si="5"/>
        <v>0.07331423705</v>
      </c>
      <c r="Q1621" s="16"/>
      <c r="R1621" s="16"/>
      <c r="S1621" s="16"/>
      <c r="T1621" s="16"/>
      <c r="U1621" s="16"/>
      <c r="V1621" s="16"/>
      <c r="W1621" s="16"/>
      <c r="X1621" s="16"/>
      <c r="Y1621" s="16"/>
      <c r="Z1621" s="16"/>
      <c r="AA1621" s="16"/>
    </row>
    <row r="1622">
      <c r="A1622" s="115">
        <v>1687.0</v>
      </c>
      <c r="B1622" s="116" t="s">
        <v>582</v>
      </c>
      <c r="C1622" s="116" t="s">
        <v>26</v>
      </c>
      <c r="D1622" s="118">
        <v>41910.0</v>
      </c>
      <c r="E1622" s="117">
        <v>1.4194E10</v>
      </c>
      <c r="F1622" s="117">
        <v>9.15E9</v>
      </c>
      <c r="G1622" s="117">
        <v>4.032E9</v>
      </c>
      <c r="H1622" s="119" t="s">
        <v>59</v>
      </c>
      <c r="I1622" s="119" t="s">
        <v>59</v>
      </c>
      <c r="J1622" s="116" t="s">
        <v>10</v>
      </c>
      <c r="K1622" s="116" t="s">
        <v>377</v>
      </c>
      <c r="L1622" s="29">
        <f t="shared" si="1"/>
        <v>5044000000</v>
      </c>
      <c r="M1622" s="120">
        <f t="shared" si="2"/>
        <v>0.3553614203</v>
      </c>
      <c r="N1622" s="29">
        <f t="shared" si="3"/>
        <v>4032000000</v>
      </c>
      <c r="O1622" s="29">
        <f t="shared" si="4"/>
        <v>1012000000</v>
      </c>
      <c r="P1622" s="120">
        <f t="shared" si="5"/>
        <v>0.07129773144</v>
      </c>
      <c r="Q1622" s="16"/>
      <c r="R1622" s="16"/>
      <c r="S1622" s="16"/>
      <c r="T1622" s="16"/>
      <c r="U1622" s="16"/>
      <c r="V1622" s="16"/>
      <c r="W1622" s="16"/>
      <c r="X1622" s="16"/>
      <c r="Y1622" s="16"/>
      <c r="Z1622" s="16"/>
      <c r="AA1622" s="16"/>
    </row>
    <row r="1623">
      <c r="A1623" s="115">
        <v>1688.0</v>
      </c>
      <c r="B1623" s="116" t="s">
        <v>582</v>
      </c>
      <c r="C1623" s="116" t="s">
        <v>27</v>
      </c>
      <c r="D1623" s="118">
        <v>42274.0</v>
      </c>
      <c r="E1623" s="117">
        <v>1.5389E10</v>
      </c>
      <c r="F1623" s="117">
        <v>9.973E9</v>
      </c>
      <c r="G1623" s="117">
        <v>4.472E9</v>
      </c>
      <c r="H1623" s="121" t="s">
        <v>59</v>
      </c>
      <c r="I1623" s="119" t="s">
        <v>59</v>
      </c>
      <c r="J1623" s="116" t="s">
        <v>10</v>
      </c>
      <c r="K1623" s="116" t="s">
        <v>377</v>
      </c>
      <c r="L1623" s="29">
        <f t="shared" si="1"/>
        <v>5416000000</v>
      </c>
      <c r="M1623" s="120">
        <f t="shared" si="2"/>
        <v>0.3519396972</v>
      </c>
      <c r="N1623" s="29">
        <f t="shared" si="3"/>
        <v>4472000000</v>
      </c>
      <c r="O1623" s="29">
        <f t="shared" si="4"/>
        <v>944000000</v>
      </c>
      <c r="P1623" s="120">
        <f t="shared" si="5"/>
        <v>0.06134251738</v>
      </c>
      <c r="Q1623" s="16"/>
      <c r="R1623" s="16"/>
      <c r="S1623" s="16"/>
      <c r="T1623" s="16"/>
      <c r="U1623" s="16"/>
      <c r="V1623" s="16"/>
      <c r="W1623" s="16"/>
      <c r="X1623" s="16"/>
      <c r="Y1623" s="16"/>
      <c r="Z1623" s="16"/>
      <c r="AA1623" s="16"/>
    </row>
    <row r="1624">
      <c r="A1624" s="115">
        <v>1689.0</v>
      </c>
      <c r="B1624" s="116" t="s">
        <v>582</v>
      </c>
      <c r="C1624" s="116" t="s">
        <v>28</v>
      </c>
      <c r="D1624" s="118">
        <v>42638.0</v>
      </c>
      <c r="E1624" s="117">
        <v>1.5724E10</v>
      </c>
      <c r="F1624" s="117">
        <v>1.0313E10</v>
      </c>
      <c r="G1624" s="117">
        <v>4.477E9</v>
      </c>
      <c r="H1624" s="121" t="s">
        <v>59</v>
      </c>
      <c r="I1624" s="119" t="s">
        <v>59</v>
      </c>
      <c r="J1624" s="116" t="s">
        <v>10</v>
      </c>
      <c r="K1624" s="116" t="s">
        <v>377</v>
      </c>
      <c r="L1624" s="29">
        <f t="shared" si="1"/>
        <v>5411000000</v>
      </c>
      <c r="M1624" s="120">
        <f t="shared" si="2"/>
        <v>0.3441236327</v>
      </c>
      <c r="N1624" s="29">
        <f t="shared" si="3"/>
        <v>4477000000</v>
      </c>
      <c r="O1624" s="29">
        <f t="shared" si="4"/>
        <v>934000000</v>
      </c>
      <c r="P1624" s="120">
        <f t="shared" si="5"/>
        <v>0.05939964386</v>
      </c>
      <c r="Q1624" s="16"/>
      <c r="R1624" s="16"/>
      <c r="S1624" s="16"/>
      <c r="T1624" s="16"/>
      <c r="U1624" s="16"/>
      <c r="V1624" s="16"/>
      <c r="W1624" s="16"/>
      <c r="X1624" s="16"/>
      <c r="Y1624" s="16"/>
      <c r="Z1624" s="16"/>
      <c r="AA1624" s="16"/>
    </row>
    <row r="1625">
      <c r="A1625" s="115">
        <v>1690.0</v>
      </c>
      <c r="B1625" s="116" t="s">
        <v>583</v>
      </c>
      <c r="C1625" s="116" t="s">
        <v>25</v>
      </c>
      <c r="D1625" s="118">
        <v>41639.0</v>
      </c>
      <c r="E1625" s="117">
        <v>1.8769E10</v>
      </c>
      <c r="F1625" s="117">
        <v>1.5471E10</v>
      </c>
      <c r="G1625" s="117">
        <v>1.828E9</v>
      </c>
      <c r="H1625" s="121" t="s">
        <v>59</v>
      </c>
      <c r="I1625" s="117">
        <v>2.5E7</v>
      </c>
      <c r="J1625" s="116" t="s">
        <v>9</v>
      </c>
      <c r="K1625" s="116" t="s">
        <v>511</v>
      </c>
      <c r="L1625" s="29">
        <f t="shared" si="1"/>
        <v>3298000000</v>
      </c>
      <c r="M1625" s="120">
        <f t="shared" si="2"/>
        <v>0.1757152752</v>
      </c>
      <c r="N1625" s="29">
        <f t="shared" si="3"/>
        <v>1853000000</v>
      </c>
      <c r="O1625" s="29">
        <f t="shared" si="4"/>
        <v>1445000000</v>
      </c>
      <c r="P1625" s="120">
        <f t="shared" si="5"/>
        <v>0.0769886515</v>
      </c>
      <c r="Q1625" s="16"/>
      <c r="R1625" s="16"/>
      <c r="S1625" s="16"/>
      <c r="T1625" s="16"/>
      <c r="U1625" s="16"/>
      <c r="V1625" s="16"/>
      <c r="W1625" s="16"/>
      <c r="X1625" s="16"/>
      <c r="Y1625" s="16"/>
      <c r="Z1625" s="16"/>
      <c r="AA1625" s="16"/>
    </row>
    <row r="1626">
      <c r="A1626" s="115">
        <v>1691.0</v>
      </c>
      <c r="B1626" s="116" t="s">
        <v>583</v>
      </c>
      <c r="C1626" s="116" t="s">
        <v>26</v>
      </c>
      <c r="D1626" s="118">
        <v>42004.0</v>
      </c>
      <c r="E1626" s="117">
        <v>1.9872E10</v>
      </c>
      <c r="F1626" s="117">
        <v>1.6477E10</v>
      </c>
      <c r="G1626" s="117">
        <v>2.038E9</v>
      </c>
      <c r="H1626" s="121" t="s">
        <v>59</v>
      </c>
      <c r="I1626" s="117">
        <v>3.3E7</v>
      </c>
      <c r="J1626" s="116" t="s">
        <v>9</v>
      </c>
      <c r="K1626" s="116" t="s">
        <v>511</v>
      </c>
      <c r="L1626" s="29">
        <f t="shared" si="1"/>
        <v>3395000000</v>
      </c>
      <c r="M1626" s="120">
        <f t="shared" si="2"/>
        <v>0.1708433977</v>
      </c>
      <c r="N1626" s="29">
        <f t="shared" si="3"/>
        <v>2071000000</v>
      </c>
      <c r="O1626" s="29">
        <f t="shared" si="4"/>
        <v>1324000000</v>
      </c>
      <c r="P1626" s="120">
        <f t="shared" si="5"/>
        <v>0.06662640902</v>
      </c>
      <c r="Q1626" s="16"/>
      <c r="R1626" s="16"/>
      <c r="S1626" s="16"/>
      <c r="T1626" s="16"/>
      <c r="U1626" s="16"/>
      <c r="V1626" s="16"/>
      <c r="W1626" s="16"/>
      <c r="X1626" s="16"/>
      <c r="Y1626" s="16"/>
      <c r="Z1626" s="16"/>
      <c r="AA1626" s="16"/>
    </row>
    <row r="1627">
      <c r="A1627" s="115">
        <v>1692.0</v>
      </c>
      <c r="B1627" s="116" t="s">
        <v>583</v>
      </c>
      <c r="C1627" s="116" t="s">
        <v>27</v>
      </c>
      <c r="D1627" s="118">
        <v>42369.0</v>
      </c>
      <c r="E1627" s="117">
        <v>2.0891E10</v>
      </c>
      <c r="F1627" s="117">
        <v>1.7201E10</v>
      </c>
      <c r="G1627" s="117">
        <v>2.13E9</v>
      </c>
      <c r="H1627" s="119" t="s">
        <v>59</v>
      </c>
      <c r="I1627" s="117">
        <v>7.4E7</v>
      </c>
      <c r="J1627" s="116" t="s">
        <v>9</v>
      </c>
      <c r="K1627" s="116" t="s">
        <v>511</v>
      </c>
      <c r="L1627" s="29">
        <f t="shared" si="1"/>
        <v>3690000000</v>
      </c>
      <c r="M1627" s="120">
        <f t="shared" si="2"/>
        <v>0.1766310852</v>
      </c>
      <c r="N1627" s="29">
        <f t="shared" si="3"/>
        <v>2204000000</v>
      </c>
      <c r="O1627" s="29">
        <f t="shared" si="4"/>
        <v>1486000000</v>
      </c>
      <c r="P1627" s="120">
        <f t="shared" si="5"/>
        <v>0.07113110909</v>
      </c>
      <c r="Q1627" s="16"/>
      <c r="R1627" s="16"/>
      <c r="S1627" s="16"/>
      <c r="T1627" s="16"/>
      <c r="U1627" s="16"/>
      <c r="V1627" s="16"/>
      <c r="W1627" s="16"/>
      <c r="X1627" s="16"/>
      <c r="Y1627" s="16"/>
      <c r="Z1627" s="16"/>
      <c r="AA1627" s="16"/>
    </row>
    <row r="1628">
      <c r="A1628" s="115">
        <v>1693.0</v>
      </c>
      <c r="B1628" s="116" t="s">
        <v>583</v>
      </c>
      <c r="C1628" s="116" t="s">
        <v>28</v>
      </c>
      <c r="D1628" s="118">
        <v>42735.0</v>
      </c>
      <c r="E1628" s="117">
        <v>2.0718E10</v>
      </c>
      <c r="F1628" s="117">
        <v>1.7036E10</v>
      </c>
      <c r="G1628" s="117">
        <v>2.084E9</v>
      </c>
      <c r="H1628" s="119" t="s">
        <v>59</v>
      </c>
      <c r="I1628" s="117">
        <v>7.1E7</v>
      </c>
      <c r="J1628" s="116" t="s">
        <v>9</v>
      </c>
      <c r="K1628" s="116" t="s">
        <v>511</v>
      </c>
      <c r="L1628" s="29">
        <f t="shared" si="1"/>
        <v>3682000000</v>
      </c>
      <c r="M1628" s="120">
        <f t="shared" si="2"/>
        <v>0.1777198571</v>
      </c>
      <c r="N1628" s="29">
        <f t="shared" si="3"/>
        <v>2155000000</v>
      </c>
      <c r="O1628" s="29">
        <f t="shared" si="4"/>
        <v>1527000000</v>
      </c>
      <c r="P1628" s="120">
        <f t="shared" si="5"/>
        <v>0.07370402549</v>
      </c>
      <c r="Q1628" s="16"/>
      <c r="R1628" s="16"/>
      <c r="S1628" s="16"/>
      <c r="T1628" s="16"/>
      <c r="U1628" s="16"/>
      <c r="V1628" s="16"/>
      <c r="W1628" s="16"/>
      <c r="X1628" s="16"/>
      <c r="Y1628" s="16"/>
      <c r="Z1628" s="16"/>
      <c r="AA1628" s="16"/>
    </row>
    <row r="1629">
      <c r="A1629" s="115">
        <v>1698.0</v>
      </c>
      <c r="B1629" s="116" t="s">
        <v>584</v>
      </c>
      <c r="C1629" s="116" t="s">
        <v>25</v>
      </c>
      <c r="D1629" s="118">
        <v>41639.0</v>
      </c>
      <c r="E1629" s="117">
        <v>1.3983E10</v>
      </c>
      <c r="F1629" s="117">
        <v>9.112E9</v>
      </c>
      <c r="G1629" s="117">
        <v>1.468E9</v>
      </c>
      <c r="H1629" s="121" t="s">
        <v>59</v>
      </c>
      <c r="I1629" s="117">
        <v>1.333E9</v>
      </c>
      <c r="J1629" s="116" t="s">
        <v>14</v>
      </c>
      <c r="K1629" s="116" t="s">
        <v>585</v>
      </c>
      <c r="L1629" s="29">
        <f t="shared" si="1"/>
        <v>4871000000</v>
      </c>
      <c r="M1629" s="120">
        <f t="shared" si="2"/>
        <v>0.3483515698</v>
      </c>
      <c r="N1629" s="29">
        <f t="shared" si="3"/>
        <v>2801000000</v>
      </c>
      <c r="O1629" s="29">
        <f t="shared" si="4"/>
        <v>2070000000</v>
      </c>
      <c r="P1629" s="120">
        <f t="shared" si="5"/>
        <v>0.148036902</v>
      </c>
      <c r="Q1629" s="16"/>
      <c r="R1629" s="16"/>
      <c r="S1629" s="16"/>
      <c r="T1629" s="16"/>
      <c r="U1629" s="16"/>
      <c r="V1629" s="16"/>
      <c r="W1629" s="16"/>
      <c r="X1629" s="16"/>
      <c r="Y1629" s="16"/>
      <c r="Z1629" s="16"/>
      <c r="AA1629" s="16"/>
    </row>
    <row r="1630">
      <c r="A1630" s="115">
        <v>1699.0</v>
      </c>
      <c r="B1630" s="116" t="s">
        <v>584</v>
      </c>
      <c r="C1630" s="116" t="s">
        <v>26</v>
      </c>
      <c r="D1630" s="118">
        <v>42004.0</v>
      </c>
      <c r="E1630" s="117">
        <v>1.3996E10</v>
      </c>
      <c r="F1630" s="117">
        <v>9.002E9</v>
      </c>
      <c r="G1630" s="117">
        <v>1.481E9</v>
      </c>
      <c r="H1630" s="119" t="s">
        <v>59</v>
      </c>
      <c r="I1630" s="117">
        <v>1.292E9</v>
      </c>
      <c r="J1630" s="116" t="s">
        <v>14</v>
      </c>
      <c r="K1630" s="116" t="s">
        <v>585</v>
      </c>
      <c r="L1630" s="29">
        <f t="shared" si="1"/>
        <v>4994000000</v>
      </c>
      <c r="M1630" s="120">
        <f t="shared" si="2"/>
        <v>0.3568162332</v>
      </c>
      <c r="N1630" s="29">
        <f t="shared" si="3"/>
        <v>2773000000</v>
      </c>
      <c r="O1630" s="29">
        <f t="shared" si="4"/>
        <v>2221000000</v>
      </c>
      <c r="P1630" s="120">
        <f t="shared" si="5"/>
        <v>0.1586881966</v>
      </c>
      <c r="Q1630" s="16"/>
      <c r="R1630" s="16"/>
      <c r="S1630" s="16"/>
      <c r="T1630" s="16"/>
      <c r="U1630" s="16"/>
      <c r="V1630" s="16"/>
      <c r="W1630" s="16"/>
      <c r="X1630" s="16"/>
      <c r="Y1630" s="16"/>
      <c r="Z1630" s="16"/>
      <c r="AA1630" s="16"/>
    </row>
    <row r="1631">
      <c r="A1631" s="115">
        <v>1700.0</v>
      </c>
      <c r="B1631" s="116" t="s">
        <v>584</v>
      </c>
      <c r="C1631" s="116" t="s">
        <v>27</v>
      </c>
      <c r="D1631" s="118">
        <v>42369.0</v>
      </c>
      <c r="E1631" s="117">
        <v>1.2961E10</v>
      </c>
      <c r="F1631" s="117">
        <v>8.231E9</v>
      </c>
      <c r="G1631" s="117">
        <v>1.343E9</v>
      </c>
      <c r="H1631" s="121" t="s">
        <v>59</v>
      </c>
      <c r="I1631" s="117">
        <v>1.245E9</v>
      </c>
      <c r="J1631" s="116" t="s">
        <v>14</v>
      </c>
      <c r="K1631" s="116" t="s">
        <v>585</v>
      </c>
      <c r="L1631" s="29">
        <f t="shared" si="1"/>
        <v>4730000000</v>
      </c>
      <c r="M1631" s="120">
        <f t="shared" si="2"/>
        <v>0.3649409768</v>
      </c>
      <c r="N1631" s="29">
        <f t="shared" si="3"/>
        <v>2588000000</v>
      </c>
      <c r="O1631" s="29">
        <f t="shared" si="4"/>
        <v>2142000000</v>
      </c>
      <c r="P1631" s="120">
        <f t="shared" si="5"/>
        <v>0.1652650258</v>
      </c>
      <c r="Q1631" s="16"/>
      <c r="R1631" s="16"/>
      <c r="S1631" s="16"/>
      <c r="T1631" s="16"/>
      <c r="U1631" s="16"/>
      <c r="V1631" s="16"/>
      <c r="W1631" s="16"/>
      <c r="X1631" s="16"/>
      <c r="Y1631" s="16"/>
      <c r="Z1631" s="16"/>
      <c r="AA1631" s="16"/>
    </row>
    <row r="1632">
      <c r="A1632" s="115">
        <v>1701.0</v>
      </c>
      <c r="B1632" s="116" t="s">
        <v>584</v>
      </c>
      <c r="C1632" s="116" t="s">
        <v>28</v>
      </c>
      <c r="D1632" s="118">
        <v>42735.0</v>
      </c>
      <c r="E1632" s="117">
        <v>1.3609E10</v>
      </c>
      <c r="F1632" s="117">
        <v>8.486E9</v>
      </c>
      <c r="G1632" s="117">
        <v>1.41E9</v>
      </c>
      <c r="H1632" s="121" t="s">
        <v>59</v>
      </c>
      <c r="I1632" s="117">
        <v>1.301E9</v>
      </c>
      <c r="J1632" s="116" t="s">
        <v>14</v>
      </c>
      <c r="K1632" s="116" t="s">
        <v>585</v>
      </c>
      <c r="L1632" s="29">
        <f t="shared" si="1"/>
        <v>5123000000</v>
      </c>
      <c r="M1632" s="120">
        <f t="shared" si="2"/>
        <v>0.3764420604</v>
      </c>
      <c r="N1632" s="29">
        <f t="shared" si="3"/>
        <v>2711000000</v>
      </c>
      <c r="O1632" s="29">
        <f t="shared" si="4"/>
        <v>2412000000</v>
      </c>
      <c r="P1632" s="120">
        <f t="shared" si="5"/>
        <v>0.1772356529</v>
      </c>
      <c r="Q1632" s="16"/>
      <c r="R1632" s="16"/>
      <c r="S1632" s="16"/>
      <c r="T1632" s="16"/>
      <c r="U1632" s="16"/>
      <c r="V1632" s="16"/>
      <c r="W1632" s="16"/>
      <c r="X1632" s="16"/>
      <c r="Y1632" s="16"/>
      <c r="Z1632" s="16"/>
      <c r="AA1632" s="16"/>
    </row>
    <row r="1633">
      <c r="A1633" s="115">
        <v>1702.0</v>
      </c>
      <c r="B1633" s="116" t="s">
        <v>586</v>
      </c>
      <c r="C1633" s="116" t="s">
        <v>25</v>
      </c>
      <c r="D1633" s="118">
        <v>41274.0</v>
      </c>
      <c r="E1633" s="117">
        <v>7.486E9</v>
      </c>
      <c r="F1633" s="117">
        <v>4.523E9</v>
      </c>
      <c r="G1633" s="117">
        <v>5.95E8</v>
      </c>
      <c r="H1633" s="121" t="s">
        <v>59</v>
      </c>
      <c r="I1633" s="117">
        <v>7.56E8</v>
      </c>
      <c r="J1633" s="116" t="s">
        <v>11</v>
      </c>
      <c r="K1633" s="116" t="s">
        <v>116</v>
      </c>
      <c r="L1633" s="29">
        <f t="shared" si="1"/>
        <v>2963000000</v>
      </c>
      <c r="M1633" s="120">
        <f t="shared" si="2"/>
        <v>0.3958055036</v>
      </c>
      <c r="N1633" s="29">
        <f t="shared" si="3"/>
        <v>1351000000</v>
      </c>
      <c r="O1633" s="29">
        <f t="shared" si="4"/>
        <v>1612000000</v>
      </c>
      <c r="P1633" s="120">
        <f t="shared" si="5"/>
        <v>0.2153352925</v>
      </c>
      <c r="Q1633" s="16"/>
      <c r="R1633" s="16"/>
      <c r="S1633" s="16"/>
      <c r="T1633" s="16"/>
      <c r="U1633" s="16"/>
      <c r="V1633" s="16"/>
      <c r="W1633" s="16"/>
      <c r="X1633" s="16"/>
      <c r="Y1633" s="16"/>
      <c r="Z1633" s="16"/>
      <c r="AA1633" s="16"/>
    </row>
    <row r="1634">
      <c r="A1634" s="115">
        <v>1703.0</v>
      </c>
      <c r="B1634" s="116" t="s">
        <v>586</v>
      </c>
      <c r="C1634" s="116" t="s">
        <v>26</v>
      </c>
      <c r="D1634" s="118">
        <v>41639.0</v>
      </c>
      <c r="E1634" s="117">
        <v>6.86E9</v>
      </c>
      <c r="F1634" s="117">
        <v>4.124E9</v>
      </c>
      <c r="G1634" s="117">
        <v>5.46E8</v>
      </c>
      <c r="H1634" s="121" t="s">
        <v>59</v>
      </c>
      <c r="I1634" s="117">
        <v>8.15E8</v>
      </c>
      <c r="J1634" s="116" t="s">
        <v>11</v>
      </c>
      <c r="K1634" s="116" t="s">
        <v>116</v>
      </c>
      <c r="L1634" s="29">
        <f t="shared" si="1"/>
        <v>2736000000</v>
      </c>
      <c r="M1634" s="120">
        <f t="shared" si="2"/>
        <v>0.3988338192</v>
      </c>
      <c r="N1634" s="29">
        <f t="shared" si="3"/>
        <v>1361000000</v>
      </c>
      <c r="O1634" s="29">
        <f t="shared" si="4"/>
        <v>1375000000</v>
      </c>
      <c r="P1634" s="120">
        <f t="shared" si="5"/>
        <v>0.2004373178</v>
      </c>
      <c r="Q1634" s="16"/>
      <c r="R1634" s="16"/>
      <c r="S1634" s="16"/>
      <c r="T1634" s="16"/>
      <c r="U1634" s="16"/>
      <c r="V1634" s="16"/>
      <c r="W1634" s="16"/>
      <c r="X1634" s="16"/>
      <c r="Y1634" s="16"/>
      <c r="Z1634" s="16"/>
      <c r="AA1634" s="16"/>
    </row>
    <row r="1635">
      <c r="A1635" s="115">
        <v>1704.0</v>
      </c>
      <c r="B1635" s="116" t="s">
        <v>586</v>
      </c>
      <c r="C1635" s="116" t="s">
        <v>27</v>
      </c>
      <c r="D1635" s="118">
        <v>42004.0</v>
      </c>
      <c r="E1635" s="117">
        <v>7.637E9</v>
      </c>
      <c r="F1635" s="117">
        <v>4.508E9</v>
      </c>
      <c r="G1635" s="117">
        <v>3.84E8</v>
      </c>
      <c r="H1635" s="119" t="s">
        <v>59</v>
      </c>
      <c r="I1635" s="117">
        <v>1.176E9</v>
      </c>
      <c r="J1635" s="116" t="s">
        <v>11</v>
      </c>
      <c r="K1635" s="116" t="s">
        <v>116</v>
      </c>
      <c r="L1635" s="29">
        <f t="shared" si="1"/>
        <v>3129000000</v>
      </c>
      <c r="M1635" s="120">
        <f t="shared" si="2"/>
        <v>0.409715857</v>
      </c>
      <c r="N1635" s="29">
        <f t="shared" si="3"/>
        <v>1560000000</v>
      </c>
      <c r="O1635" s="29">
        <f t="shared" si="4"/>
        <v>1569000000</v>
      </c>
      <c r="P1635" s="120">
        <f t="shared" si="5"/>
        <v>0.2054471651</v>
      </c>
      <c r="Q1635" s="16"/>
      <c r="R1635" s="16"/>
      <c r="S1635" s="16"/>
      <c r="T1635" s="16"/>
      <c r="U1635" s="16"/>
      <c r="V1635" s="16"/>
      <c r="W1635" s="16"/>
      <c r="X1635" s="16"/>
      <c r="Y1635" s="16"/>
      <c r="Z1635" s="16"/>
      <c r="AA1635" s="16"/>
    </row>
    <row r="1636">
      <c r="A1636" s="115">
        <v>1705.0</v>
      </c>
      <c r="B1636" s="116" t="s">
        <v>586</v>
      </c>
      <c r="C1636" s="116" t="s">
        <v>28</v>
      </c>
      <c r="D1636" s="118">
        <v>42369.0</v>
      </c>
      <c r="E1636" s="117">
        <v>7.36E9</v>
      </c>
      <c r="F1636" s="117">
        <v>3.434E9</v>
      </c>
      <c r="G1636" s="117">
        <v>8.64E8</v>
      </c>
      <c r="H1636" s="121" t="s">
        <v>59</v>
      </c>
      <c r="I1636" s="117">
        <v>1.738E9</v>
      </c>
      <c r="J1636" s="116" t="s">
        <v>11</v>
      </c>
      <c r="K1636" s="116" t="s">
        <v>116</v>
      </c>
      <c r="L1636" s="29">
        <f t="shared" si="1"/>
        <v>3926000000</v>
      </c>
      <c r="M1636" s="120">
        <f t="shared" si="2"/>
        <v>0.533423913</v>
      </c>
      <c r="N1636" s="29">
        <f t="shared" si="3"/>
        <v>2602000000</v>
      </c>
      <c r="O1636" s="29">
        <f t="shared" si="4"/>
        <v>1324000000</v>
      </c>
      <c r="P1636" s="120">
        <f t="shared" si="5"/>
        <v>0.1798913043</v>
      </c>
      <c r="Q1636" s="16"/>
      <c r="R1636" s="16"/>
      <c r="S1636" s="16"/>
      <c r="T1636" s="16"/>
      <c r="U1636" s="16"/>
      <c r="V1636" s="16"/>
      <c r="W1636" s="16"/>
      <c r="X1636" s="16"/>
      <c r="Y1636" s="16"/>
      <c r="Z1636" s="16"/>
      <c r="AA1636" s="16"/>
    </row>
    <row r="1637">
      <c r="A1637" s="115">
        <v>1706.0</v>
      </c>
      <c r="B1637" s="116" t="s">
        <v>587</v>
      </c>
      <c r="C1637" s="116" t="s">
        <v>25</v>
      </c>
      <c r="D1637" s="118">
        <v>41305.0</v>
      </c>
      <c r="E1637" s="117">
        <v>4.68651E11</v>
      </c>
      <c r="F1637" s="117">
        <v>3.52297E11</v>
      </c>
      <c r="G1637" s="117">
        <v>8.8629E10</v>
      </c>
      <c r="H1637" s="121" t="s">
        <v>59</v>
      </c>
      <c r="I1637" s="119" t="s">
        <v>59</v>
      </c>
      <c r="J1637" s="116" t="s">
        <v>10</v>
      </c>
      <c r="K1637" s="116" t="s">
        <v>200</v>
      </c>
      <c r="L1637" s="29">
        <f t="shared" si="1"/>
        <v>116354000000</v>
      </c>
      <c r="M1637" s="120">
        <f t="shared" si="2"/>
        <v>0.2482743022</v>
      </c>
      <c r="N1637" s="29">
        <f t="shared" si="3"/>
        <v>88629000000</v>
      </c>
      <c r="O1637" s="29">
        <f t="shared" si="4"/>
        <v>27725000000</v>
      </c>
      <c r="P1637" s="120">
        <f t="shared" si="5"/>
        <v>0.05915916108</v>
      </c>
      <c r="Q1637" s="16"/>
      <c r="R1637" s="16"/>
      <c r="S1637" s="16"/>
      <c r="T1637" s="16"/>
      <c r="U1637" s="16"/>
      <c r="V1637" s="16"/>
      <c r="W1637" s="16"/>
      <c r="X1637" s="16"/>
      <c r="Y1637" s="16"/>
      <c r="Z1637" s="16"/>
      <c r="AA1637" s="16"/>
    </row>
    <row r="1638">
      <c r="A1638" s="115">
        <v>1707.0</v>
      </c>
      <c r="B1638" s="116" t="s">
        <v>587</v>
      </c>
      <c r="C1638" s="116" t="s">
        <v>26</v>
      </c>
      <c r="D1638" s="118">
        <v>41670.0</v>
      </c>
      <c r="E1638" s="117">
        <v>4.76294E11</v>
      </c>
      <c r="F1638" s="117">
        <v>3.58069E11</v>
      </c>
      <c r="G1638" s="117">
        <v>9.1353E10</v>
      </c>
      <c r="H1638" s="121" t="s">
        <v>59</v>
      </c>
      <c r="I1638" s="119" t="s">
        <v>59</v>
      </c>
      <c r="J1638" s="116" t="s">
        <v>10</v>
      </c>
      <c r="K1638" s="116" t="s">
        <v>200</v>
      </c>
      <c r="L1638" s="29">
        <f t="shared" si="1"/>
        <v>118225000000</v>
      </c>
      <c r="M1638" s="120">
        <f t="shared" si="2"/>
        <v>0.2482185373</v>
      </c>
      <c r="N1638" s="29">
        <f t="shared" si="3"/>
        <v>91353000000</v>
      </c>
      <c r="O1638" s="29">
        <f t="shared" si="4"/>
        <v>26872000000</v>
      </c>
      <c r="P1638" s="120">
        <f t="shared" si="5"/>
        <v>0.05641893452</v>
      </c>
      <c r="Q1638" s="16"/>
      <c r="R1638" s="16"/>
      <c r="S1638" s="16"/>
      <c r="T1638" s="16"/>
      <c r="U1638" s="16"/>
      <c r="V1638" s="16"/>
      <c r="W1638" s="16"/>
      <c r="X1638" s="16"/>
      <c r="Y1638" s="16"/>
      <c r="Z1638" s="16"/>
      <c r="AA1638" s="16"/>
    </row>
    <row r="1639">
      <c r="A1639" s="115">
        <v>1708.0</v>
      </c>
      <c r="B1639" s="116" t="s">
        <v>587</v>
      </c>
      <c r="C1639" s="116" t="s">
        <v>27</v>
      </c>
      <c r="D1639" s="118">
        <v>42035.0</v>
      </c>
      <c r="E1639" s="117">
        <v>4.85651E11</v>
      </c>
      <c r="F1639" s="117">
        <v>3.65086E11</v>
      </c>
      <c r="G1639" s="117">
        <v>9.3418E10</v>
      </c>
      <c r="H1639" s="121" t="s">
        <v>59</v>
      </c>
      <c r="I1639" s="121" t="s">
        <v>59</v>
      </c>
      <c r="J1639" s="116" t="s">
        <v>10</v>
      </c>
      <c r="K1639" s="116" t="s">
        <v>200</v>
      </c>
      <c r="L1639" s="29">
        <f t="shared" si="1"/>
        <v>120565000000</v>
      </c>
      <c r="M1639" s="120">
        <f t="shared" si="2"/>
        <v>0.2482544049</v>
      </c>
      <c r="N1639" s="29">
        <f t="shared" si="3"/>
        <v>93418000000</v>
      </c>
      <c r="O1639" s="29">
        <f t="shared" si="4"/>
        <v>27147000000</v>
      </c>
      <c r="P1639" s="120">
        <f t="shared" si="5"/>
        <v>0.05589816556</v>
      </c>
      <c r="Q1639" s="16"/>
      <c r="R1639" s="16"/>
      <c r="S1639" s="16"/>
      <c r="T1639" s="16"/>
      <c r="U1639" s="16"/>
      <c r="V1639" s="16"/>
      <c r="W1639" s="16"/>
      <c r="X1639" s="16"/>
      <c r="Y1639" s="16"/>
      <c r="Z1639" s="16"/>
      <c r="AA1639" s="16"/>
    </row>
    <row r="1640">
      <c r="A1640" s="115">
        <v>1709.0</v>
      </c>
      <c r="B1640" s="116" t="s">
        <v>587</v>
      </c>
      <c r="C1640" s="116" t="s">
        <v>28</v>
      </c>
      <c r="D1640" s="118">
        <v>42400.0</v>
      </c>
      <c r="E1640" s="117">
        <v>4.8213E11</v>
      </c>
      <c r="F1640" s="117">
        <v>3.60984E11</v>
      </c>
      <c r="G1640" s="117">
        <v>9.7041E10</v>
      </c>
      <c r="H1640" s="119" t="s">
        <v>59</v>
      </c>
      <c r="I1640" s="121" t="s">
        <v>59</v>
      </c>
      <c r="J1640" s="116" t="s">
        <v>10</v>
      </c>
      <c r="K1640" s="116" t="s">
        <v>200</v>
      </c>
      <c r="L1640" s="29">
        <f t="shared" si="1"/>
        <v>121146000000</v>
      </c>
      <c r="M1640" s="120">
        <f t="shared" si="2"/>
        <v>0.2512724784</v>
      </c>
      <c r="N1640" s="29">
        <f t="shared" si="3"/>
        <v>97041000000</v>
      </c>
      <c r="O1640" s="29">
        <f t="shared" si="4"/>
        <v>24105000000</v>
      </c>
      <c r="P1640" s="120">
        <f t="shared" si="5"/>
        <v>0.04999688881</v>
      </c>
      <c r="Q1640" s="16"/>
      <c r="R1640" s="16"/>
      <c r="S1640" s="16"/>
      <c r="T1640" s="16"/>
      <c r="U1640" s="16"/>
      <c r="V1640" s="16"/>
      <c r="W1640" s="16"/>
      <c r="X1640" s="16"/>
      <c r="Y1640" s="16"/>
      <c r="Z1640" s="16"/>
      <c r="AA1640" s="16"/>
    </row>
    <row r="1641">
      <c r="A1641" s="115">
        <v>1710.0</v>
      </c>
      <c r="B1641" s="116" t="s">
        <v>588</v>
      </c>
      <c r="C1641" s="116" t="s">
        <v>25</v>
      </c>
      <c r="D1641" s="118">
        <v>41912.0</v>
      </c>
      <c r="E1641" s="117">
        <v>9.8951E9</v>
      </c>
      <c r="F1641" s="117">
        <v>7.9615E9</v>
      </c>
      <c r="G1641" s="117">
        <v>9.376E8</v>
      </c>
      <c r="H1641" s="121" t="s">
        <v>59</v>
      </c>
      <c r="I1641" s="117">
        <v>8.6E7</v>
      </c>
      <c r="J1641" s="116" t="s">
        <v>16</v>
      </c>
      <c r="K1641" s="116" t="s">
        <v>128</v>
      </c>
      <c r="L1641" s="29">
        <f t="shared" si="1"/>
        <v>1933600000</v>
      </c>
      <c r="M1641" s="120">
        <f t="shared" si="2"/>
        <v>0.1954098493</v>
      </c>
      <c r="N1641" s="29">
        <f t="shared" si="3"/>
        <v>1023600000</v>
      </c>
      <c r="O1641" s="29">
        <f t="shared" si="4"/>
        <v>910000000</v>
      </c>
      <c r="P1641" s="120">
        <f t="shared" si="5"/>
        <v>0.09196470981</v>
      </c>
      <c r="Q1641" s="16"/>
      <c r="R1641" s="16"/>
      <c r="S1641" s="16"/>
      <c r="T1641" s="16"/>
      <c r="U1641" s="16"/>
      <c r="V1641" s="16"/>
      <c r="W1641" s="16"/>
      <c r="X1641" s="16"/>
      <c r="Y1641" s="16"/>
      <c r="Z1641" s="16"/>
      <c r="AA1641" s="16"/>
    </row>
    <row r="1642">
      <c r="A1642" s="115">
        <v>1711.0</v>
      </c>
      <c r="B1642" s="116" t="s">
        <v>588</v>
      </c>
      <c r="C1642" s="116" t="s">
        <v>26</v>
      </c>
      <c r="D1642" s="118">
        <v>42277.0</v>
      </c>
      <c r="E1642" s="117">
        <v>1.11248E10</v>
      </c>
      <c r="F1642" s="117">
        <v>8.9865E9</v>
      </c>
      <c r="G1642" s="117">
        <v>1.0261E9</v>
      </c>
      <c r="H1642" s="121" t="s">
        <v>59</v>
      </c>
      <c r="I1642" s="117">
        <v>1.189E8</v>
      </c>
      <c r="J1642" s="116" t="s">
        <v>16</v>
      </c>
      <c r="K1642" s="116" t="s">
        <v>128</v>
      </c>
      <c r="L1642" s="29">
        <f t="shared" si="1"/>
        <v>2138300000</v>
      </c>
      <c r="M1642" s="120">
        <f t="shared" si="2"/>
        <v>0.192210197</v>
      </c>
      <c r="N1642" s="29">
        <f t="shared" si="3"/>
        <v>1145000000</v>
      </c>
      <c r="O1642" s="29">
        <f t="shared" si="4"/>
        <v>993300000</v>
      </c>
      <c r="P1642" s="120">
        <f t="shared" si="5"/>
        <v>0.08928699842</v>
      </c>
      <c r="Q1642" s="16"/>
      <c r="R1642" s="16"/>
      <c r="S1642" s="16"/>
      <c r="T1642" s="16"/>
      <c r="U1642" s="16"/>
      <c r="V1642" s="16"/>
      <c r="W1642" s="16"/>
      <c r="X1642" s="16"/>
      <c r="Y1642" s="16"/>
      <c r="Z1642" s="16"/>
      <c r="AA1642" s="16"/>
    </row>
    <row r="1643">
      <c r="A1643" s="115">
        <v>1712.0</v>
      </c>
      <c r="B1643" s="116" t="s">
        <v>588</v>
      </c>
      <c r="C1643" s="116" t="s">
        <v>27</v>
      </c>
      <c r="D1643" s="118">
        <v>42643.0</v>
      </c>
      <c r="E1643" s="117">
        <v>1.41718E10</v>
      </c>
      <c r="F1643" s="117">
        <v>1.14132E10</v>
      </c>
      <c r="G1643" s="117">
        <v>1.7501E9</v>
      </c>
      <c r="H1643" s="119" t="s">
        <v>59</v>
      </c>
      <c r="I1643" s="117">
        <v>2.118E8</v>
      </c>
      <c r="J1643" s="116" t="s">
        <v>16</v>
      </c>
      <c r="K1643" s="116" t="s">
        <v>128</v>
      </c>
      <c r="L1643" s="29">
        <f t="shared" si="1"/>
        <v>2758600000</v>
      </c>
      <c r="M1643" s="120">
        <f t="shared" si="2"/>
        <v>0.1946541724</v>
      </c>
      <c r="N1643" s="29">
        <f t="shared" si="3"/>
        <v>1961900000</v>
      </c>
      <c r="O1643" s="29">
        <f t="shared" si="4"/>
        <v>796700000</v>
      </c>
      <c r="P1643" s="120">
        <f t="shared" si="5"/>
        <v>0.05621727656</v>
      </c>
      <c r="Q1643" s="16"/>
      <c r="R1643" s="16"/>
      <c r="S1643" s="16"/>
      <c r="T1643" s="16"/>
      <c r="U1643" s="16"/>
      <c r="V1643" s="16"/>
      <c r="W1643" s="16"/>
      <c r="X1643" s="16"/>
      <c r="Y1643" s="16"/>
      <c r="Z1643" s="16"/>
      <c r="AA1643" s="16"/>
    </row>
    <row r="1644">
      <c r="A1644" s="115">
        <v>1713.0</v>
      </c>
      <c r="B1644" s="116" t="s">
        <v>589</v>
      </c>
      <c r="C1644" s="116" t="s">
        <v>25</v>
      </c>
      <c r="D1644" s="118">
        <v>41274.0</v>
      </c>
      <c r="E1644" s="117">
        <v>5.6648E9</v>
      </c>
      <c r="F1644" s="117">
        <v>3.1942E9</v>
      </c>
      <c r="G1644" s="117">
        <v>1.1406E9</v>
      </c>
      <c r="H1644" s="119" t="s">
        <v>59</v>
      </c>
      <c r="I1644" s="121" t="s">
        <v>59</v>
      </c>
      <c r="J1644" s="116" t="s">
        <v>15</v>
      </c>
      <c r="K1644" s="116" t="s">
        <v>92</v>
      </c>
      <c r="L1644" s="29">
        <f t="shared" si="1"/>
        <v>2470600000</v>
      </c>
      <c r="M1644" s="120">
        <f t="shared" si="2"/>
        <v>0.4361319023</v>
      </c>
      <c r="N1644" s="29">
        <f t="shared" si="3"/>
        <v>1140600000</v>
      </c>
      <c r="O1644" s="29">
        <f t="shared" si="4"/>
        <v>1330000000</v>
      </c>
      <c r="P1644" s="120">
        <f t="shared" si="5"/>
        <v>0.2347832227</v>
      </c>
      <c r="Q1644" s="16"/>
      <c r="R1644" s="16"/>
      <c r="S1644" s="16"/>
      <c r="T1644" s="16"/>
      <c r="U1644" s="16"/>
      <c r="V1644" s="16"/>
      <c r="W1644" s="16"/>
      <c r="X1644" s="16"/>
      <c r="Y1644" s="16"/>
      <c r="Z1644" s="16"/>
      <c r="AA1644" s="16"/>
    </row>
    <row r="1645">
      <c r="A1645" s="115">
        <v>1714.0</v>
      </c>
      <c r="B1645" s="116" t="s">
        <v>589</v>
      </c>
      <c r="C1645" s="116" t="s">
        <v>26</v>
      </c>
      <c r="D1645" s="118">
        <v>41639.0</v>
      </c>
      <c r="E1645" s="117">
        <v>5.542E9</v>
      </c>
      <c r="F1645" s="117">
        <v>3.235E9</v>
      </c>
      <c r="G1645" s="117">
        <v>1.1996E9</v>
      </c>
      <c r="H1645" s="119" t="s">
        <v>59</v>
      </c>
      <c r="I1645" s="121" t="s">
        <v>59</v>
      </c>
      <c r="J1645" s="116" t="s">
        <v>15</v>
      </c>
      <c r="K1645" s="116" t="s">
        <v>92</v>
      </c>
      <c r="L1645" s="29">
        <f t="shared" si="1"/>
        <v>2307000000</v>
      </c>
      <c r="M1645" s="120">
        <f t="shared" si="2"/>
        <v>0.4162757127</v>
      </c>
      <c r="N1645" s="29">
        <f t="shared" si="3"/>
        <v>1199600000</v>
      </c>
      <c r="O1645" s="29">
        <f t="shared" si="4"/>
        <v>1107400000</v>
      </c>
      <c r="P1645" s="120">
        <f t="shared" si="5"/>
        <v>0.1998195597</v>
      </c>
      <c r="Q1645" s="16"/>
      <c r="R1645" s="16"/>
      <c r="S1645" s="16"/>
      <c r="T1645" s="16"/>
      <c r="U1645" s="16"/>
      <c r="V1645" s="16"/>
      <c r="W1645" s="16"/>
      <c r="X1645" s="16"/>
      <c r="Y1645" s="16"/>
      <c r="Z1645" s="16"/>
      <c r="AA1645" s="16"/>
    </row>
    <row r="1646">
      <c r="A1646" s="115">
        <v>1715.0</v>
      </c>
      <c r="B1646" s="116" t="s">
        <v>589</v>
      </c>
      <c r="C1646" s="116" t="s">
        <v>27</v>
      </c>
      <c r="D1646" s="118">
        <v>42004.0</v>
      </c>
      <c r="E1646" s="117">
        <v>5.6072E9</v>
      </c>
      <c r="F1646" s="117">
        <v>3.2974E9</v>
      </c>
      <c r="G1646" s="117">
        <v>1.1693E9</v>
      </c>
      <c r="H1646" s="121" t="s">
        <v>59</v>
      </c>
      <c r="I1646" s="121" t="s">
        <v>59</v>
      </c>
      <c r="J1646" s="116" t="s">
        <v>15</v>
      </c>
      <c r="K1646" s="116" t="s">
        <v>92</v>
      </c>
      <c r="L1646" s="29">
        <f t="shared" si="1"/>
        <v>2309800000</v>
      </c>
      <c r="M1646" s="120">
        <f t="shared" si="2"/>
        <v>0.4119346554</v>
      </c>
      <c r="N1646" s="29">
        <f t="shared" si="3"/>
        <v>1169300000</v>
      </c>
      <c r="O1646" s="29">
        <f t="shared" si="4"/>
        <v>1140500000</v>
      </c>
      <c r="P1646" s="120">
        <f t="shared" si="5"/>
        <v>0.203399201</v>
      </c>
      <c r="Q1646" s="16"/>
      <c r="R1646" s="16"/>
      <c r="S1646" s="16"/>
      <c r="T1646" s="16"/>
      <c r="U1646" s="16"/>
      <c r="V1646" s="16"/>
      <c r="W1646" s="16"/>
      <c r="X1646" s="16"/>
      <c r="Y1646" s="16"/>
      <c r="Z1646" s="16"/>
      <c r="AA1646" s="16"/>
    </row>
    <row r="1647">
      <c r="A1647" s="115">
        <v>1716.0</v>
      </c>
      <c r="B1647" s="116" t="s">
        <v>589</v>
      </c>
      <c r="C1647" s="116" t="s">
        <v>28</v>
      </c>
      <c r="D1647" s="118">
        <v>42369.0</v>
      </c>
      <c r="E1647" s="117">
        <v>5.4837E9</v>
      </c>
      <c r="F1647" s="117">
        <v>3.1994E9</v>
      </c>
      <c r="G1647" s="117">
        <v>1.1749E9</v>
      </c>
      <c r="H1647" s="121" t="s">
        <v>59</v>
      </c>
      <c r="I1647" s="119" t="s">
        <v>59</v>
      </c>
      <c r="J1647" s="116" t="s">
        <v>15</v>
      </c>
      <c r="K1647" s="116" t="s">
        <v>92</v>
      </c>
      <c r="L1647" s="29">
        <f t="shared" si="1"/>
        <v>2284300000</v>
      </c>
      <c r="M1647" s="120">
        <f t="shared" si="2"/>
        <v>0.4165618105</v>
      </c>
      <c r="N1647" s="29">
        <f t="shared" si="3"/>
        <v>1174900000</v>
      </c>
      <c r="O1647" s="29">
        <f t="shared" si="4"/>
        <v>1109400000</v>
      </c>
      <c r="P1647" s="120">
        <f t="shared" si="5"/>
        <v>0.2023086602</v>
      </c>
      <c r="Q1647" s="16"/>
      <c r="R1647" s="16"/>
      <c r="S1647" s="16"/>
      <c r="T1647" s="16"/>
      <c r="U1647" s="16"/>
      <c r="V1647" s="16"/>
      <c r="W1647" s="16"/>
      <c r="X1647" s="16"/>
      <c r="Y1647" s="16"/>
      <c r="Z1647" s="16"/>
      <c r="AA1647" s="16"/>
    </row>
    <row r="1648">
      <c r="A1648" s="115">
        <v>1717.0</v>
      </c>
      <c r="B1648" s="116" t="s">
        <v>590</v>
      </c>
      <c r="C1648" s="116" t="s">
        <v>25</v>
      </c>
      <c r="D1648" s="118">
        <v>41274.0</v>
      </c>
      <c r="E1648" s="117">
        <v>5.989E9</v>
      </c>
      <c r="F1648" s="117">
        <v>4.993E9</v>
      </c>
      <c r="G1648" s="117">
        <v>3.2E8</v>
      </c>
      <c r="H1648" s="117">
        <v>3.2E7</v>
      </c>
      <c r="I1648" s="121" t="s">
        <v>59</v>
      </c>
      <c r="J1648" s="116" t="s">
        <v>17</v>
      </c>
      <c r="K1648" s="116" t="s">
        <v>88</v>
      </c>
      <c r="L1648" s="29">
        <f t="shared" si="1"/>
        <v>996000000</v>
      </c>
      <c r="M1648" s="120">
        <f t="shared" si="2"/>
        <v>0.1663048923</v>
      </c>
      <c r="N1648" s="29">
        <f t="shared" si="3"/>
        <v>352000000</v>
      </c>
      <c r="O1648" s="29">
        <f t="shared" si="4"/>
        <v>644000000</v>
      </c>
      <c r="P1648" s="120">
        <f t="shared" si="5"/>
        <v>0.1075304725</v>
      </c>
      <c r="Q1648" s="16"/>
      <c r="R1648" s="16"/>
      <c r="S1648" s="16"/>
      <c r="T1648" s="16"/>
      <c r="U1648" s="16"/>
      <c r="V1648" s="16"/>
      <c r="W1648" s="16"/>
      <c r="X1648" s="16"/>
      <c r="Y1648" s="16"/>
      <c r="Z1648" s="16"/>
      <c r="AA1648" s="16"/>
    </row>
    <row r="1649">
      <c r="A1649" s="115">
        <v>1718.0</v>
      </c>
      <c r="B1649" s="116" t="s">
        <v>590</v>
      </c>
      <c r="C1649" s="116" t="s">
        <v>26</v>
      </c>
      <c r="D1649" s="118">
        <v>41639.0</v>
      </c>
      <c r="E1649" s="117">
        <v>7.254E9</v>
      </c>
      <c r="F1649" s="117">
        <v>5.716E9</v>
      </c>
      <c r="G1649" s="117">
        <v>4.94E8</v>
      </c>
      <c r="H1649" s="117">
        <v>3.3E7</v>
      </c>
      <c r="I1649" s="121" t="s">
        <v>59</v>
      </c>
      <c r="J1649" s="116" t="s">
        <v>17</v>
      </c>
      <c r="K1649" s="116" t="s">
        <v>88</v>
      </c>
      <c r="L1649" s="29">
        <f t="shared" si="1"/>
        <v>1538000000</v>
      </c>
      <c r="M1649" s="120">
        <f t="shared" si="2"/>
        <v>0.212020954</v>
      </c>
      <c r="N1649" s="29">
        <f t="shared" si="3"/>
        <v>527000000</v>
      </c>
      <c r="O1649" s="29">
        <f t="shared" si="4"/>
        <v>1011000000</v>
      </c>
      <c r="P1649" s="120">
        <f t="shared" si="5"/>
        <v>0.1393713813</v>
      </c>
      <c r="Q1649" s="16"/>
      <c r="R1649" s="16"/>
      <c r="S1649" s="16"/>
      <c r="T1649" s="16"/>
      <c r="U1649" s="16"/>
      <c r="V1649" s="16"/>
      <c r="W1649" s="16"/>
      <c r="X1649" s="16"/>
      <c r="Y1649" s="16"/>
      <c r="Z1649" s="16"/>
      <c r="AA1649" s="16"/>
    </row>
    <row r="1650">
      <c r="A1650" s="115">
        <v>1719.0</v>
      </c>
      <c r="B1650" s="116" t="s">
        <v>590</v>
      </c>
      <c r="C1650" s="116" t="s">
        <v>27</v>
      </c>
      <c r="D1650" s="118">
        <v>42004.0</v>
      </c>
      <c r="E1650" s="117">
        <v>7.403E9</v>
      </c>
      <c r="F1650" s="117">
        <v>5.763E9</v>
      </c>
      <c r="G1650" s="117">
        <v>2.49E8</v>
      </c>
      <c r="H1650" s="117">
        <v>2.7E7</v>
      </c>
      <c r="I1650" s="121" t="s">
        <v>59</v>
      </c>
      <c r="J1650" s="116" t="s">
        <v>17</v>
      </c>
      <c r="K1650" s="116" t="s">
        <v>88</v>
      </c>
      <c r="L1650" s="29">
        <f t="shared" si="1"/>
        <v>1640000000</v>
      </c>
      <c r="M1650" s="120">
        <f t="shared" si="2"/>
        <v>0.2215318114</v>
      </c>
      <c r="N1650" s="29">
        <f t="shared" si="3"/>
        <v>276000000</v>
      </c>
      <c r="O1650" s="29">
        <f t="shared" si="4"/>
        <v>1364000000</v>
      </c>
      <c r="P1650" s="120">
        <f t="shared" si="5"/>
        <v>0.1842496285</v>
      </c>
      <c r="Q1650" s="16"/>
      <c r="R1650" s="16"/>
      <c r="S1650" s="16"/>
      <c r="T1650" s="16"/>
      <c r="U1650" s="16"/>
      <c r="V1650" s="16"/>
      <c r="W1650" s="16"/>
      <c r="X1650" s="16"/>
      <c r="Y1650" s="16"/>
      <c r="Z1650" s="16"/>
      <c r="AA1650" s="16"/>
    </row>
    <row r="1651">
      <c r="A1651" s="115">
        <v>1720.0</v>
      </c>
      <c r="B1651" s="116" t="s">
        <v>590</v>
      </c>
      <c r="C1651" s="116" t="s">
        <v>28</v>
      </c>
      <c r="D1651" s="118">
        <v>42369.0</v>
      </c>
      <c r="E1651" s="117">
        <v>7.082E9</v>
      </c>
      <c r="F1651" s="117">
        <v>5.694E9</v>
      </c>
      <c r="G1651" s="117">
        <v>4.2E8</v>
      </c>
      <c r="H1651" s="117">
        <v>2.4E7</v>
      </c>
      <c r="I1651" s="121" t="s">
        <v>59</v>
      </c>
      <c r="J1651" s="116" t="s">
        <v>17</v>
      </c>
      <c r="K1651" s="116" t="s">
        <v>88</v>
      </c>
      <c r="L1651" s="29">
        <f t="shared" si="1"/>
        <v>1388000000</v>
      </c>
      <c r="M1651" s="120">
        <f t="shared" si="2"/>
        <v>0.1959898334</v>
      </c>
      <c r="N1651" s="29">
        <f t="shared" si="3"/>
        <v>444000000</v>
      </c>
      <c r="O1651" s="29">
        <f t="shared" si="4"/>
        <v>944000000</v>
      </c>
      <c r="P1651" s="120">
        <f t="shared" si="5"/>
        <v>0.1332956792</v>
      </c>
      <c r="Q1651" s="16"/>
      <c r="R1651" s="16"/>
      <c r="S1651" s="16"/>
      <c r="T1651" s="16"/>
      <c r="U1651" s="16"/>
      <c r="V1651" s="16"/>
      <c r="W1651" s="16"/>
      <c r="X1651" s="16"/>
      <c r="Y1651" s="16"/>
      <c r="Z1651" s="16"/>
      <c r="AA1651" s="16"/>
    </row>
    <row r="1652">
      <c r="A1652" s="115">
        <v>1721.0</v>
      </c>
      <c r="B1652" s="116" t="s">
        <v>591</v>
      </c>
      <c r="C1652" s="116" t="s">
        <v>25</v>
      </c>
      <c r="D1652" s="118">
        <v>41274.0</v>
      </c>
      <c r="E1652" s="117">
        <v>4.534E9</v>
      </c>
      <c r="F1652" s="117">
        <v>2.093E9</v>
      </c>
      <c r="G1652" s="117">
        <v>1.389E9</v>
      </c>
      <c r="H1652" s="119" t="s">
        <v>59</v>
      </c>
      <c r="I1652" s="117">
        <v>1.85E8</v>
      </c>
      <c r="J1652" s="116" t="s">
        <v>9</v>
      </c>
      <c r="K1652" s="116" t="s">
        <v>165</v>
      </c>
      <c r="L1652" s="29">
        <f t="shared" si="1"/>
        <v>2441000000</v>
      </c>
      <c r="M1652" s="120">
        <f t="shared" si="2"/>
        <v>0.5383767093</v>
      </c>
      <c r="N1652" s="29">
        <f t="shared" si="3"/>
        <v>1574000000</v>
      </c>
      <c r="O1652" s="29">
        <f t="shared" si="4"/>
        <v>867000000</v>
      </c>
      <c r="P1652" s="120">
        <f t="shared" si="5"/>
        <v>0.1912218791</v>
      </c>
      <c r="Q1652" s="16"/>
      <c r="R1652" s="16"/>
      <c r="S1652" s="16"/>
      <c r="T1652" s="16"/>
      <c r="U1652" s="16"/>
      <c r="V1652" s="16"/>
      <c r="W1652" s="16"/>
      <c r="X1652" s="16"/>
      <c r="Y1652" s="16"/>
      <c r="Z1652" s="16"/>
      <c r="AA1652" s="16"/>
    </row>
    <row r="1653">
      <c r="A1653" s="115">
        <v>1722.0</v>
      </c>
      <c r="B1653" s="116" t="s">
        <v>591</v>
      </c>
      <c r="C1653" s="116" t="s">
        <v>26</v>
      </c>
      <c r="D1653" s="118">
        <v>41639.0</v>
      </c>
      <c r="E1653" s="117">
        <v>5.009E9</v>
      </c>
      <c r="F1653" s="117">
        <v>2.394E9</v>
      </c>
      <c r="G1653" s="117">
        <v>1.471E9</v>
      </c>
      <c r="H1653" s="121" t="s">
        <v>59</v>
      </c>
      <c r="I1653" s="117">
        <v>2.16E8</v>
      </c>
      <c r="J1653" s="116" t="s">
        <v>9</v>
      </c>
      <c r="K1653" s="116" t="s">
        <v>165</v>
      </c>
      <c r="L1653" s="29">
        <f t="shared" si="1"/>
        <v>2615000000</v>
      </c>
      <c r="M1653" s="120">
        <f t="shared" si="2"/>
        <v>0.5220602915</v>
      </c>
      <c r="N1653" s="29">
        <f t="shared" si="3"/>
        <v>1687000000</v>
      </c>
      <c r="O1653" s="29">
        <f t="shared" si="4"/>
        <v>928000000</v>
      </c>
      <c r="P1653" s="120">
        <f t="shared" si="5"/>
        <v>0.1852665203</v>
      </c>
      <c r="Q1653" s="16"/>
      <c r="R1653" s="16"/>
      <c r="S1653" s="16"/>
      <c r="T1653" s="16"/>
      <c r="U1653" s="16"/>
      <c r="V1653" s="16"/>
      <c r="W1653" s="16"/>
      <c r="X1653" s="16"/>
      <c r="Y1653" s="16"/>
      <c r="Z1653" s="16"/>
      <c r="AA1653" s="16"/>
    </row>
    <row r="1654">
      <c r="A1654" s="115">
        <v>1723.0</v>
      </c>
      <c r="B1654" s="116" t="s">
        <v>591</v>
      </c>
      <c r="C1654" s="116" t="s">
        <v>27</v>
      </c>
      <c r="D1654" s="118">
        <v>42004.0</v>
      </c>
      <c r="E1654" s="117">
        <v>5.281E9</v>
      </c>
      <c r="F1654" s="117">
        <v>2.504E9</v>
      </c>
      <c r="G1654" s="117">
        <v>1.557E9</v>
      </c>
      <c r="H1654" s="121" t="s">
        <v>59</v>
      </c>
      <c r="I1654" s="117">
        <v>2.33E8</v>
      </c>
      <c r="J1654" s="116" t="s">
        <v>9</v>
      </c>
      <c r="K1654" s="116" t="s">
        <v>165</v>
      </c>
      <c r="L1654" s="29">
        <f t="shared" si="1"/>
        <v>2777000000</v>
      </c>
      <c r="M1654" s="120">
        <f t="shared" si="2"/>
        <v>0.5258473774</v>
      </c>
      <c r="N1654" s="29">
        <f t="shared" si="3"/>
        <v>1790000000</v>
      </c>
      <c r="O1654" s="29">
        <f t="shared" si="4"/>
        <v>987000000</v>
      </c>
      <c r="P1654" s="120">
        <f t="shared" si="5"/>
        <v>0.1868964211</v>
      </c>
      <c r="Q1654" s="16"/>
      <c r="R1654" s="16"/>
      <c r="S1654" s="16"/>
      <c r="T1654" s="16"/>
      <c r="U1654" s="16"/>
      <c r="V1654" s="16"/>
      <c r="W1654" s="16"/>
      <c r="X1654" s="16"/>
      <c r="Y1654" s="16"/>
      <c r="Z1654" s="16"/>
      <c r="AA1654" s="16"/>
    </row>
    <row r="1655">
      <c r="A1655" s="115">
        <v>1724.0</v>
      </c>
      <c r="B1655" s="116" t="s">
        <v>591</v>
      </c>
      <c r="C1655" s="116" t="s">
        <v>28</v>
      </c>
      <c r="D1655" s="118">
        <v>42369.0</v>
      </c>
      <c r="E1655" s="117">
        <v>5.536E9</v>
      </c>
      <c r="F1655" s="117">
        <v>2.7E9</v>
      </c>
      <c r="G1655" s="117">
        <v>1.574E9</v>
      </c>
      <c r="H1655" s="121" t="s">
        <v>59</v>
      </c>
      <c r="I1655" s="117">
        <v>2.34E8</v>
      </c>
      <c r="J1655" s="116" t="s">
        <v>9</v>
      </c>
      <c r="K1655" s="116" t="s">
        <v>165</v>
      </c>
      <c r="L1655" s="29">
        <f t="shared" si="1"/>
        <v>2836000000</v>
      </c>
      <c r="M1655" s="120">
        <f t="shared" si="2"/>
        <v>0.512283237</v>
      </c>
      <c r="N1655" s="29">
        <f t="shared" si="3"/>
        <v>1808000000</v>
      </c>
      <c r="O1655" s="29">
        <f t="shared" si="4"/>
        <v>1028000000</v>
      </c>
      <c r="P1655" s="120">
        <f t="shared" si="5"/>
        <v>0.1856936416</v>
      </c>
      <c r="Q1655" s="16"/>
      <c r="R1655" s="16"/>
      <c r="S1655" s="16"/>
      <c r="T1655" s="16"/>
      <c r="U1655" s="16"/>
      <c r="V1655" s="16"/>
      <c r="W1655" s="16"/>
      <c r="X1655" s="16"/>
      <c r="Y1655" s="16"/>
      <c r="Z1655" s="16"/>
      <c r="AA1655" s="16"/>
    </row>
    <row r="1656">
      <c r="A1656" s="115">
        <v>1725.0</v>
      </c>
      <c r="B1656" s="116" t="s">
        <v>592</v>
      </c>
      <c r="C1656" s="116" t="s">
        <v>25</v>
      </c>
      <c r="D1656" s="118">
        <v>41274.0</v>
      </c>
      <c r="E1656" s="117">
        <v>5.154284E9</v>
      </c>
      <c r="F1656" s="117">
        <v>3.251575E9</v>
      </c>
      <c r="G1656" s="117">
        <v>4.81677E8</v>
      </c>
      <c r="H1656" s="121" t="s">
        <v>59</v>
      </c>
      <c r="I1656" s="117">
        <v>3.73199E8</v>
      </c>
      <c r="J1656" s="116" t="s">
        <v>9</v>
      </c>
      <c r="K1656" s="116" t="s">
        <v>593</v>
      </c>
      <c r="L1656" s="29">
        <f t="shared" si="1"/>
        <v>1902709000</v>
      </c>
      <c r="M1656" s="120">
        <f t="shared" si="2"/>
        <v>0.369150982</v>
      </c>
      <c r="N1656" s="29">
        <f t="shared" si="3"/>
        <v>854876000</v>
      </c>
      <c r="O1656" s="29">
        <f t="shared" si="4"/>
        <v>1047833000</v>
      </c>
      <c r="P1656" s="120">
        <f t="shared" si="5"/>
        <v>0.2032936097</v>
      </c>
      <c r="Q1656" s="16"/>
      <c r="R1656" s="16"/>
      <c r="S1656" s="16"/>
      <c r="T1656" s="16"/>
      <c r="U1656" s="16"/>
      <c r="V1656" s="16"/>
      <c r="W1656" s="16"/>
      <c r="X1656" s="16"/>
      <c r="Y1656" s="16"/>
      <c r="Z1656" s="16"/>
      <c r="AA1656" s="16"/>
    </row>
    <row r="1657">
      <c r="A1657" s="115">
        <v>1726.0</v>
      </c>
      <c r="B1657" s="116" t="s">
        <v>592</v>
      </c>
      <c r="C1657" s="116" t="s">
        <v>26</v>
      </c>
      <c r="D1657" s="118">
        <v>41639.0</v>
      </c>
      <c r="E1657" s="117">
        <v>5.620936E9</v>
      </c>
      <c r="F1657" s="117">
        <v>3.478822E9</v>
      </c>
      <c r="G1657" s="117">
        <v>4.65926E8</v>
      </c>
      <c r="H1657" s="121" t="s">
        <v>59</v>
      </c>
      <c r="I1657" s="117">
        <v>3.71051E8</v>
      </c>
      <c r="J1657" s="116" t="s">
        <v>9</v>
      </c>
      <c r="K1657" s="116" t="s">
        <v>593</v>
      </c>
      <c r="L1657" s="29">
        <f t="shared" si="1"/>
        <v>2142114000</v>
      </c>
      <c r="M1657" s="120">
        <f t="shared" si="2"/>
        <v>0.381095604</v>
      </c>
      <c r="N1657" s="29">
        <f t="shared" si="3"/>
        <v>836977000</v>
      </c>
      <c r="O1657" s="29">
        <f t="shared" si="4"/>
        <v>1305137000</v>
      </c>
      <c r="P1657" s="120">
        <f t="shared" si="5"/>
        <v>0.2321921118</v>
      </c>
      <c r="Q1657" s="16"/>
      <c r="R1657" s="16"/>
      <c r="S1657" s="16"/>
      <c r="T1657" s="16"/>
      <c r="U1657" s="16"/>
      <c r="V1657" s="16"/>
      <c r="W1657" s="16"/>
      <c r="X1657" s="16"/>
      <c r="Y1657" s="16"/>
      <c r="Z1657" s="16"/>
      <c r="AA1657" s="16"/>
    </row>
    <row r="1658">
      <c r="A1658" s="115">
        <v>1727.0</v>
      </c>
      <c r="B1658" s="116" t="s">
        <v>592</v>
      </c>
      <c r="C1658" s="116" t="s">
        <v>27</v>
      </c>
      <c r="D1658" s="118">
        <v>42004.0</v>
      </c>
      <c r="E1658" s="117">
        <v>5.433661E9</v>
      </c>
      <c r="F1658" s="117">
        <v>3.316311E9</v>
      </c>
      <c r="G1658" s="117">
        <v>5.02901E8</v>
      </c>
      <c r="H1658" s="119" t="s">
        <v>59</v>
      </c>
      <c r="I1658" s="117">
        <v>3.14119E8</v>
      </c>
      <c r="J1658" s="116" t="s">
        <v>9</v>
      </c>
      <c r="K1658" s="116" t="s">
        <v>593</v>
      </c>
      <c r="L1658" s="29">
        <f t="shared" si="1"/>
        <v>2117350000</v>
      </c>
      <c r="M1658" s="120">
        <f t="shared" si="2"/>
        <v>0.3896728191</v>
      </c>
      <c r="N1658" s="29">
        <f t="shared" si="3"/>
        <v>817020000</v>
      </c>
      <c r="O1658" s="29">
        <f t="shared" si="4"/>
        <v>1300330000</v>
      </c>
      <c r="P1658" s="120">
        <f t="shared" si="5"/>
        <v>0.2393101079</v>
      </c>
      <c r="Q1658" s="16"/>
      <c r="R1658" s="16"/>
      <c r="S1658" s="16"/>
      <c r="T1658" s="16"/>
      <c r="U1658" s="16"/>
      <c r="V1658" s="16"/>
      <c r="W1658" s="16"/>
      <c r="X1658" s="16"/>
      <c r="Y1658" s="16"/>
      <c r="Z1658" s="16"/>
      <c r="AA1658" s="16"/>
    </row>
    <row r="1659">
      <c r="A1659" s="115">
        <v>1728.0</v>
      </c>
      <c r="B1659" s="116" t="s">
        <v>592</v>
      </c>
      <c r="C1659" s="116" t="s">
        <v>28</v>
      </c>
      <c r="D1659" s="118">
        <v>42369.0</v>
      </c>
      <c r="E1659" s="117">
        <v>4.075883E9</v>
      </c>
      <c r="F1659" s="117">
        <v>2.530374E9</v>
      </c>
      <c r="G1659" s="117">
        <v>4.75328E8</v>
      </c>
      <c r="H1659" s="119" t="s">
        <v>59</v>
      </c>
      <c r="I1659" s="117">
        <v>3.22629E8</v>
      </c>
      <c r="J1659" s="116" t="s">
        <v>9</v>
      </c>
      <c r="K1659" s="116" t="s">
        <v>593</v>
      </c>
      <c r="L1659" s="29">
        <f t="shared" si="1"/>
        <v>1545509000</v>
      </c>
      <c r="M1659" s="120">
        <f t="shared" si="2"/>
        <v>0.379183848</v>
      </c>
      <c r="N1659" s="29">
        <f t="shared" si="3"/>
        <v>797957000</v>
      </c>
      <c r="O1659" s="29">
        <f t="shared" si="4"/>
        <v>747552000</v>
      </c>
      <c r="P1659" s="120">
        <f t="shared" si="5"/>
        <v>0.1834086013</v>
      </c>
      <c r="Q1659" s="16"/>
      <c r="R1659" s="16"/>
      <c r="S1659" s="16"/>
      <c r="T1659" s="16"/>
      <c r="U1659" s="16"/>
      <c r="V1659" s="16"/>
      <c r="W1659" s="16"/>
      <c r="X1659" s="16"/>
      <c r="Y1659" s="16"/>
      <c r="Z1659" s="16"/>
      <c r="AA1659" s="16"/>
    </row>
    <row r="1660">
      <c r="A1660" s="115">
        <v>1729.0</v>
      </c>
      <c r="B1660" s="116" t="s">
        <v>594</v>
      </c>
      <c r="C1660" s="116" t="s">
        <v>25</v>
      </c>
      <c r="D1660" s="118">
        <v>41274.0</v>
      </c>
      <c r="E1660" s="117">
        <v>1.623938E9</v>
      </c>
      <c r="F1660" s="117">
        <v>3.37903E8</v>
      </c>
      <c r="G1660" s="117">
        <v>1.88302E8</v>
      </c>
      <c r="H1660" s="121" t="s">
        <v>59</v>
      </c>
      <c r="I1660" s="117">
        <v>5.13916E8</v>
      </c>
      <c r="J1660" s="116" t="s">
        <v>11</v>
      </c>
      <c r="K1660" s="116" t="s">
        <v>116</v>
      </c>
      <c r="L1660" s="29">
        <f t="shared" si="1"/>
        <v>1286035000</v>
      </c>
      <c r="M1660" s="120">
        <f t="shared" si="2"/>
        <v>0.7919237064</v>
      </c>
      <c r="N1660" s="29">
        <f t="shared" si="3"/>
        <v>702218000</v>
      </c>
      <c r="O1660" s="29">
        <f t="shared" si="4"/>
        <v>583817000</v>
      </c>
      <c r="P1660" s="120">
        <f t="shared" si="5"/>
        <v>0.3595069516</v>
      </c>
      <c r="Q1660" s="16"/>
      <c r="R1660" s="16"/>
      <c r="S1660" s="16"/>
      <c r="T1660" s="16"/>
      <c r="U1660" s="16"/>
      <c r="V1660" s="16"/>
      <c r="W1660" s="16"/>
      <c r="X1660" s="16"/>
      <c r="Y1660" s="16"/>
      <c r="Z1660" s="16"/>
      <c r="AA1660" s="16"/>
    </row>
    <row r="1661">
      <c r="A1661" s="115">
        <v>1730.0</v>
      </c>
      <c r="B1661" s="116" t="s">
        <v>594</v>
      </c>
      <c r="C1661" s="116" t="s">
        <v>26</v>
      </c>
      <c r="D1661" s="118">
        <v>41639.0</v>
      </c>
      <c r="E1661" s="117">
        <v>1.998051E9</v>
      </c>
      <c r="F1661" s="117">
        <v>4.06198E8</v>
      </c>
      <c r="G1661" s="117">
        <v>7.2143E7</v>
      </c>
      <c r="H1661" s="119" t="s">
        <v>59</v>
      </c>
      <c r="I1661" s="117">
        <v>6.15874E8</v>
      </c>
      <c r="J1661" s="116" t="s">
        <v>11</v>
      </c>
      <c r="K1661" s="116" t="s">
        <v>116</v>
      </c>
      <c r="L1661" s="29">
        <f t="shared" si="1"/>
        <v>1591853000</v>
      </c>
      <c r="M1661" s="120">
        <f t="shared" si="2"/>
        <v>0.796702887</v>
      </c>
      <c r="N1661" s="29">
        <f t="shared" si="3"/>
        <v>688017000</v>
      </c>
      <c r="O1661" s="29">
        <f t="shared" si="4"/>
        <v>903836000</v>
      </c>
      <c r="P1661" s="120">
        <f t="shared" si="5"/>
        <v>0.4523588237</v>
      </c>
      <c r="Q1661" s="16"/>
      <c r="R1661" s="16"/>
      <c r="S1661" s="16"/>
      <c r="T1661" s="16"/>
      <c r="U1661" s="16"/>
      <c r="V1661" s="16"/>
      <c r="W1661" s="16"/>
      <c r="X1661" s="16"/>
      <c r="Y1661" s="16"/>
      <c r="Z1661" s="16"/>
      <c r="AA1661" s="16"/>
    </row>
    <row r="1662">
      <c r="A1662" s="115">
        <v>1731.0</v>
      </c>
      <c r="B1662" s="116" t="s">
        <v>594</v>
      </c>
      <c r="C1662" s="116" t="s">
        <v>27</v>
      </c>
      <c r="D1662" s="118">
        <v>42004.0</v>
      </c>
      <c r="E1662" s="117">
        <v>2.424176E9</v>
      </c>
      <c r="F1662" s="117">
        <v>5.72831E8</v>
      </c>
      <c r="G1662" s="117">
        <v>2.2507E8</v>
      </c>
      <c r="H1662" s="119" t="s">
        <v>59</v>
      </c>
      <c r="I1662" s="117">
        <v>8.06021E8</v>
      </c>
      <c r="J1662" s="116" t="s">
        <v>11</v>
      </c>
      <c r="K1662" s="116" t="s">
        <v>116</v>
      </c>
      <c r="L1662" s="29">
        <f t="shared" si="1"/>
        <v>1851345000</v>
      </c>
      <c r="M1662" s="120">
        <f t="shared" si="2"/>
        <v>0.7637007379</v>
      </c>
      <c r="N1662" s="29">
        <f t="shared" si="3"/>
        <v>1031091000</v>
      </c>
      <c r="O1662" s="29">
        <f t="shared" si="4"/>
        <v>820254000</v>
      </c>
      <c r="P1662" s="120">
        <f t="shared" si="5"/>
        <v>0.3383640462</v>
      </c>
      <c r="Q1662" s="16"/>
      <c r="R1662" s="16"/>
      <c r="S1662" s="16"/>
      <c r="T1662" s="16"/>
      <c r="U1662" s="16"/>
      <c r="V1662" s="16"/>
      <c r="W1662" s="16"/>
      <c r="X1662" s="16"/>
      <c r="Y1662" s="16"/>
      <c r="Z1662" s="16"/>
      <c r="AA1662" s="16"/>
    </row>
    <row r="1663">
      <c r="A1663" s="115">
        <v>1732.0</v>
      </c>
      <c r="B1663" s="116" t="s">
        <v>594</v>
      </c>
      <c r="C1663" s="116" t="s">
        <v>28</v>
      </c>
      <c r="D1663" s="118">
        <v>42369.0</v>
      </c>
      <c r="E1663" s="117">
        <v>1.452619E9</v>
      </c>
      <c r="F1663" s="117">
        <v>5.19874E8</v>
      </c>
      <c r="G1663" s="117">
        <v>1.79867E8</v>
      </c>
      <c r="H1663" s="119" t="s">
        <v>59</v>
      </c>
      <c r="I1663" s="117">
        <v>7.78923E8</v>
      </c>
      <c r="J1663" s="116" t="s">
        <v>11</v>
      </c>
      <c r="K1663" s="116" t="s">
        <v>116</v>
      </c>
      <c r="L1663" s="29">
        <f t="shared" si="1"/>
        <v>932745000</v>
      </c>
      <c r="M1663" s="120">
        <f t="shared" si="2"/>
        <v>0.6421126255</v>
      </c>
      <c r="N1663" s="29">
        <f t="shared" si="3"/>
        <v>958790000</v>
      </c>
      <c r="O1663" s="29">
        <f t="shared" si="4"/>
        <v>-26045000</v>
      </c>
      <c r="P1663" s="120">
        <f t="shared" si="5"/>
        <v>-0.01792968425</v>
      </c>
      <c r="Q1663" s="16"/>
      <c r="R1663" s="16"/>
      <c r="S1663" s="16"/>
      <c r="T1663" s="16"/>
      <c r="U1663" s="16"/>
      <c r="V1663" s="16"/>
      <c r="W1663" s="16"/>
      <c r="X1663" s="16"/>
      <c r="Y1663" s="16"/>
      <c r="Z1663" s="16"/>
      <c r="AA1663" s="16"/>
    </row>
    <row r="1664">
      <c r="A1664" s="115">
        <v>1733.0</v>
      </c>
      <c r="B1664" s="116" t="s">
        <v>595</v>
      </c>
      <c r="C1664" s="116" t="s">
        <v>25</v>
      </c>
      <c r="D1664" s="118">
        <v>41274.0</v>
      </c>
      <c r="E1664" s="117">
        <v>1.0128223E10</v>
      </c>
      <c r="F1664" s="117">
        <v>6.710036E9</v>
      </c>
      <c r="G1664" s="117">
        <v>6.69451E8</v>
      </c>
      <c r="H1664" s="119" t="s">
        <v>59</v>
      </c>
      <c r="I1664" s="117">
        <v>9.26053E8</v>
      </c>
      <c r="J1664" s="116" t="s">
        <v>19</v>
      </c>
      <c r="K1664" s="116" t="s">
        <v>80</v>
      </c>
      <c r="L1664" s="29">
        <f t="shared" si="1"/>
        <v>3418187000</v>
      </c>
      <c r="M1664" s="120">
        <f t="shared" si="2"/>
        <v>0.3374912855</v>
      </c>
      <c r="N1664" s="29">
        <f t="shared" si="3"/>
        <v>1595504000</v>
      </c>
      <c r="O1664" s="29">
        <f t="shared" si="4"/>
        <v>1822683000</v>
      </c>
      <c r="P1664" s="120">
        <f t="shared" si="5"/>
        <v>0.1799607888</v>
      </c>
      <c r="Q1664" s="16"/>
      <c r="R1664" s="16"/>
      <c r="S1664" s="16"/>
      <c r="T1664" s="16"/>
      <c r="U1664" s="16"/>
      <c r="V1664" s="16"/>
      <c r="W1664" s="16"/>
      <c r="X1664" s="16"/>
      <c r="Y1664" s="16"/>
      <c r="Z1664" s="16"/>
      <c r="AA1664" s="16"/>
    </row>
    <row r="1665">
      <c r="A1665" s="115">
        <v>1734.0</v>
      </c>
      <c r="B1665" s="116" t="s">
        <v>595</v>
      </c>
      <c r="C1665" s="116" t="s">
        <v>26</v>
      </c>
      <c r="D1665" s="122">
        <v>41639.0</v>
      </c>
      <c r="E1665" s="117">
        <v>1.0914922E10</v>
      </c>
      <c r="F1665" s="117">
        <v>7.408278E9</v>
      </c>
      <c r="G1665" s="117">
        <v>6.81226E8</v>
      </c>
      <c r="H1665" s="121" t="s">
        <v>59</v>
      </c>
      <c r="I1665" s="117">
        <v>9.77863E8</v>
      </c>
      <c r="J1665" s="116" t="s">
        <v>19</v>
      </c>
      <c r="K1665" s="116" t="s">
        <v>80</v>
      </c>
      <c r="L1665" s="29">
        <f t="shared" si="1"/>
        <v>3506644000</v>
      </c>
      <c r="M1665" s="120">
        <f t="shared" si="2"/>
        <v>0.3212706422</v>
      </c>
      <c r="N1665" s="29">
        <f t="shared" si="3"/>
        <v>1659089000</v>
      </c>
      <c r="O1665" s="29">
        <f t="shared" si="4"/>
        <v>1847555000</v>
      </c>
      <c r="P1665" s="120">
        <f t="shared" si="5"/>
        <v>0.1692687314</v>
      </c>
      <c r="Q1665" s="16"/>
      <c r="R1665" s="16"/>
      <c r="S1665" s="16"/>
      <c r="T1665" s="16"/>
      <c r="U1665" s="16"/>
      <c r="V1665" s="16"/>
      <c r="W1665" s="16"/>
      <c r="X1665" s="16"/>
      <c r="Y1665" s="16"/>
      <c r="Z1665" s="16"/>
      <c r="AA1665" s="16"/>
    </row>
    <row r="1666">
      <c r="A1666" s="115">
        <v>1735.0</v>
      </c>
      <c r="B1666" s="116" t="s">
        <v>595</v>
      </c>
      <c r="C1666" s="116" t="s">
        <v>27</v>
      </c>
      <c r="D1666" s="122">
        <v>42004.0</v>
      </c>
      <c r="E1666" s="117">
        <v>1.1686135E10</v>
      </c>
      <c r="F1666" s="117">
        <v>7.951352E9</v>
      </c>
      <c r="G1666" s="117">
        <v>7.67608E8</v>
      </c>
      <c r="H1666" s="121" t="s">
        <v>59</v>
      </c>
      <c r="I1666" s="117">
        <v>1.019045E9</v>
      </c>
      <c r="J1666" s="116" t="s">
        <v>19</v>
      </c>
      <c r="K1666" s="116" t="s">
        <v>80</v>
      </c>
      <c r="L1666" s="29">
        <f t="shared" si="1"/>
        <v>3734783000</v>
      </c>
      <c r="M1666" s="120">
        <f t="shared" si="2"/>
        <v>0.3195909512</v>
      </c>
      <c r="N1666" s="29">
        <f t="shared" si="3"/>
        <v>1786653000</v>
      </c>
      <c r="O1666" s="29">
        <f t="shared" si="4"/>
        <v>1948130000</v>
      </c>
      <c r="P1666" s="120">
        <f t="shared" si="5"/>
        <v>0.1667043894</v>
      </c>
      <c r="Q1666" s="16"/>
      <c r="R1666" s="16"/>
      <c r="S1666" s="16"/>
      <c r="T1666" s="16"/>
      <c r="U1666" s="16"/>
      <c r="V1666" s="16"/>
      <c r="W1666" s="16"/>
      <c r="X1666" s="16"/>
      <c r="Y1666" s="16"/>
      <c r="Z1666" s="16"/>
      <c r="AA1666" s="16"/>
    </row>
    <row r="1667">
      <c r="A1667" s="115">
        <v>1736.0</v>
      </c>
      <c r="B1667" s="116" t="s">
        <v>595</v>
      </c>
      <c r="C1667" s="116" t="s">
        <v>28</v>
      </c>
      <c r="D1667" s="118">
        <v>42369.0</v>
      </c>
      <c r="E1667" s="117">
        <v>1.1024486E10</v>
      </c>
      <c r="F1667" s="117">
        <v>7.033633E9</v>
      </c>
      <c r="G1667" s="117">
        <v>8.65817E8</v>
      </c>
      <c r="H1667" s="121" t="s">
        <v>59</v>
      </c>
      <c r="I1667" s="117">
        <v>1.124524E9</v>
      </c>
      <c r="J1667" s="116" t="s">
        <v>19</v>
      </c>
      <c r="K1667" s="116" t="s">
        <v>80</v>
      </c>
      <c r="L1667" s="29">
        <f t="shared" si="1"/>
        <v>3990853000</v>
      </c>
      <c r="M1667" s="120">
        <f t="shared" si="2"/>
        <v>0.3619990084</v>
      </c>
      <c r="N1667" s="29">
        <f t="shared" si="3"/>
        <v>1990341000</v>
      </c>
      <c r="O1667" s="29">
        <f t="shared" si="4"/>
        <v>2000512000</v>
      </c>
      <c r="P1667" s="120">
        <f t="shared" si="5"/>
        <v>0.1814607955</v>
      </c>
      <c r="Q1667" s="16"/>
      <c r="R1667" s="16"/>
      <c r="S1667" s="16"/>
      <c r="T1667" s="16"/>
      <c r="U1667" s="16"/>
      <c r="V1667" s="16"/>
      <c r="W1667" s="16"/>
      <c r="X1667" s="16"/>
      <c r="Y1667" s="16"/>
      <c r="Z1667" s="16"/>
      <c r="AA1667" s="16"/>
    </row>
    <row r="1668">
      <c r="A1668" s="115">
        <v>1737.0</v>
      </c>
      <c r="B1668" s="116" t="s">
        <v>596</v>
      </c>
      <c r="C1668" s="116" t="s">
        <v>25</v>
      </c>
      <c r="D1668" s="118">
        <v>41274.0</v>
      </c>
      <c r="E1668" s="117">
        <v>7.232397E9</v>
      </c>
      <c r="F1668" s="117">
        <v>5.165169E9</v>
      </c>
      <c r="G1668" s="119" t="s">
        <v>59</v>
      </c>
      <c r="H1668" s="121" t="s">
        <v>59</v>
      </c>
      <c r="I1668" s="117">
        <v>1.173955E9</v>
      </c>
      <c r="J1668" s="116" t="s">
        <v>12</v>
      </c>
      <c r="K1668" s="116" t="s">
        <v>86</v>
      </c>
      <c r="L1668" s="29">
        <f t="shared" si="1"/>
        <v>2067228000</v>
      </c>
      <c r="M1668" s="120">
        <f t="shared" si="2"/>
        <v>0.2858288891</v>
      </c>
      <c r="N1668" s="29">
        <f t="shared" si="3"/>
        <v>1173955000</v>
      </c>
      <c r="O1668" s="29">
        <f t="shared" si="4"/>
        <v>893273000</v>
      </c>
      <c r="P1668" s="120">
        <f t="shared" si="5"/>
        <v>0.1235099511</v>
      </c>
      <c r="Q1668" s="16"/>
      <c r="R1668" s="16"/>
      <c r="S1668" s="16"/>
      <c r="T1668" s="16"/>
      <c r="U1668" s="16"/>
      <c r="V1668" s="16"/>
      <c r="W1668" s="16"/>
      <c r="X1668" s="16"/>
      <c r="Y1668" s="16"/>
      <c r="Z1668" s="16"/>
      <c r="AA1668" s="16"/>
    </row>
    <row r="1669">
      <c r="A1669" s="115">
        <v>1738.0</v>
      </c>
      <c r="B1669" s="116" t="s">
        <v>596</v>
      </c>
      <c r="C1669" s="116" t="s">
        <v>26</v>
      </c>
      <c r="D1669" s="118">
        <v>41639.0</v>
      </c>
      <c r="E1669" s="117">
        <v>7.541234E9</v>
      </c>
      <c r="F1669" s="117">
        <v>5.106489E9</v>
      </c>
      <c r="G1669" s="119" t="s">
        <v>59</v>
      </c>
      <c r="H1669" s="119" t="s">
        <v>59</v>
      </c>
      <c r="I1669" s="117">
        <v>1.213178E9</v>
      </c>
      <c r="J1669" s="116" t="s">
        <v>12</v>
      </c>
      <c r="K1669" s="116" t="s">
        <v>86</v>
      </c>
      <c r="L1669" s="29">
        <f t="shared" si="1"/>
        <v>2434745000</v>
      </c>
      <c r="M1669" s="120">
        <f t="shared" si="2"/>
        <v>0.3228576384</v>
      </c>
      <c r="N1669" s="29">
        <f t="shared" si="3"/>
        <v>1213178000</v>
      </c>
      <c r="O1669" s="29">
        <f t="shared" si="4"/>
        <v>1221567000</v>
      </c>
      <c r="P1669" s="120">
        <f t="shared" si="5"/>
        <v>0.1619850279</v>
      </c>
      <c r="Q1669" s="16"/>
      <c r="R1669" s="16"/>
      <c r="S1669" s="16"/>
      <c r="T1669" s="16"/>
      <c r="U1669" s="16"/>
      <c r="V1669" s="16"/>
      <c r="W1669" s="16"/>
      <c r="X1669" s="16"/>
      <c r="Y1669" s="16"/>
      <c r="Z1669" s="16"/>
      <c r="AA1669" s="16"/>
    </row>
    <row r="1670">
      <c r="A1670" s="115">
        <v>1739.0</v>
      </c>
      <c r="B1670" s="116" t="s">
        <v>596</v>
      </c>
      <c r="C1670" s="116" t="s">
        <v>27</v>
      </c>
      <c r="D1670" s="122">
        <v>42004.0</v>
      </c>
      <c r="E1670" s="117">
        <v>6.602267E9</v>
      </c>
      <c r="F1670" s="117">
        <v>4.239474E9</v>
      </c>
      <c r="G1670" s="119" t="s">
        <v>59</v>
      </c>
      <c r="H1670" s="121" t="s">
        <v>59</v>
      </c>
      <c r="I1670" s="117">
        <v>1.341315E9</v>
      </c>
      <c r="J1670" s="116" t="s">
        <v>12</v>
      </c>
      <c r="K1670" s="116" t="s">
        <v>86</v>
      </c>
      <c r="L1670" s="29">
        <f t="shared" si="1"/>
        <v>2362793000</v>
      </c>
      <c r="M1670" s="120">
        <f t="shared" si="2"/>
        <v>0.3578760144</v>
      </c>
      <c r="N1670" s="29">
        <f t="shared" si="3"/>
        <v>1341315000</v>
      </c>
      <c r="O1670" s="29">
        <f t="shared" si="4"/>
        <v>1021478000</v>
      </c>
      <c r="P1670" s="120">
        <f t="shared" si="5"/>
        <v>0.1547162513</v>
      </c>
      <c r="Q1670" s="16"/>
      <c r="R1670" s="16"/>
      <c r="S1670" s="16"/>
      <c r="T1670" s="16"/>
      <c r="U1670" s="16"/>
      <c r="V1670" s="16"/>
      <c r="W1670" s="16"/>
      <c r="X1670" s="16"/>
      <c r="Y1670" s="16"/>
      <c r="Z1670" s="16"/>
      <c r="AA1670" s="16"/>
    </row>
    <row r="1671">
      <c r="A1671" s="115">
        <v>1740.0</v>
      </c>
      <c r="B1671" s="116" t="s">
        <v>596</v>
      </c>
      <c r="C1671" s="116" t="s">
        <v>28</v>
      </c>
      <c r="D1671" s="118">
        <v>42369.0</v>
      </c>
      <c r="E1671" s="117">
        <v>9.308926E9</v>
      </c>
      <c r="F1671" s="117">
        <v>6.199645E9</v>
      </c>
      <c r="G1671" s="119" t="s">
        <v>59</v>
      </c>
      <c r="H1671" s="121" t="s">
        <v>59</v>
      </c>
      <c r="I1671" s="117">
        <v>1.966939E9</v>
      </c>
      <c r="J1671" s="116" t="s">
        <v>12</v>
      </c>
      <c r="K1671" s="116" t="s">
        <v>86</v>
      </c>
      <c r="L1671" s="29">
        <f t="shared" si="1"/>
        <v>3109281000</v>
      </c>
      <c r="M1671" s="120">
        <f t="shared" si="2"/>
        <v>0.3340107119</v>
      </c>
      <c r="N1671" s="29">
        <f t="shared" si="3"/>
        <v>1966939000</v>
      </c>
      <c r="O1671" s="29">
        <f t="shared" si="4"/>
        <v>1142342000</v>
      </c>
      <c r="P1671" s="120">
        <f t="shared" si="5"/>
        <v>0.1227146934</v>
      </c>
      <c r="Q1671" s="16"/>
      <c r="R1671" s="16"/>
      <c r="S1671" s="16"/>
      <c r="T1671" s="16"/>
      <c r="U1671" s="16"/>
      <c r="V1671" s="16"/>
      <c r="W1671" s="16"/>
      <c r="X1671" s="16"/>
      <c r="Y1671" s="16"/>
      <c r="Z1671" s="16"/>
      <c r="AA1671" s="16"/>
    </row>
    <row r="1672">
      <c r="A1672" s="115">
        <v>1741.0</v>
      </c>
      <c r="B1672" s="116" t="s">
        <v>597</v>
      </c>
      <c r="C1672" s="116" t="s">
        <v>25</v>
      </c>
      <c r="D1672" s="118">
        <v>41363.0</v>
      </c>
      <c r="E1672" s="117">
        <v>2.168652E9</v>
      </c>
      <c r="F1672" s="117">
        <v>7.37206E8</v>
      </c>
      <c r="G1672" s="117">
        <v>3.65684E8</v>
      </c>
      <c r="H1672" s="117">
        <v>4.75522E8</v>
      </c>
      <c r="I1672" s="117">
        <v>9508000.0</v>
      </c>
      <c r="J1672" s="116" t="s">
        <v>15</v>
      </c>
      <c r="K1672" s="116" t="s">
        <v>74</v>
      </c>
      <c r="L1672" s="29">
        <f t="shared" si="1"/>
        <v>1431446000</v>
      </c>
      <c r="M1672" s="120">
        <f t="shared" si="2"/>
        <v>0.6600625642</v>
      </c>
      <c r="N1672" s="29">
        <f t="shared" si="3"/>
        <v>850714000</v>
      </c>
      <c r="O1672" s="29">
        <f t="shared" si="4"/>
        <v>580732000</v>
      </c>
      <c r="P1672" s="120">
        <f t="shared" si="5"/>
        <v>0.2677847806</v>
      </c>
      <c r="Q1672" s="16"/>
      <c r="R1672" s="16"/>
      <c r="S1672" s="16"/>
      <c r="T1672" s="16"/>
      <c r="U1672" s="16"/>
      <c r="V1672" s="16"/>
      <c r="W1672" s="16"/>
      <c r="X1672" s="16"/>
      <c r="Y1672" s="16"/>
      <c r="Z1672" s="16"/>
      <c r="AA1672" s="16"/>
    </row>
    <row r="1673">
      <c r="A1673" s="115">
        <v>1742.0</v>
      </c>
      <c r="B1673" s="116" t="s">
        <v>597</v>
      </c>
      <c r="C1673" s="116" t="s">
        <v>26</v>
      </c>
      <c r="D1673" s="118">
        <v>41727.0</v>
      </c>
      <c r="E1673" s="117">
        <v>2.382531E9</v>
      </c>
      <c r="F1673" s="117">
        <v>7.43253E8</v>
      </c>
      <c r="G1673" s="117">
        <v>3.78607E8</v>
      </c>
      <c r="H1673" s="117">
        <v>4.92447E8</v>
      </c>
      <c r="I1673" s="117">
        <v>9887000.0</v>
      </c>
      <c r="J1673" s="116" t="s">
        <v>15</v>
      </c>
      <c r="K1673" s="116" t="s">
        <v>74</v>
      </c>
      <c r="L1673" s="29">
        <f t="shared" si="1"/>
        <v>1639278000</v>
      </c>
      <c r="M1673" s="120">
        <f t="shared" si="2"/>
        <v>0.6880405753</v>
      </c>
      <c r="N1673" s="29">
        <f t="shared" si="3"/>
        <v>880941000</v>
      </c>
      <c r="O1673" s="29">
        <f t="shared" si="4"/>
        <v>758337000</v>
      </c>
      <c r="P1673" s="120">
        <f t="shared" si="5"/>
        <v>0.318290507</v>
      </c>
      <c r="Q1673" s="16"/>
      <c r="R1673" s="16"/>
      <c r="S1673" s="16"/>
      <c r="T1673" s="16"/>
      <c r="U1673" s="16"/>
      <c r="V1673" s="16"/>
      <c r="W1673" s="16"/>
      <c r="X1673" s="16"/>
      <c r="Y1673" s="16"/>
      <c r="Z1673" s="16"/>
      <c r="AA1673" s="16"/>
    </row>
    <row r="1674">
      <c r="A1674" s="115">
        <v>1743.0</v>
      </c>
      <c r="B1674" s="116" t="s">
        <v>597</v>
      </c>
      <c r="C1674" s="116" t="s">
        <v>27</v>
      </c>
      <c r="D1674" s="118">
        <v>42091.0</v>
      </c>
      <c r="E1674" s="117">
        <v>2.377344E9</v>
      </c>
      <c r="F1674" s="117">
        <v>7.08823E8</v>
      </c>
      <c r="G1674" s="117">
        <v>3.5367E8</v>
      </c>
      <c r="H1674" s="117">
        <v>5.25745E8</v>
      </c>
      <c r="I1674" s="117">
        <v>9537000.0</v>
      </c>
      <c r="J1674" s="116" t="s">
        <v>15</v>
      </c>
      <c r="K1674" s="116" t="s">
        <v>74</v>
      </c>
      <c r="L1674" s="29">
        <f t="shared" si="1"/>
        <v>1668521000</v>
      </c>
      <c r="M1674" s="120">
        <f t="shared" si="2"/>
        <v>0.7018424763</v>
      </c>
      <c r="N1674" s="29">
        <f t="shared" si="3"/>
        <v>888952000</v>
      </c>
      <c r="O1674" s="29">
        <f t="shared" si="4"/>
        <v>779569000</v>
      </c>
      <c r="P1674" s="120">
        <f t="shared" si="5"/>
        <v>0.3279159432</v>
      </c>
      <c r="Q1674" s="16"/>
      <c r="R1674" s="16"/>
      <c r="S1674" s="16"/>
      <c r="T1674" s="16"/>
      <c r="U1674" s="16"/>
      <c r="V1674" s="16"/>
      <c r="W1674" s="16"/>
      <c r="X1674" s="16"/>
      <c r="Y1674" s="16"/>
      <c r="Z1674" s="16"/>
      <c r="AA1674" s="16"/>
    </row>
    <row r="1675">
      <c r="A1675" s="115">
        <v>1744.0</v>
      </c>
      <c r="B1675" s="116" t="s">
        <v>597</v>
      </c>
      <c r="C1675" s="116" t="s">
        <v>28</v>
      </c>
      <c r="D1675" s="118">
        <v>42462.0</v>
      </c>
      <c r="E1675" s="117">
        <v>2.213881E9</v>
      </c>
      <c r="F1675" s="117">
        <v>6.71907E8</v>
      </c>
      <c r="G1675" s="117">
        <v>3.31652E8</v>
      </c>
      <c r="H1675" s="117">
        <v>5.33891E8</v>
      </c>
      <c r="I1675" s="117">
        <v>6550000.0</v>
      </c>
      <c r="J1675" s="116" t="s">
        <v>15</v>
      </c>
      <c r="K1675" s="116" t="s">
        <v>74</v>
      </c>
      <c r="L1675" s="29">
        <f t="shared" si="1"/>
        <v>1541974000</v>
      </c>
      <c r="M1675" s="120">
        <f t="shared" si="2"/>
        <v>0.6965026576</v>
      </c>
      <c r="N1675" s="29">
        <f t="shared" si="3"/>
        <v>872093000</v>
      </c>
      <c r="O1675" s="29">
        <f t="shared" si="4"/>
        <v>669881000</v>
      </c>
      <c r="P1675" s="120">
        <f t="shared" si="5"/>
        <v>0.3025822074</v>
      </c>
      <c r="Q1675" s="16"/>
      <c r="R1675" s="16"/>
      <c r="S1675" s="16"/>
      <c r="T1675" s="16"/>
      <c r="U1675" s="16"/>
      <c r="V1675" s="16"/>
      <c r="W1675" s="16"/>
      <c r="X1675" s="16"/>
      <c r="Y1675" s="16"/>
      <c r="Z1675" s="16"/>
      <c r="AA1675" s="16"/>
    </row>
    <row r="1676">
      <c r="A1676" s="115">
        <v>1745.0</v>
      </c>
      <c r="B1676" s="116" t="s">
        <v>598</v>
      </c>
      <c r="C1676" s="116" t="s">
        <v>25</v>
      </c>
      <c r="D1676" s="118">
        <v>41274.0</v>
      </c>
      <c r="E1676" s="117">
        <v>4.51509E11</v>
      </c>
      <c r="F1676" s="117">
        <v>3.02056E11</v>
      </c>
      <c r="G1676" s="117">
        <v>8.1844E10</v>
      </c>
      <c r="H1676" s="121" t="s">
        <v>59</v>
      </c>
      <c r="I1676" s="117">
        <v>1.5888E10</v>
      </c>
      <c r="J1676" s="116" t="s">
        <v>11</v>
      </c>
      <c r="K1676" s="116" t="s">
        <v>176</v>
      </c>
      <c r="L1676" s="29">
        <f t="shared" si="1"/>
        <v>149453000000</v>
      </c>
      <c r="M1676" s="120">
        <f t="shared" si="2"/>
        <v>0.3310077983</v>
      </c>
      <c r="N1676" s="29">
        <f t="shared" si="3"/>
        <v>97732000000</v>
      </c>
      <c r="O1676" s="29">
        <f t="shared" si="4"/>
        <v>51721000000</v>
      </c>
      <c r="P1676" s="120">
        <f t="shared" si="5"/>
        <v>0.1145514264</v>
      </c>
      <c r="Q1676" s="16"/>
      <c r="R1676" s="16"/>
      <c r="S1676" s="16"/>
      <c r="T1676" s="16"/>
      <c r="U1676" s="16"/>
      <c r="V1676" s="16"/>
      <c r="W1676" s="16"/>
      <c r="X1676" s="16"/>
      <c r="Y1676" s="16"/>
      <c r="Z1676" s="16"/>
      <c r="AA1676" s="16"/>
    </row>
    <row r="1677">
      <c r="A1677" s="115">
        <v>1746.0</v>
      </c>
      <c r="B1677" s="116" t="s">
        <v>598</v>
      </c>
      <c r="C1677" s="116" t="s">
        <v>26</v>
      </c>
      <c r="D1677" s="118">
        <v>41639.0</v>
      </c>
      <c r="E1677" s="117">
        <v>4.20836E11</v>
      </c>
      <c r="F1677" s="117">
        <v>2.84681E11</v>
      </c>
      <c r="G1677" s="117">
        <v>7.6696E10</v>
      </c>
      <c r="H1677" s="119" t="s">
        <v>59</v>
      </c>
      <c r="I1677" s="117">
        <v>1.7182E10</v>
      </c>
      <c r="J1677" s="116" t="s">
        <v>11</v>
      </c>
      <c r="K1677" s="116" t="s">
        <v>176</v>
      </c>
      <c r="L1677" s="29">
        <f t="shared" si="1"/>
        <v>136155000000</v>
      </c>
      <c r="M1677" s="120">
        <f t="shared" si="2"/>
        <v>0.3235345835</v>
      </c>
      <c r="N1677" s="29">
        <f t="shared" si="3"/>
        <v>93878000000</v>
      </c>
      <c r="O1677" s="29">
        <f t="shared" si="4"/>
        <v>42277000000</v>
      </c>
      <c r="P1677" s="120">
        <f t="shared" si="5"/>
        <v>0.1004595614</v>
      </c>
      <c r="Q1677" s="16"/>
      <c r="R1677" s="16"/>
      <c r="S1677" s="16"/>
      <c r="T1677" s="16"/>
      <c r="U1677" s="16"/>
      <c r="V1677" s="16"/>
      <c r="W1677" s="16"/>
      <c r="X1677" s="16"/>
      <c r="Y1677" s="16"/>
      <c r="Z1677" s="16"/>
      <c r="AA1677" s="16"/>
    </row>
    <row r="1678">
      <c r="A1678" s="115">
        <v>1747.0</v>
      </c>
      <c r="B1678" s="116" t="s">
        <v>598</v>
      </c>
      <c r="C1678" s="116" t="s">
        <v>27</v>
      </c>
      <c r="D1678" s="118">
        <v>42004.0</v>
      </c>
      <c r="E1678" s="117">
        <v>3.94105E11</v>
      </c>
      <c r="F1678" s="117">
        <v>2.66831E11</v>
      </c>
      <c r="G1678" s="117">
        <v>7.4226E10</v>
      </c>
      <c r="H1678" s="121" t="s">
        <v>59</v>
      </c>
      <c r="I1678" s="117">
        <v>1.7297E10</v>
      </c>
      <c r="J1678" s="116" t="s">
        <v>11</v>
      </c>
      <c r="K1678" s="116" t="s">
        <v>176</v>
      </c>
      <c r="L1678" s="29">
        <f t="shared" si="1"/>
        <v>127274000000</v>
      </c>
      <c r="M1678" s="120">
        <f t="shared" si="2"/>
        <v>0.322944393</v>
      </c>
      <c r="N1678" s="29">
        <f t="shared" si="3"/>
        <v>91523000000</v>
      </c>
      <c r="O1678" s="29">
        <f t="shared" si="4"/>
        <v>35751000000</v>
      </c>
      <c r="P1678" s="120">
        <f t="shared" si="5"/>
        <v>0.09071440352</v>
      </c>
      <c r="Q1678" s="16"/>
      <c r="R1678" s="16"/>
      <c r="S1678" s="16"/>
      <c r="T1678" s="16"/>
      <c r="U1678" s="16"/>
      <c r="V1678" s="16"/>
      <c r="W1678" s="16"/>
      <c r="X1678" s="16"/>
      <c r="Y1678" s="16"/>
      <c r="Z1678" s="16"/>
      <c r="AA1678" s="16"/>
    </row>
    <row r="1679">
      <c r="A1679" s="115">
        <v>1748.0</v>
      </c>
      <c r="B1679" s="116" t="s">
        <v>598</v>
      </c>
      <c r="C1679" s="116" t="s">
        <v>28</v>
      </c>
      <c r="D1679" s="118">
        <v>42369.0</v>
      </c>
      <c r="E1679" s="117">
        <v>2.59488E11</v>
      </c>
      <c r="F1679" s="117">
        <v>1.6559E11</v>
      </c>
      <c r="G1679" s="117">
        <v>6.1444E10</v>
      </c>
      <c r="H1679" s="121" t="s">
        <v>59</v>
      </c>
      <c r="I1679" s="117">
        <v>1.8048E10</v>
      </c>
      <c r="J1679" s="116" t="s">
        <v>11</v>
      </c>
      <c r="K1679" s="116" t="s">
        <v>176</v>
      </c>
      <c r="L1679" s="29">
        <f t="shared" si="1"/>
        <v>93898000000</v>
      </c>
      <c r="M1679" s="120">
        <f t="shared" si="2"/>
        <v>0.3618587372</v>
      </c>
      <c r="N1679" s="29">
        <f t="shared" si="3"/>
        <v>79492000000</v>
      </c>
      <c r="O1679" s="29">
        <f t="shared" si="4"/>
        <v>14406000000</v>
      </c>
      <c r="P1679" s="120">
        <f t="shared" si="5"/>
        <v>0.05551701813</v>
      </c>
      <c r="Q1679" s="16"/>
      <c r="R1679" s="16"/>
      <c r="S1679" s="16"/>
      <c r="T1679" s="16"/>
      <c r="U1679" s="16"/>
      <c r="V1679" s="16"/>
      <c r="W1679" s="16"/>
      <c r="X1679" s="16"/>
      <c r="Y1679" s="16"/>
      <c r="Z1679" s="16"/>
      <c r="AA1679" s="16"/>
    </row>
    <row r="1680">
      <c r="A1680" s="115">
        <v>1749.0</v>
      </c>
      <c r="B1680" s="116" t="s">
        <v>599</v>
      </c>
      <c r="C1680" s="116" t="s">
        <v>25</v>
      </c>
      <c r="D1680" s="118">
        <v>41274.0</v>
      </c>
      <c r="E1680" s="117">
        <v>2.928429E9</v>
      </c>
      <c r="F1680" s="117">
        <v>1.372042E9</v>
      </c>
      <c r="G1680" s="117">
        <v>1.148731E9</v>
      </c>
      <c r="H1680" s="121" t="s">
        <v>59</v>
      </c>
      <c r="I1680" s="121" t="s">
        <v>59</v>
      </c>
      <c r="J1680" s="116" t="s">
        <v>13</v>
      </c>
      <c r="K1680" s="116" t="s">
        <v>198</v>
      </c>
      <c r="L1680" s="29">
        <f t="shared" si="1"/>
        <v>1556387000</v>
      </c>
      <c r="M1680" s="120">
        <f t="shared" si="2"/>
        <v>0.5314750673</v>
      </c>
      <c r="N1680" s="29">
        <f t="shared" si="3"/>
        <v>1148731000</v>
      </c>
      <c r="O1680" s="29">
        <f t="shared" si="4"/>
        <v>407656000</v>
      </c>
      <c r="P1680" s="120">
        <f t="shared" si="5"/>
        <v>0.1392063799</v>
      </c>
      <c r="Q1680" s="16"/>
      <c r="R1680" s="16"/>
      <c r="S1680" s="16"/>
      <c r="T1680" s="16"/>
      <c r="U1680" s="16"/>
      <c r="V1680" s="16"/>
      <c r="W1680" s="16"/>
      <c r="X1680" s="16"/>
      <c r="Y1680" s="16"/>
      <c r="Z1680" s="16"/>
      <c r="AA1680" s="16"/>
    </row>
    <row r="1681">
      <c r="A1681" s="115">
        <v>1750.0</v>
      </c>
      <c r="B1681" s="116" t="s">
        <v>599</v>
      </c>
      <c r="C1681" s="116" t="s">
        <v>26</v>
      </c>
      <c r="D1681" s="118">
        <v>41639.0</v>
      </c>
      <c r="E1681" s="117">
        <v>2.9508E9</v>
      </c>
      <c r="F1681" s="117">
        <v>1.3734E9</v>
      </c>
      <c r="G1681" s="117">
        <v>1.1448E9</v>
      </c>
      <c r="H1681" s="121" t="s">
        <v>59</v>
      </c>
      <c r="I1681" s="119" t="s">
        <v>59</v>
      </c>
      <c r="J1681" s="116" t="s">
        <v>13</v>
      </c>
      <c r="K1681" s="116" t="s">
        <v>198</v>
      </c>
      <c r="L1681" s="29">
        <f t="shared" si="1"/>
        <v>1577400000</v>
      </c>
      <c r="M1681" s="120">
        <f t="shared" si="2"/>
        <v>0.5345668971</v>
      </c>
      <c r="N1681" s="29">
        <f t="shared" si="3"/>
        <v>1144800000</v>
      </c>
      <c r="O1681" s="29">
        <f t="shared" si="4"/>
        <v>432600000</v>
      </c>
      <c r="P1681" s="120">
        <f t="shared" si="5"/>
        <v>0.1466043107</v>
      </c>
      <c r="Q1681" s="16"/>
      <c r="R1681" s="16"/>
      <c r="S1681" s="16"/>
      <c r="T1681" s="16"/>
      <c r="U1681" s="16"/>
      <c r="V1681" s="16"/>
      <c r="W1681" s="16"/>
      <c r="X1681" s="16"/>
      <c r="Y1681" s="16"/>
      <c r="Z1681" s="16"/>
      <c r="AA1681" s="16"/>
    </row>
    <row r="1682">
      <c r="A1682" s="115">
        <v>1751.0</v>
      </c>
      <c r="B1682" s="116" t="s">
        <v>599</v>
      </c>
      <c r="C1682" s="116" t="s">
        <v>27</v>
      </c>
      <c r="D1682" s="118">
        <v>42004.0</v>
      </c>
      <c r="E1682" s="117">
        <v>2.9226E9</v>
      </c>
      <c r="F1682" s="117">
        <v>1.3228E9</v>
      </c>
      <c r="G1682" s="117">
        <v>1.1431E9</v>
      </c>
      <c r="H1682" s="121" t="s">
        <v>59</v>
      </c>
      <c r="I1682" s="119" t="s">
        <v>59</v>
      </c>
      <c r="J1682" s="116" t="s">
        <v>13</v>
      </c>
      <c r="K1682" s="116" t="s">
        <v>198</v>
      </c>
      <c r="L1682" s="29">
        <f t="shared" si="1"/>
        <v>1599800000</v>
      </c>
      <c r="M1682" s="120">
        <f t="shared" si="2"/>
        <v>0.5473893109</v>
      </c>
      <c r="N1682" s="29">
        <f t="shared" si="3"/>
        <v>1143100000</v>
      </c>
      <c r="O1682" s="29">
        <f t="shared" si="4"/>
        <v>456700000</v>
      </c>
      <c r="P1682" s="120">
        <f t="shared" si="5"/>
        <v>0.1562649695</v>
      </c>
      <c r="Q1682" s="16"/>
      <c r="R1682" s="16"/>
      <c r="S1682" s="16"/>
      <c r="T1682" s="16"/>
      <c r="U1682" s="16"/>
      <c r="V1682" s="16"/>
      <c r="W1682" s="16"/>
      <c r="X1682" s="16"/>
      <c r="Y1682" s="16"/>
      <c r="Z1682" s="16"/>
      <c r="AA1682" s="16"/>
    </row>
    <row r="1683">
      <c r="A1683" s="115">
        <v>1752.0</v>
      </c>
      <c r="B1683" s="116" t="s">
        <v>599</v>
      </c>
      <c r="C1683" s="116" t="s">
        <v>28</v>
      </c>
      <c r="D1683" s="118">
        <v>42369.0</v>
      </c>
      <c r="E1683" s="117">
        <v>2.6743E9</v>
      </c>
      <c r="F1683" s="117">
        <v>1.1571E9</v>
      </c>
      <c r="G1683" s="117">
        <v>1.0773E9</v>
      </c>
      <c r="H1683" s="121" t="s">
        <v>59</v>
      </c>
      <c r="I1683" s="121" t="s">
        <v>59</v>
      </c>
      <c r="J1683" s="116" t="s">
        <v>13</v>
      </c>
      <c r="K1683" s="116" t="s">
        <v>198</v>
      </c>
      <c r="L1683" s="29">
        <f t="shared" si="1"/>
        <v>1517200000</v>
      </c>
      <c r="M1683" s="120">
        <f t="shared" si="2"/>
        <v>0.5673260292</v>
      </c>
      <c r="N1683" s="29">
        <f t="shared" si="3"/>
        <v>1077300000</v>
      </c>
      <c r="O1683" s="29">
        <f t="shared" si="4"/>
        <v>439900000</v>
      </c>
      <c r="P1683" s="120">
        <f t="shared" si="5"/>
        <v>0.1644916427</v>
      </c>
      <c r="Q1683" s="16"/>
      <c r="R1683" s="16"/>
      <c r="S1683" s="16"/>
      <c r="T1683" s="16"/>
      <c r="U1683" s="16"/>
      <c r="V1683" s="16"/>
      <c r="W1683" s="16"/>
      <c r="X1683" s="16"/>
      <c r="Y1683" s="16"/>
      <c r="Z1683" s="16"/>
      <c r="AA1683" s="16"/>
    </row>
    <row r="1684">
      <c r="A1684" s="115">
        <v>1753.0</v>
      </c>
      <c r="B1684" s="116" t="s">
        <v>600</v>
      </c>
      <c r="C1684" s="116" t="s">
        <v>25</v>
      </c>
      <c r="D1684" s="118">
        <v>41274.0</v>
      </c>
      <c r="E1684" s="117">
        <v>2.0421E10</v>
      </c>
      <c r="F1684" s="117">
        <v>1.3634E10</v>
      </c>
      <c r="G1684" s="117">
        <v>4.398E9</v>
      </c>
      <c r="H1684" s="117">
        <v>6.55E8</v>
      </c>
      <c r="I1684" s="117">
        <v>3.01E8</v>
      </c>
      <c r="J1684" s="116" t="s">
        <v>15</v>
      </c>
      <c r="K1684" s="116" t="s">
        <v>208</v>
      </c>
      <c r="L1684" s="29">
        <f t="shared" si="1"/>
        <v>6787000000</v>
      </c>
      <c r="M1684" s="120">
        <f t="shared" si="2"/>
        <v>0.3323539494</v>
      </c>
      <c r="N1684" s="29">
        <f t="shared" si="3"/>
        <v>5354000000</v>
      </c>
      <c r="O1684" s="29">
        <f t="shared" si="4"/>
        <v>1433000000</v>
      </c>
      <c r="P1684" s="120">
        <f t="shared" si="5"/>
        <v>0.07017286127</v>
      </c>
      <c r="Q1684" s="16"/>
      <c r="R1684" s="16"/>
      <c r="S1684" s="16"/>
      <c r="T1684" s="16"/>
      <c r="U1684" s="16"/>
      <c r="V1684" s="16"/>
      <c r="W1684" s="16"/>
      <c r="X1684" s="16"/>
      <c r="Y1684" s="16"/>
      <c r="Z1684" s="16"/>
      <c r="AA1684" s="16"/>
    </row>
    <row r="1685">
      <c r="A1685" s="115">
        <v>1754.0</v>
      </c>
      <c r="B1685" s="116" t="s">
        <v>600</v>
      </c>
      <c r="C1685" s="116" t="s">
        <v>26</v>
      </c>
      <c r="D1685" s="118">
        <v>41639.0</v>
      </c>
      <c r="E1685" s="117">
        <v>2.0006E10</v>
      </c>
      <c r="F1685" s="117">
        <v>1.3521E10</v>
      </c>
      <c r="G1685" s="117">
        <v>4.219E9</v>
      </c>
      <c r="H1685" s="117">
        <v>6.03E8</v>
      </c>
      <c r="I1685" s="117">
        <v>3.05E8</v>
      </c>
      <c r="J1685" s="116" t="s">
        <v>15</v>
      </c>
      <c r="K1685" s="116" t="s">
        <v>208</v>
      </c>
      <c r="L1685" s="29">
        <f t="shared" si="1"/>
        <v>6485000000</v>
      </c>
      <c r="M1685" s="120">
        <f t="shared" si="2"/>
        <v>0.3241527542</v>
      </c>
      <c r="N1685" s="29">
        <f t="shared" si="3"/>
        <v>5127000000</v>
      </c>
      <c r="O1685" s="29">
        <f t="shared" si="4"/>
        <v>1358000000</v>
      </c>
      <c r="P1685" s="120">
        <f t="shared" si="5"/>
        <v>0.06787963611</v>
      </c>
      <c r="Q1685" s="16"/>
      <c r="R1685" s="16"/>
      <c r="S1685" s="16"/>
      <c r="T1685" s="16"/>
      <c r="U1685" s="16"/>
      <c r="V1685" s="16"/>
      <c r="W1685" s="16"/>
      <c r="X1685" s="16"/>
      <c r="Y1685" s="16"/>
      <c r="Z1685" s="16"/>
      <c r="AA1685" s="16"/>
    </row>
    <row r="1686">
      <c r="A1686" s="115">
        <v>1755.0</v>
      </c>
      <c r="B1686" s="116" t="s">
        <v>600</v>
      </c>
      <c r="C1686" s="116" t="s">
        <v>27</v>
      </c>
      <c r="D1686" s="118">
        <v>42004.0</v>
      </c>
      <c r="E1686" s="117">
        <v>1.954E10</v>
      </c>
      <c r="F1686" s="117">
        <v>1.3294E10</v>
      </c>
      <c r="G1686" s="117">
        <v>4.02E9</v>
      </c>
      <c r="H1686" s="117">
        <v>5.77E8</v>
      </c>
      <c r="I1686" s="117">
        <v>3.15E8</v>
      </c>
      <c r="J1686" s="116" t="s">
        <v>15</v>
      </c>
      <c r="K1686" s="116" t="s">
        <v>208</v>
      </c>
      <c r="L1686" s="29">
        <f t="shared" si="1"/>
        <v>6246000000</v>
      </c>
      <c r="M1686" s="120">
        <f t="shared" si="2"/>
        <v>0.3196519959</v>
      </c>
      <c r="N1686" s="29">
        <f t="shared" si="3"/>
        <v>4912000000</v>
      </c>
      <c r="O1686" s="29">
        <f t="shared" si="4"/>
        <v>1334000000</v>
      </c>
      <c r="P1686" s="120">
        <f t="shared" si="5"/>
        <v>0.06827021494</v>
      </c>
      <c r="Q1686" s="16"/>
      <c r="R1686" s="16"/>
      <c r="S1686" s="16"/>
      <c r="T1686" s="16"/>
      <c r="U1686" s="16"/>
      <c r="V1686" s="16"/>
      <c r="W1686" s="16"/>
      <c r="X1686" s="16"/>
      <c r="Y1686" s="16"/>
      <c r="Z1686" s="16"/>
      <c r="AA1686" s="16"/>
    </row>
    <row r="1687">
      <c r="A1687" s="115">
        <v>1756.0</v>
      </c>
      <c r="B1687" s="116" t="s">
        <v>600</v>
      </c>
      <c r="C1687" s="116" t="s">
        <v>28</v>
      </c>
      <c r="D1687" s="118">
        <v>42369.0</v>
      </c>
      <c r="E1687" s="117">
        <v>1.8045E10</v>
      </c>
      <c r="F1687" s="117">
        <v>1.2782E10</v>
      </c>
      <c r="G1687" s="117">
        <v>3.792E9</v>
      </c>
      <c r="H1687" s="117">
        <v>5.63E8</v>
      </c>
      <c r="I1687" s="117">
        <v>3.1E8</v>
      </c>
      <c r="J1687" s="116" t="s">
        <v>15</v>
      </c>
      <c r="K1687" s="116" t="s">
        <v>208</v>
      </c>
      <c r="L1687" s="29">
        <f t="shared" si="1"/>
        <v>5263000000</v>
      </c>
      <c r="M1687" s="120">
        <f t="shared" si="2"/>
        <v>0.2916597395</v>
      </c>
      <c r="N1687" s="29">
        <f t="shared" si="3"/>
        <v>4665000000</v>
      </c>
      <c r="O1687" s="29">
        <f t="shared" si="4"/>
        <v>598000000</v>
      </c>
      <c r="P1687" s="120">
        <f t="shared" si="5"/>
        <v>0.03313937379</v>
      </c>
      <c r="Q1687" s="16"/>
      <c r="R1687" s="16"/>
      <c r="S1687" s="16"/>
      <c r="T1687" s="16"/>
      <c r="U1687" s="16"/>
      <c r="V1687" s="16"/>
      <c r="W1687" s="16"/>
      <c r="X1687" s="16"/>
      <c r="Y1687" s="16"/>
      <c r="Z1687" s="16"/>
      <c r="AA1687" s="16"/>
    </row>
    <row r="1688">
      <c r="A1688" s="115">
        <v>1757.0</v>
      </c>
      <c r="B1688" s="116" t="s">
        <v>601</v>
      </c>
      <c r="C1688" s="116" t="s">
        <v>25</v>
      </c>
      <c r="D1688" s="118">
        <v>41274.0</v>
      </c>
      <c r="E1688" s="117">
        <v>3.791E9</v>
      </c>
      <c r="F1688" s="117">
        <v>2.289E9</v>
      </c>
      <c r="G1688" s="117">
        <v>9.36E8</v>
      </c>
      <c r="H1688" s="117">
        <v>1.06E8</v>
      </c>
      <c r="I1688" s="121" t="s">
        <v>59</v>
      </c>
      <c r="J1688" s="116" t="s">
        <v>14</v>
      </c>
      <c r="K1688" s="116" t="s">
        <v>196</v>
      </c>
      <c r="L1688" s="29">
        <f t="shared" si="1"/>
        <v>1502000000</v>
      </c>
      <c r="M1688" s="120">
        <f t="shared" si="2"/>
        <v>0.3962015299</v>
      </c>
      <c r="N1688" s="29">
        <f t="shared" si="3"/>
        <v>1042000000</v>
      </c>
      <c r="O1688" s="29">
        <f t="shared" si="4"/>
        <v>460000000</v>
      </c>
      <c r="P1688" s="120">
        <f t="shared" si="5"/>
        <v>0.1213400158</v>
      </c>
      <c r="Q1688" s="16"/>
      <c r="R1688" s="16"/>
      <c r="S1688" s="16"/>
      <c r="T1688" s="16"/>
      <c r="U1688" s="16"/>
      <c r="V1688" s="16"/>
      <c r="W1688" s="16"/>
      <c r="X1688" s="16"/>
      <c r="Y1688" s="16"/>
      <c r="Z1688" s="16"/>
      <c r="AA1688" s="16"/>
    </row>
    <row r="1689">
      <c r="A1689" s="115">
        <v>1758.0</v>
      </c>
      <c r="B1689" s="116" t="s">
        <v>601</v>
      </c>
      <c r="C1689" s="116" t="s">
        <v>26</v>
      </c>
      <c r="D1689" s="118">
        <v>41639.0</v>
      </c>
      <c r="E1689" s="117">
        <v>3.837E9</v>
      </c>
      <c r="F1689" s="117">
        <v>2.338E9</v>
      </c>
      <c r="G1689" s="117">
        <v>9.9E8</v>
      </c>
      <c r="H1689" s="117">
        <v>1.04E8</v>
      </c>
      <c r="I1689" s="119" t="s">
        <v>59</v>
      </c>
      <c r="J1689" s="116" t="s">
        <v>14</v>
      </c>
      <c r="K1689" s="116" t="s">
        <v>196</v>
      </c>
      <c r="L1689" s="29">
        <f t="shared" si="1"/>
        <v>1499000000</v>
      </c>
      <c r="M1689" s="120">
        <f t="shared" si="2"/>
        <v>0.3906697941</v>
      </c>
      <c r="N1689" s="29">
        <f t="shared" si="3"/>
        <v>1094000000</v>
      </c>
      <c r="O1689" s="29">
        <f t="shared" si="4"/>
        <v>405000000</v>
      </c>
      <c r="P1689" s="120">
        <f t="shared" si="5"/>
        <v>0.1055512119</v>
      </c>
      <c r="Q1689" s="16"/>
      <c r="R1689" s="16"/>
      <c r="S1689" s="16"/>
      <c r="T1689" s="16"/>
      <c r="U1689" s="16"/>
      <c r="V1689" s="16"/>
      <c r="W1689" s="16"/>
      <c r="X1689" s="16"/>
      <c r="Y1689" s="16"/>
      <c r="Z1689" s="16"/>
      <c r="AA1689" s="16"/>
    </row>
    <row r="1690">
      <c r="A1690" s="115">
        <v>1759.0</v>
      </c>
      <c r="B1690" s="116" t="s">
        <v>601</v>
      </c>
      <c r="C1690" s="116" t="s">
        <v>27</v>
      </c>
      <c r="D1690" s="118">
        <v>42004.0</v>
      </c>
      <c r="E1690" s="117">
        <v>3.916E9</v>
      </c>
      <c r="F1690" s="117">
        <v>2.403E9</v>
      </c>
      <c r="G1690" s="117">
        <v>9.2E8</v>
      </c>
      <c r="H1690" s="117">
        <v>1.04E8</v>
      </c>
      <c r="I1690" s="121" t="s">
        <v>59</v>
      </c>
      <c r="J1690" s="116" t="s">
        <v>14</v>
      </c>
      <c r="K1690" s="116" t="s">
        <v>196</v>
      </c>
      <c r="L1690" s="29">
        <f t="shared" si="1"/>
        <v>1513000000</v>
      </c>
      <c r="M1690" s="120">
        <f t="shared" si="2"/>
        <v>0.3863636364</v>
      </c>
      <c r="N1690" s="29">
        <f t="shared" si="3"/>
        <v>1024000000</v>
      </c>
      <c r="O1690" s="29">
        <f t="shared" si="4"/>
        <v>489000000</v>
      </c>
      <c r="P1690" s="120">
        <f t="shared" si="5"/>
        <v>0.1248723187</v>
      </c>
      <c r="Q1690" s="16"/>
      <c r="R1690" s="16"/>
      <c r="S1690" s="16"/>
      <c r="T1690" s="16"/>
      <c r="U1690" s="16"/>
      <c r="V1690" s="16"/>
      <c r="W1690" s="16"/>
      <c r="X1690" s="16"/>
      <c r="Y1690" s="16"/>
      <c r="Z1690" s="16"/>
      <c r="AA1690" s="16"/>
    </row>
    <row r="1691">
      <c r="A1691" s="115">
        <v>1760.0</v>
      </c>
      <c r="B1691" s="116" t="s">
        <v>601</v>
      </c>
      <c r="C1691" s="116" t="s">
        <v>28</v>
      </c>
      <c r="D1691" s="118">
        <v>42369.0</v>
      </c>
      <c r="E1691" s="117">
        <v>3.653E9</v>
      </c>
      <c r="F1691" s="117">
        <v>2.249E9</v>
      </c>
      <c r="G1691" s="117">
        <v>8.54E8</v>
      </c>
      <c r="H1691" s="117">
        <v>9.5E7</v>
      </c>
      <c r="I1691" s="119" t="s">
        <v>59</v>
      </c>
      <c r="J1691" s="116" t="s">
        <v>14</v>
      </c>
      <c r="K1691" s="116" t="s">
        <v>196</v>
      </c>
      <c r="L1691" s="29">
        <f t="shared" si="1"/>
        <v>1404000000</v>
      </c>
      <c r="M1691" s="120">
        <f t="shared" si="2"/>
        <v>0.384341637</v>
      </c>
      <c r="N1691" s="29">
        <f t="shared" si="3"/>
        <v>949000000</v>
      </c>
      <c r="O1691" s="29">
        <f t="shared" si="4"/>
        <v>455000000</v>
      </c>
      <c r="P1691" s="120">
        <f t="shared" si="5"/>
        <v>0.1245551601</v>
      </c>
      <c r="Q1691" s="16"/>
      <c r="R1691" s="16"/>
      <c r="S1691" s="16"/>
      <c r="T1691" s="16"/>
      <c r="U1691" s="16"/>
      <c r="V1691" s="16"/>
      <c r="W1691" s="16"/>
      <c r="X1691" s="16"/>
      <c r="Y1691" s="16"/>
      <c r="Z1691" s="16"/>
      <c r="AA1691" s="16"/>
    </row>
    <row r="1692">
      <c r="A1692" s="115">
        <v>1761.0</v>
      </c>
      <c r="B1692" s="116" t="s">
        <v>602</v>
      </c>
      <c r="C1692" s="116" t="s">
        <v>25</v>
      </c>
      <c r="D1692" s="118">
        <v>41274.0</v>
      </c>
      <c r="E1692" s="117">
        <v>4.986566E9</v>
      </c>
      <c r="F1692" s="117">
        <v>1.620566E9</v>
      </c>
      <c r="G1692" s="117">
        <v>1.641819E9</v>
      </c>
      <c r="H1692" s="117">
        <v>8.85824E8</v>
      </c>
      <c r="I1692" s="117">
        <v>3.5819E7</v>
      </c>
      <c r="J1692" s="116" t="s">
        <v>15</v>
      </c>
      <c r="K1692" s="116" t="s">
        <v>92</v>
      </c>
      <c r="L1692" s="29">
        <f t="shared" si="1"/>
        <v>3366000000</v>
      </c>
      <c r="M1692" s="120">
        <f t="shared" si="2"/>
        <v>0.6750136266</v>
      </c>
      <c r="N1692" s="29">
        <f t="shared" si="3"/>
        <v>2563462000</v>
      </c>
      <c r="O1692" s="29">
        <f t="shared" si="4"/>
        <v>802538000</v>
      </c>
      <c r="P1692" s="120">
        <f t="shared" si="5"/>
        <v>0.1609400136</v>
      </c>
      <c r="Q1692" s="16"/>
      <c r="R1692" s="16"/>
      <c r="S1692" s="16"/>
      <c r="T1692" s="16"/>
      <c r="U1692" s="16"/>
      <c r="V1692" s="16"/>
      <c r="W1692" s="16"/>
      <c r="X1692" s="16"/>
      <c r="Y1692" s="16"/>
      <c r="Z1692" s="16"/>
      <c r="AA1692" s="16"/>
    </row>
    <row r="1693">
      <c r="A1693" s="115">
        <v>1762.0</v>
      </c>
      <c r="B1693" s="116" t="s">
        <v>602</v>
      </c>
      <c r="C1693" s="116" t="s">
        <v>26</v>
      </c>
      <c r="D1693" s="118">
        <v>41639.0</v>
      </c>
      <c r="E1693" s="117">
        <v>4.68038E9</v>
      </c>
      <c r="F1693" s="117">
        <v>1.34938E9</v>
      </c>
      <c r="G1693" s="117">
        <v>1.751275E9</v>
      </c>
      <c r="H1693" s="117">
        <v>9.57587E8</v>
      </c>
      <c r="I1693" s="117">
        <v>4.4841E7</v>
      </c>
      <c r="J1693" s="116" t="s">
        <v>15</v>
      </c>
      <c r="K1693" s="116" t="s">
        <v>92</v>
      </c>
      <c r="L1693" s="29">
        <f t="shared" si="1"/>
        <v>3331000000</v>
      </c>
      <c r="M1693" s="120">
        <f t="shared" si="2"/>
        <v>0.7116943496</v>
      </c>
      <c r="N1693" s="29">
        <f t="shared" si="3"/>
        <v>2753703000</v>
      </c>
      <c r="O1693" s="29">
        <f t="shared" si="4"/>
        <v>577297000</v>
      </c>
      <c r="P1693" s="120">
        <f t="shared" si="5"/>
        <v>0.1233440447</v>
      </c>
      <c r="Q1693" s="16"/>
      <c r="R1693" s="16"/>
      <c r="S1693" s="16"/>
      <c r="T1693" s="16"/>
      <c r="U1693" s="16"/>
      <c r="V1693" s="16"/>
      <c r="W1693" s="16"/>
      <c r="X1693" s="16"/>
      <c r="Y1693" s="16"/>
      <c r="Z1693" s="16"/>
      <c r="AA1693" s="16"/>
    </row>
    <row r="1694">
      <c r="A1694" s="115">
        <v>1763.0</v>
      </c>
      <c r="B1694" s="116" t="s">
        <v>602</v>
      </c>
      <c r="C1694" s="116" t="s">
        <v>27</v>
      </c>
      <c r="D1694" s="118">
        <v>42004.0</v>
      </c>
      <c r="E1694" s="117">
        <v>4.618133E9</v>
      </c>
      <c r="F1694" s="117">
        <v>1.387375E9</v>
      </c>
      <c r="G1694" s="117">
        <v>1.77071E9</v>
      </c>
      <c r="H1694" s="117">
        <v>1.156386E9</v>
      </c>
      <c r="I1694" s="117">
        <v>6.675E7</v>
      </c>
      <c r="J1694" s="116" t="s">
        <v>15</v>
      </c>
      <c r="K1694" s="116" t="s">
        <v>92</v>
      </c>
      <c r="L1694" s="29">
        <f t="shared" si="1"/>
        <v>3230758000</v>
      </c>
      <c r="M1694" s="120">
        <f t="shared" si="2"/>
        <v>0.6995809779</v>
      </c>
      <c r="N1694" s="29">
        <f t="shared" si="3"/>
        <v>2993846000</v>
      </c>
      <c r="O1694" s="29">
        <f t="shared" si="4"/>
        <v>236912000</v>
      </c>
      <c r="P1694" s="120">
        <f t="shared" si="5"/>
        <v>0.05130038481</v>
      </c>
      <c r="Q1694" s="16"/>
      <c r="R1694" s="16"/>
      <c r="S1694" s="16"/>
      <c r="T1694" s="16"/>
      <c r="U1694" s="16"/>
      <c r="V1694" s="16"/>
      <c r="W1694" s="16"/>
      <c r="X1694" s="16"/>
      <c r="Y1694" s="16"/>
      <c r="Z1694" s="16"/>
      <c r="AA1694" s="16"/>
    </row>
    <row r="1695">
      <c r="A1695" s="115">
        <v>1764.0</v>
      </c>
      <c r="B1695" s="116" t="s">
        <v>602</v>
      </c>
      <c r="C1695" s="116" t="s">
        <v>28</v>
      </c>
      <c r="D1695" s="118">
        <v>42369.0</v>
      </c>
      <c r="E1695" s="117">
        <v>4.968301E9</v>
      </c>
      <c r="F1695" s="117">
        <v>2.077748E9</v>
      </c>
      <c r="G1695" s="117">
        <v>1.768522E9</v>
      </c>
      <c r="H1695" s="117">
        <v>1.177923E9</v>
      </c>
      <c r="I1695" s="117">
        <v>7.9042E7</v>
      </c>
      <c r="J1695" s="116" t="s">
        <v>15</v>
      </c>
      <c r="K1695" s="116" t="s">
        <v>92</v>
      </c>
      <c r="L1695" s="29">
        <f t="shared" si="1"/>
        <v>2890553000</v>
      </c>
      <c r="M1695" s="120">
        <f t="shared" si="2"/>
        <v>0.5817990899</v>
      </c>
      <c r="N1695" s="29">
        <f t="shared" si="3"/>
        <v>3025487000</v>
      </c>
      <c r="O1695" s="29">
        <f t="shared" si="4"/>
        <v>-134934000</v>
      </c>
      <c r="P1695" s="120">
        <f t="shared" si="5"/>
        <v>-0.02715898252</v>
      </c>
      <c r="Q1695" s="16"/>
      <c r="R1695" s="16"/>
      <c r="S1695" s="16"/>
      <c r="T1695" s="16"/>
      <c r="U1695" s="16"/>
      <c r="V1695" s="16"/>
      <c r="W1695" s="16"/>
      <c r="X1695" s="16"/>
      <c r="Y1695" s="16"/>
      <c r="Z1695" s="16"/>
      <c r="AA1695" s="16"/>
    </row>
    <row r="1696">
      <c r="A1696" s="115">
        <v>1765.0</v>
      </c>
      <c r="B1696" s="116" t="s">
        <v>603</v>
      </c>
      <c r="C1696" s="116" t="s">
        <v>25</v>
      </c>
      <c r="D1696" s="118">
        <v>41272.0</v>
      </c>
      <c r="E1696" s="117">
        <v>1.3633E10</v>
      </c>
      <c r="F1696" s="117">
        <v>9.852E9</v>
      </c>
      <c r="G1696" s="117">
        <v>1.45E9</v>
      </c>
      <c r="H1696" s="121" t="s">
        <v>59</v>
      </c>
      <c r="I1696" s="119" t="s">
        <v>59</v>
      </c>
      <c r="J1696" s="116" t="s">
        <v>9</v>
      </c>
      <c r="K1696" s="116" t="s">
        <v>187</v>
      </c>
      <c r="L1696" s="29">
        <f t="shared" si="1"/>
        <v>3781000000</v>
      </c>
      <c r="M1696" s="120">
        <f t="shared" si="2"/>
        <v>0.2773417443</v>
      </c>
      <c r="N1696" s="29">
        <f t="shared" si="3"/>
        <v>1450000000</v>
      </c>
      <c r="O1696" s="29">
        <f t="shared" si="4"/>
        <v>2331000000</v>
      </c>
      <c r="P1696" s="120">
        <f t="shared" si="5"/>
        <v>0.1709821756</v>
      </c>
      <c r="Q1696" s="16"/>
      <c r="R1696" s="16"/>
      <c r="S1696" s="16"/>
      <c r="T1696" s="16"/>
      <c r="U1696" s="16"/>
      <c r="V1696" s="16"/>
      <c r="W1696" s="16"/>
      <c r="X1696" s="16"/>
      <c r="Y1696" s="16"/>
      <c r="Z1696" s="16"/>
      <c r="AA1696" s="16"/>
    </row>
    <row r="1697">
      <c r="A1697" s="115">
        <v>1766.0</v>
      </c>
      <c r="B1697" s="116" t="s">
        <v>603</v>
      </c>
      <c r="C1697" s="116" t="s">
        <v>26</v>
      </c>
      <c r="D1697" s="118">
        <v>41636.0</v>
      </c>
      <c r="E1697" s="117">
        <v>1.3084E10</v>
      </c>
      <c r="F1697" s="117">
        <v>9.501E9</v>
      </c>
      <c r="G1697" s="117">
        <v>1.454E9</v>
      </c>
      <c r="H1697" s="119" t="s">
        <v>59</v>
      </c>
      <c r="I1697" s="121" t="s">
        <v>59</v>
      </c>
      <c r="J1697" s="116" t="s">
        <v>9</v>
      </c>
      <c r="K1697" s="116" t="s">
        <v>187</v>
      </c>
      <c r="L1697" s="29">
        <f t="shared" si="1"/>
        <v>3583000000</v>
      </c>
      <c r="M1697" s="120">
        <f t="shared" si="2"/>
        <v>0.2738459187</v>
      </c>
      <c r="N1697" s="29">
        <f t="shared" si="3"/>
        <v>1454000000</v>
      </c>
      <c r="O1697" s="29">
        <f t="shared" si="4"/>
        <v>2129000000</v>
      </c>
      <c r="P1697" s="120">
        <f t="shared" si="5"/>
        <v>0.1627178233</v>
      </c>
      <c r="Q1697" s="16"/>
      <c r="R1697" s="16"/>
      <c r="S1697" s="16"/>
      <c r="T1697" s="16"/>
      <c r="U1697" s="16"/>
      <c r="V1697" s="16"/>
      <c r="W1697" s="16"/>
      <c r="X1697" s="16"/>
      <c r="Y1697" s="16"/>
      <c r="Z1697" s="16"/>
      <c r="AA1697" s="16"/>
    </row>
    <row r="1698">
      <c r="A1698" s="115">
        <v>1767.0</v>
      </c>
      <c r="B1698" s="116" t="s">
        <v>603</v>
      </c>
      <c r="C1698" s="116" t="s">
        <v>27</v>
      </c>
      <c r="D1698" s="122">
        <v>42000.0</v>
      </c>
      <c r="E1698" s="117">
        <v>1.3279E10</v>
      </c>
      <c r="F1698" s="117">
        <v>9.682E9</v>
      </c>
      <c r="G1698" s="117">
        <v>1.505E9</v>
      </c>
      <c r="H1698" s="121" t="s">
        <v>59</v>
      </c>
      <c r="I1698" s="119" t="s">
        <v>59</v>
      </c>
      <c r="J1698" s="116" t="s">
        <v>9</v>
      </c>
      <c r="K1698" s="116" t="s">
        <v>187</v>
      </c>
      <c r="L1698" s="29">
        <f t="shared" si="1"/>
        <v>3597000000</v>
      </c>
      <c r="M1698" s="120">
        <f t="shared" si="2"/>
        <v>0.2708788312</v>
      </c>
      <c r="N1698" s="29">
        <f t="shared" si="3"/>
        <v>1505000000</v>
      </c>
      <c r="O1698" s="29">
        <f t="shared" si="4"/>
        <v>2092000000</v>
      </c>
      <c r="P1698" s="120">
        <f t="shared" si="5"/>
        <v>0.1575419836</v>
      </c>
      <c r="Q1698" s="16"/>
      <c r="R1698" s="16"/>
      <c r="S1698" s="16"/>
      <c r="T1698" s="16"/>
      <c r="U1698" s="16"/>
      <c r="V1698" s="16"/>
      <c r="W1698" s="16"/>
      <c r="X1698" s="16"/>
      <c r="Y1698" s="16"/>
      <c r="Z1698" s="16"/>
      <c r="AA1698" s="16"/>
    </row>
    <row r="1699">
      <c r="A1699" s="115">
        <v>1768.0</v>
      </c>
      <c r="B1699" s="116" t="s">
        <v>603</v>
      </c>
      <c r="C1699" s="116" t="s">
        <v>28</v>
      </c>
      <c r="D1699" s="118">
        <v>42364.0</v>
      </c>
      <c r="E1699" s="117">
        <v>1.3105E10</v>
      </c>
      <c r="F1699" s="117">
        <v>9.359E9</v>
      </c>
      <c r="G1699" s="117">
        <v>1.746E9</v>
      </c>
      <c r="H1699" s="119" t="s">
        <v>59</v>
      </c>
      <c r="I1699" s="121" t="s">
        <v>59</v>
      </c>
      <c r="J1699" s="116" t="s">
        <v>9</v>
      </c>
      <c r="K1699" s="116" t="s">
        <v>187</v>
      </c>
      <c r="L1699" s="29">
        <f t="shared" si="1"/>
        <v>3746000000</v>
      </c>
      <c r="M1699" s="120">
        <f t="shared" si="2"/>
        <v>0.2858450973</v>
      </c>
      <c r="N1699" s="29">
        <f t="shared" si="3"/>
        <v>1746000000</v>
      </c>
      <c r="O1699" s="29">
        <f t="shared" si="4"/>
        <v>2000000000</v>
      </c>
      <c r="P1699" s="120">
        <f t="shared" si="5"/>
        <v>0.1526135063</v>
      </c>
      <c r="Q1699" s="16"/>
      <c r="R1699" s="16"/>
      <c r="S1699" s="16"/>
      <c r="T1699" s="16"/>
      <c r="U1699" s="16"/>
      <c r="V1699" s="16"/>
      <c r="W1699" s="16"/>
      <c r="X1699" s="16"/>
      <c r="Y1699" s="16"/>
      <c r="Z1699" s="16"/>
      <c r="AA1699" s="16"/>
    </row>
    <row r="1700">
      <c r="A1700" s="115">
        <v>1769.0</v>
      </c>
      <c r="B1700" s="116" t="s">
        <v>604</v>
      </c>
      <c r="C1700" s="116" t="s">
        <v>25</v>
      </c>
      <c r="D1700" s="118">
        <v>41274.0</v>
      </c>
      <c r="E1700" s="117">
        <v>4.4717E9</v>
      </c>
      <c r="F1700" s="117">
        <v>1.1252E9</v>
      </c>
      <c r="G1700" s="117">
        <v>1.8221E9</v>
      </c>
      <c r="H1700" s="117">
        <v>2.256E8</v>
      </c>
      <c r="I1700" s="119" t="s">
        <v>59</v>
      </c>
      <c r="J1700" s="116" t="s">
        <v>13</v>
      </c>
      <c r="K1700" s="116" t="s">
        <v>70</v>
      </c>
      <c r="L1700" s="29">
        <f t="shared" si="1"/>
        <v>3346500000</v>
      </c>
      <c r="M1700" s="120">
        <f t="shared" si="2"/>
        <v>0.748373102</v>
      </c>
      <c r="N1700" s="29">
        <f t="shared" si="3"/>
        <v>2047700000</v>
      </c>
      <c r="O1700" s="29">
        <f t="shared" si="4"/>
        <v>1298800000</v>
      </c>
      <c r="P1700" s="120">
        <f t="shared" si="5"/>
        <v>0.2904488226</v>
      </c>
      <c r="Q1700" s="16"/>
      <c r="R1700" s="16"/>
      <c r="S1700" s="16"/>
      <c r="T1700" s="16"/>
      <c r="U1700" s="16"/>
      <c r="V1700" s="16"/>
      <c r="W1700" s="16"/>
      <c r="X1700" s="16"/>
      <c r="Y1700" s="16"/>
      <c r="Z1700" s="16"/>
      <c r="AA1700" s="16"/>
    </row>
    <row r="1701">
      <c r="A1701" s="115">
        <v>1770.0</v>
      </c>
      <c r="B1701" s="116" t="s">
        <v>604</v>
      </c>
      <c r="C1701" s="116" t="s">
        <v>26</v>
      </c>
      <c r="D1701" s="118">
        <v>41639.0</v>
      </c>
      <c r="E1701" s="117">
        <v>4.6234E9</v>
      </c>
      <c r="F1701" s="117">
        <v>1.2667E9</v>
      </c>
      <c r="G1701" s="117">
        <v>1.7963E9</v>
      </c>
      <c r="H1701" s="117">
        <v>2.03E8</v>
      </c>
      <c r="I1701" s="117">
        <v>7.85E7</v>
      </c>
      <c r="J1701" s="116" t="s">
        <v>13</v>
      </c>
      <c r="K1701" s="116" t="s">
        <v>70</v>
      </c>
      <c r="L1701" s="29">
        <f t="shared" si="1"/>
        <v>3356700000</v>
      </c>
      <c r="M1701" s="120">
        <f t="shared" si="2"/>
        <v>0.7260241381</v>
      </c>
      <c r="N1701" s="29">
        <f t="shared" si="3"/>
        <v>2077800000</v>
      </c>
      <c r="O1701" s="29">
        <f t="shared" si="4"/>
        <v>1278900000</v>
      </c>
      <c r="P1701" s="120">
        <f t="shared" si="5"/>
        <v>0.2766146126</v>
      </c>
      <c r="Q1701" s="16"/>
      <c r="R1701" s="16"/>
      <c r="S1701" s="16"/>
      <c r="T1701" s="16"/>
      <c r="U1701" s="16"/>
      <c r="V1701" s="16"/>
      <c r="W1701" s="16"/>
      <c r="X1701" s="16"/>
      <c r="Y1701" s="16"/>
      <c r="Z1701" s="16"/>
      <c r="AA1701" s="16"/>
    </row>
    <row r="1702">
      <c r="A1702" s="115">
        <v>1771.0</v>
      </c>
      <c r="B1702" s="116" t="s">
        <v>604</v>
      </c>
      <c r="C1702" s="116" t="s">
        <v>27</v>
      </c>
      <c r="D1702" s="118">
        <v>42004.0</v>
      </c>
      <c r="E1702" s="117">
        <v>4.6733E9</v>
      </c>
      <c r="F1702" s="117">
        <v>1.2428E9</v>
      </c>
      <c r="G1702" s="117">
        <v>1.7722E9</v>
      </c>
      <c r="H1702" s="117">
        <v>1.874E8</v>
      </c>
      <c r="I1702" s="117">
        <v>9.25E7</v>
      </c>
      <c r="J1702" s="116" t="s">
        <v>13</v>
      </c>
      <c r="K1702" s="116" t="s">
        <v>70</v>
      </c>
      <c r="L1702" s="29">
        <f t="shared" si="1"/>
        <v>3430500000</v>
      </c>
      <c r="M1702" s="120">
        <f t="shared" si="2"/>
        <v>0.7340637237</v>
      </c>
      <c r="N1702" s="29">
        <f t="shared" si="3"/>
        <v>2052100000</v>
      </c>
      <c r="O1702" s="29">
        <f t="shared" si="4"/>
        <v>1378400000</v>
      </c>
      <c r="P1702" s="120">
        <f t="shared" si="5"/>
        <v>0.2949521751</v>
      </c>
      <c r="Q1702" s="16"/>
      <c r="R1702" s="16"/>
      <c r="S1702" s="16"/>
      <c r="T1702" s="16"/>
      <c r="U1702" s="16"/>
      <c r="V1702" s="16"/>
      <c r="W1702" s="16"/>
      <c r="X1702" s="16"/>
      <c r="Y1702" s="16"/>
      <c r="Z1702" s="16"/>
      <c r="AA1702" s="16"/>
    </row>
    <row r="1703">
      <c r="A1703" s="115">
        <v>1772.0</v>
      </c>
      <c r="B1703" s="116" t="s">
        <v>604</v>
      </c>
      <c r="C1703" s="116" t="s">
        <v>28</v>
      </c>
      <c r="D1703" s="118">
        <v>42369.0</v>
      </c>
      <c r="E1703" s="117">
        <v>5.9978E9</v>
      </c>
      <c r="F1703" s="117">
        <v>1.8006E9</v>
      </c>
      <c r="G1703" s="117">
        <v>2.2919E9</v>
      </c>
      <c r="H1703" s="117">
        <v>2.688E8</v>
      </c>
      <c r="I1703" s="117">
        <v>3.374E8</v>
      </c>
      <c r="J1703" s="116" t="s">
        <v>13</v>
      </c>
      <c r="K1703" s="116" t="s">
        <v>70</v>
      </c>
      <c r="L1703" s="29">
        <f t="shared" si="1"/>
        <v>4197200000</v>
      </c>
      <c r="M1703" s="120">
        <f t="shared" si="2"/>
        <v>0.699789923</v>
      </c>
      <c r="N1703" s="29">
        <f t="shared" si="3"/>
        <v>2898100000</v>
      </c>
      <c r="O1703" s="29">
        <f t="shared" si="4"/>
        <v>1299100000</v>
      </c>
      <c r="P1703" s="120">
        <f t="shared" si="5"/>
        <v>0.2165960852</v>
      </c>
      <c r="Q1703" s="16"/>
      <c r="R1703" s="16"/>
      <c r="S1703" s="16"/>
      <c r="T1703" s="16"/>
      <c r="U1703" s="16"/>
      <c r="V1703" s="16"/>
      <c r="W1703" s="16"/>
      <c r="X1703" s="16"/>
      <c r="Y1703" s="16"/>
      <c r="Z1703" s="16"/>
      <c r="AA1703" s="16"/>
    </row>
    <row r="1704">
      <c r="A1704" s="115">
        <v>1773.0</v>
      </c>
      <c r="B1704" s="116" t="s">
        <v>605</v>
      </c>
      <c r="C1704" s="116" t="s">
        <v>25</v>
      </c>
      <c r="D1704" s="118">
        <v>41274.0</v>
      </c>
      <c r="E1704" s="117">
        <v>2.458592E9</v>
      </c>
      <c r="F1704" s="117">
        <v>8.0146E7</v>
      </c>
      <c r="G1704" s="117">
        <v>1.579007E9</v>
      </c>
      <c r="H1704" s="119" t="s">
        <v>59</v>
      </c>
      <c r="I1704" s="117">
        <v>3.1237E7</v>
      </c>
      <c r="J1704" s="116" t="s">
        <v>12</v>
      </c>
      <c r="K1704" s="116" t="s">
        <v>172</v>
      </c>
      <c r="L1704" s="29">
        <f t="shared" si="1"/>
        <v>2378446000</v>
      </c>
      <c r="M1704" s="120">
        <f t="shared" si="2"/>
        <v>0.9674016673</v>
      </c>
      <c r="N1704" s="29">
        <f t="shared" si="3"/>
        <v>1610244000</v>
      </c>
      <c r="O1704" s="29">
        <f t="shared" si="4"/>
        <v>768202000</v>
      </c>
      <c r="P1704" s="120">
        <f t="shared" si="5"/>
        <v>0.3124560724</v>
      </c>
      <c r="Q1704" s="16"/>
      <c r="R1704" s="16"/>
      <c r="S1704" s="16"/>
      <c r="T1704" s="16"/>
      <c r="U1704" s="16"/>
      <c r="V1704" s="16"/>
      <c r="W1704" s="16"/>
      <c r="X1704" s="16"/>
      <c r="Y1704" s="16"/>
      <c r="Z1704" s="16"/>
      <c r="AA1704" s="16"/>
    </row>
    <row r="1705">
      <c r="A1705" s="115">
        <v>1774.0</v>
      </c>
      <c r="B1705" s="116" t="s">
        <v>605</v>
      </c>
      <c r="C1705" s="116" t="s">
        <v>26</v>
      </c>
      <c r="D1705" s="122">
        <v>41639.0</v>
      </c>
      <c r="E1705" s="117">
        <v>2.278812E9</v>
      </c>
      <c r="F1705" s="117">
        <v>5.8913E7</v>
      </c>
      <c r="G1705" s="117">
        <v>1.700064E9</v>
      </c>
      <c r="H1705" s="121" t="s">
        <v>59</v>
      </c>
      <c r="I1705" s="117">
        <v>-7.2761E7</v>
      </c>
      <c r="J1705" s="116" t="s">
        <v>12</v>
      </c>
      <c r="K1705" s="116" t="s">
        <v>172</v>
      </c>
      <c r="L1705" s="29">
        <f t="shared" si="1"/>
        <v>2219899000</v>
      </c>
      <c r="M1705" s="120">
        <f t="shared" si="2"/>
        <v>0.9741474944</v>
      </c>
      <c r="N1705" s="29">
        <f t="shared" si="3"/>
        <v>1627303000</v>
      </c>
      <c r="O1705" s="29">
        <f t="shared" si="4"/>
        <v>592596000</v>
      </c>
      <c r="P1705" s="120">
        <f t="shared" si="5"/>
        <v>0.260046024</v>
      </c>
      <c r="Q1705" s="16"/>
      <c r="R1705" s="16"/>
      <c r="S1705" s="16"/>
      <c r="T1705" s="16"/>
      <c r="U1705" s="16"/>
      <c r="V1705" s="16"/>
      <c r="W1705" s="16"/>
      <c r="X1705" s="16"/>
      <c r="Y1705" s="16"/>
      <c r="Z1705" s="16"/>
      <c r="AA1705" s="16"/>
    </row>
    <row r="1706">
      <c r="A1706" s="115">
        <v>1775.0</v>
      </c>
      <c r="B1706" s="116" t="s">
        <v>605</v>
      </c>
      <c r="C1706" s="116" t="s">
        <v>27</v>
      </c>
      <c r="D1706" s="118">
        <v>42004.0</v>
      </c>
      <c r="E1706" s="117">
        <v>2.361631E9</v>
      </c>
      <c r="F1706" s="117">
        <v>4.9736E7</v>
      </c>
      <c r="G1706" s="117">
        <v>1.654369E9</v>
      </c>
      <c r="H1706" s="121" t="s">
        <v>59</v>
      </c>
      <c r="I1706" s="117">
        <v>-8.7159E7</v>
      </c>
      <c r="J1706" s="116" t="s">
        <v>12</v>
      </c>
      <c r="K1706" s="116" t="s">
        <v>172</v>
      </c>
      <c r="L1706" s="29">
        <f t="shared" si="1"/>
        <v>2311895000</v>
      </c>
      <c r="M1706" s="120">
        <f t="shared" si="2"/>
        <v>0.9789399783</v>
      </c>
      <c r="N1706" s="29">
        <f t="shared" si="3"/>
        <v>1567210000</v>
      </c>
      <c r="O1706" s="29">
        <f t="shared" si="4"/>
        <v>744685000</v>
      </c>
      <c r="P1706" s="120">
        <f t="shared" si="5"/>
        <v>0.3153265688</v>
      </c>
      <c r="Q1706" s="16"/>
      <c r="R1706" s="16"/>
      <c r="S1706" s="16"/>
      <c r="T1706" s="16"/>
      <c r="U1706" s="16"/>
      <c r="V1706" s="16"/>
      <c r="W1706" s="16"/>
      <c r="X1706" s="16"/>
      <c r="Y1706" s="16"/>
      <c r="Z1706" s="16"/>
      <c r="AA1706" s="16"/>
    </row>
    <row r="1707">
      <c r="A1707" s="115">
        <v>1776.0</v>
      </c>
      <c r="B1707" s="116" t="s">
        <v>605</v>
      </c>
      <c r="C1707" s="116" t="s">
        <v>28</v>
      </c>
      <c r="D1707" s="118">
        <v>42369.0</v>
      </c>
      <c r="E1707" s="117">
        <v>2.210591E9</v>
      </c>
      <c r="F1707" s="117">
        <v>4.9344E7</v>
      </c>
      <c r="G1707" s="117">
        <v>1.591239E9</v>
      </c>
      <c r="H1707" s="121" t="s">
        <v>59</v>
      </c>
      <c r="I1707" s="117">
        <v>4.9282E7</v>
      </c>
      <c r="J1707" s="116" t="s">
        <v>12</v>
      </c>
      <c r="K1707" s="116" t="s">
        <v>172</v>
      </c>
      <c r="L1707" s="29">
        <f t="shared" si="1"/>
        <v>2161247000</v>
      </c>
      <c r="M1707" s="120">
        <f t="shared" si="2"/>
        <v>0.9776783675</v>
      </c>
      <c r="N1707" s="29">
        <f t="shared" si="3"/>
        <v>1640521000</v>
      </c>
      <c r="O1707" s="29">
        <f t="shared" si="4"/>
        <v>520726000</v>
      </c>
      <c r="P1707" s="120">
        <f t="shared" si="5"/>
        <v>0.2355596309</v>
      </c>
      <c r="Q1707" s="16"/>
      <c r="R1707" s="16"/>
      <c r="S1707" s="16"/>
      <c r="T1707" s="16"/>
      <c r="U1707" s="16"/>
      <c r="V1707" s="16"/>
      <c r="W1707" s="16"/>
      <c r="X1707" s="16"/>
      <c r="Y1707" s="16"/>
      <c r="Z1707" s="16"/>
      <c r="AA1707" s="16"/>
    </row>
    <row r="1708">
      <c r="A1708" s="115">
        <v>1777.0</v>
      </c>
      <c r="B1708" s="116" t="s">
        <v>606</v>
      </c>
      <c r="C1708" s="116" t="s">
        <v>25</v>
      </c>
      <c r="D1708" s="118">
        <v>41639.0</v>
      </c>
      <c r="E1708" s="117">
        <v>4.561E9</v>
      </c>
      <c r="F1708" s="117">
        <v>1.669E9</v>
      </c>
      <c r="G1708" s="117">
        <v>1.613E9</v>
      </c>
      <c r="H1708" s="117">
        <v>3.99E8</v>
      </c>
      <c r="I1708" s="117">
        <v>6.0E7</v>
      </c>
      <c r="J1708" s="116" t="s">
        <v>13</v>
      </c>
      <c r="K1708" s="116" t="s">
        <v>66</v>
      </c>
      <c r="L1708" s="29">
        <f t="shared" si="1"/>
        <v>2892000000</v>
      </c>
      <c r="M1708" s="120">
        <f t="shared" si="2"/>
        <v>0.6340714756</v>
      </c>
      <c r="N1708" s="29">
        <f t="shared" si="3"/>
        <v>2072000000</v>
      </c>
      <c r="O1708" s="29">
        <f t="shared" si="4"/>
        <v>820000000</v>
      </c>
      <c r="P1708" s="120">
        <f t="shared" si="5"/>
        <v>0.1797851348</v>
      </c>
      <c r="Q1708" s="16"/>
      <c r="R1708" s="16"/>
      <c r="S1708" s="16"/>
      <c r="T1708" s="16"/>
      <c r="U1708" s="16"/>
      <c r="V1708" s="16"/>
      <c r="W1708" s="16"/>
      <c r="X1708" s="16"/>
      <c r="Y1708" s="16"/>
      <c r="Z1708" s="16"/>
      <c r="AA1708" s="16"/>
    </row>
    <row r="1709">
      <c r="A1709" s="115">
        <v>1778.0</v>
      </c>
      <c r="B1709" s="116" t="s">
        <v>606</v>
      </c>
      <c r="C1709" s="116" t="s">
        <v>26</v>
      </c>
      <c r="D1709" s="118">
        <v>42004.0</v>
      </c>
      <c r="E1709" s="117">
        <v>4.785E9</v>
      </c>
      <c r="F1709" s="117">
        <v>1.717E9</v>
      </c>
      <c r="G1709" s="117">
        <v>1.643E9</v>
      </c>
      <c r="H1709" s="117">
        <v>3.96E8</v>
      </c>
      <c r="I1709" s="117">
        <v>6.0E7</v>
      </c>
      <c r="J1709" s="116" t="s">
        <v>13</v>
      </c>
      <c r="K1709" s="116" t="s">
        <v>66</v>
      </c>
      <c r="L1709" s="29">
        <f t="shared" si="1"/>
        <v>3068000000</v>
      </c>
      <c r="M1709" s="120">
        <f t="shared" si="2"/>
        <v>0.6411703239</v>
      </c>
      <c r="N1709" s="29">
        <f t="shared" si="3"/>
        <v>2099000000</v>
      </c>
      <c r="O1709" s="29">
        <f t="shared" si="4"/>
        <v>969000000</v>
      </c>
      <c r="P1709" s="120">
        <f t="shared" si="5"/>
        <v>0.202507837</v>
      </c>
      <c r="Q1709" s="16"/>
      <c r="R1709" s="16"/>
      <c r="S1709" s="16"/>
      <c r="T1709" s="16"/>
      <c r="U1709" s="16"/>
      <c r="V1709" s="16"/>
      <c r="W1709" s="16"/>
      <c r="X1709" s="16"/>
      <c r="Y1709" s="16"/>
      <c r="Z1709" s="16"/>
      <c r="AA1709" s="16"/>
    </row>
    <row r="1710">
      <c r="A1710" s="115">
        <v>1779.0</v>
      </c>
      <c r="B1710" s="116" t="s">
        <v>606</v>
      </c>
      <c r="C1710" s="116" t="s">
        <v>27</v>
      </c>
      <c r="D1710" s="118">
        <v>42369.0</v>
      </c>
      <c r="E1710" s="117">
        <v>4.765E9</v>
      </c>
      <c r="F1710" s="117">
        <v>1.738E9</v>
      </c>
      <c r="G1710" s="117">
        <v>1.532E9</v>
      </c>
      <c r="H1710" s="117">
        <v>3.64E8</v>
      </c>
      <c r="I1710" s="117">
        <v>6.1E7</v>
      </c>
      <c r="J1710" s="116" t="s">
        <v>13</v>
      </c>
      <c r="K1710" s="116" t="s">
        <v>66</v>
      </c>
      <c r="L1710" s="29">
        <f t="shared" si="1"/>
        <v>3027000000</v>
      </c>
      <c r="M1710" s="120">
        <f t="shared" si="2"/>
        <v>0.6352570829</v>
      </c>
      <c r="N1710" s="29">
        <f t="shared" si="3"/>
        <v>1957000000</v>
      </c>
      <c r="O1710" s="29">
        <f t="shared" si="4"/>
        <v>1070000000</v>
      </c>
      <c r="P1710" s="120">
        <f t="shared" si="5"/>
        <v>0.2245540399</v>
      </c>
      <c r="Q1710" s="16"/>
      <c r="R1710" s="16"/>
      <c r="S1710" s="16"/>
      <c r="T1710" s="16"/>
      <c r="U1710" s="16"/>
      <c r="V1710" s="16"/>
      <c r="W1710" s="16"/>
      <c r="X1710" s="16"/>
      <c r="Y1710" s="16"/>
      <c r="Z1710" s="16"/>
      <c r="AA1710" s="16"/>
    </row>
    <row r="1711">
      <c r="A1711" s="115">
        <v>1780.0</v>
      </c>
      <c r="B1711" s="116" t="s">
        <v>606</v>
      </c>
      <c r="C1711" s="116" t="s">
        <v>28</v>
      </c>
      <c r="D1711" s="118">
        <v>42735.0</v>
      </c>
      <c r="E1711" s="117">
        <v>4.888E9</v>
      </c>
      <c r="F1711" s="117">
        <v>1.666E9</v>
      </c>
      <c r="G1711" s="117">
        <v>1.364E9</v>
      </c>
      <c r="H1711" s="117">
        <v>3.76E8</v>
      </c>
      <c r="I1711" s="117">
        <v>8.5E7</v>
      </c>
      <c r="J1711" s="116" t="s">
        <v>13</v>
      </c>
      <c r="K1711" s="116" t="s">
        <v>66</v>
      </c>
      <c r="L1711" s="29">
        <f t="shared" si="1"/>
        <v>3222000000</v>
      </c>
      <c r="M1711" s="120">
        <f t="shared" si="2"/>
        <v>0.6591653028</v>
      </c>
      <c r="N1711" s="29">
        <f t="shared" si="3"/>
        <v>1825000000</v>
      </c>
      <c r="O1711" s="29">
        <f t="shared" si="4"/>
        <v>1397000000</v>
      </c>
      <c r="P1711" s="120">
        <f t="shared" si="5"/>
        <v>0.285801964</v>
      </c>
      <c r="Q1711" s="16"/>
      <c r="R1711" s="16"/>
      <c r="S1711" s="16"/>
      <c r="T1711" s="16"/>
      <c r="U1711" s="16"/>
      <c r="V1711" s="16"/>
      <c r="W1711" s="16"/>
      <c r="X1711" s="16"/>
      <c r="Y1711" s="16"/>
      <c r="Z1711" s="16"/>
      <c r="AA1711" s="16"/>
    </row>
  </sheetData>
  <autoFilter ref="$A$1:$P$1711"/>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4.43" defaultRowHeight="15.75"/>
  <cols>
    <col customWidth="1" min="1" max="1" width="27.71"/>
    <col customWidth="1" min="2" max="4" width="14.43"/>
    <col customWidth="1" min="5" max="5" width="14.29"/>
    <col customWidth="1" min="6" max="6" width="16.43"/>
    <col customWidth="1" min="7" max="7" width="18.14"/>
    <col customWidth="1" min="8" max="9" width="15.43"/>
    <col customWidth="1" min="10" max="10" width="16.43"/>
    <col customWidth="1" min="11" max="14" width="14.43"/>
    <col customWidth="1" min="15" max="15" width="16.43"/>
    <col customWidth="1" min="16" max="16" width="15.43"/>
    <col customWidth="1" min="17" max="17" width="14.43"/>
    <col customWidth="1" min="18" max="18" width="16.43"/>
    <col customWidth="1" min="19" max="20" width="15.43"/>
    <col customWidth="1" min="21" max="22" width="14.43"/>
    <col customWidth="1" min="23" max="23" width="15.43"/>
    <col customWidth="1" min="24" max="24" width="16.43"/>
    <col customWidth="1" min="25" max="27" width="15.43"/>
    <col customWidth="1" min="28" max="28" width="16.43"/>
    <col customWidth="1" min="29" max="29" width="15.43"/>
    <col customWidth="1" min="30" max="30" width="16.43"/>
    <col customWidth="1" min="31" max="32" width="15.43"/>
    <col customWidth="1" min="33" max="33" width="14.43"/>
    <col customWidth="1" min="34" max="34" width="16.43"/>
    <col customWidth="1" min="35" max="35" width="14.43"/>
    <col customWidth="1" min="36" max="36" width="14.29"/>
    <col customWidth="1" min="37" max="37" width="15.43"/>
    <col customWidth="1" min="38" max="38" width="15.29"/>
    <col customWidth="1" min="39" max="39" width="16.43"/>
    <col customWidth="1" min="40" max="40" width="14.43"/>
    <col customWidth="1" min="41" max="42" width="18.14"/>
    <col customWidth="1" min="164" max="164" width="18.14"/>
  </cols>
  <sheetData>
    <row r="1"/>
    <row r="2"/>
    <row r="3"/>
    <row r="4"/>
    <row r="5"/>
    <row r="6"/>
    <row r="7"/>
    <row r="8"/>
    <row r="9"/>
    <row r="10"/>
    <row r="11"/>
    <row r="12"/>
    <row r="13"/>
    <row r="14"/>
  </sheetData>
  <drawing r:id="rId2"/>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4.14"/>
    <col customWidth="1" min="2" max="2" width="7.0"/>
    <col customWidth="1" min="3" max="3" width="15.14"/>
    <col customWidth="1" min="4" max="4" width="24.43"/>
    <col customWidth="1" min="7" max="7" width="14.29"/>
    <col customWidth="1" min="8" max="8" width="16.43"/>
    <col customWidth="1" min="9" max="9" width="6.71"/>
  </cols>
  <sheetData>
    <row r="2">
      <c r="B2" s="6" t="s">
        <v>58</v>
      </c>
      <c r="C2" s="124" t="s">
        <v>608</v>
      </c>
      <c r="D2" s="125" t="s">
        <v>93</v>
      </c>
    </row>
    <row r="3">
      <c r="B3" s="6" t="s">
        <v>61</v>
      </c>
    </row>
    <row r="4">
      <c r="B4" s="6" t="s">
        <v>63</v>
      </c>
      <c r="D4" s="124" t="s">
        <v>23</v>
      </c>
      <c r="E4" s="126"/>
      <c r="F4" s="126"/>
      <c r="G4" s="126"/>
      <c r="H4" s="126"/>
      <c r="I4" s="126"/>
    </row>
    <row r="5">
      <c r="B5" s="6" t="s">
        <v>65</v>
      </c>
      <c r="H5" s="127" t="s">
        <v>24</v>
      </c>
    </row>
    <row r="6">
      <c r="B6" s="6" t="s">
        <v>67</v>
      </c>
      <c r="G6" s="124" t="s">
        <v>25</v>
      </c>
      <c r="H6" s="124" t="s">
        <v>26</v>
      </c>
      <c r="I6" s="124" t="s">
        <v>27</v>
      </c>
    </row>
    <row r="7">
      <c r="B7" s="6" t="s">
        <v>69</v>
      </c>
      <c r="D7" s="127" t="s">
        <v>609</v>
      </c>
      <c r="G7" s="128">
        <f t="array" ref="G7">index(total_revenue,1)</f>
        <v>24855000000</v>
      </c>
      <c r="H7" s="7">
        <f t="array" ref="H7">index(total_revenue,match(D2,ticker_symbol,0))</f>
        <v>2519154000</v>
      </c>
    </row>
    <row r="8">
      <c r="B8" s="6" t="s">
        <v>71</v>
      </c>
      <c r="D8" s="125" t="s">
        <v>610</v>
      </c>
      <c r="G8" s="128">
        <f t="array" ref="G8">index(cogs,1)</f>
        <v>10499000000</v>
      </c>
    </row>
    <row r="9">
      <c r="B9" s="6" t="s">
        <v>73</v>
      </c>
      <c r="D9" s="127" t="s">
        <v>31</v>
      </c>
      <c r="G9" s="129">
        <f>G7-G8</f>
        <v>14356000000</v>
      </c>
      <c r="H9" s="125" t="s">
        <v>611</v>
      </c>
    </row>
    <row r="10">
      <c r="B10" s="6" t="s">
        <v>75</v>
      </c>
      <c r="D10" s="125" t="s">
        <v>33</v>
      </c>
      <c r="G10" s="7">
        <f t="array" ref="G10">index(sga,1)</f>
        <v>12977000000</v>
      </c>
    </row>
    <row r="11">
      <c r="B11" s="6" t="s">
        <v>39</v>
      </c>
      <c r="D11" s="125" t="s">
        <v>612</v>
      </c>
      <c r="G11" s="7">
        <f t="array" ref="G11">index(others,1)</f>
        <v>845000000</v>
      </c>
    </row>
    <row r="12">
      <c r="B12" s="6" t="s">
        <v>78</v>
      </c>
      <c r="D12" s="125" t="s">
        <v>613</v>
      </c>
      <c r="G12" s="7" t="str">
        <f t="array" ref="G12">index(rd,1)</f>
        <v>$-</v>
      </c>
    </row>
    <row r="13">
      <c r="B13" s="6" t="s">
        <v>79</v>
      </c>
      <c r="D13" s="127" t="s">
        <v>36</v>
      </c>
      <c r="G13" s="7">
        <f>sum(G10:G12)</f>
        <v>13822000000</v>
      </c>
    </row>
    <row r="14">
      <c r="B14" s="6" t="s">
        <v>81</v>
      </c>
      <c r="D14" s="130" t="s">
        <v>37</v>
      </c>
      <c r="E14" s="131"/>
      <c r="F14" s="131"/>
      <c r="G14" s="132">
        <f>G9-G13</f>
        <v>534000000</v>
      </c>
      <c r="H14" s="131"/>
      <c r="I14" s="131"/>
    </row>
    <row r="15">
      <c r="B15" s="6" t="s">
        <v>83</v>
      </c>
    </row>
    <row r="16">
      <c r="B16" s="6" t="s">
        <v>85</v>
      </c>
    </row>
    <row r="17">
      <c r="B17" s="6" t="s">
        <v>87</v>
      </c>
    </row>
    <row r="18">
      <c r="B18" s="6" t="s">
        <v>89</v>
      </c>
    </row>
    <row r="19">
      <c r="B19" s="6" t="s">
        <v>91</v>
      </c>
    </row>
    <row r="20">
      <c r="B20" s="6" t="s">
        <v>93</v>
      </c>
    </row>
    <row r="21">
      <c r="B21" s="6" t="s">
        <v>95</v>
      </c>
    </row>
    <row r="22">
      <c r="B22" s="6" t="s">
        <v>96</v>
      </c>
    </row>
    <row r="23">
      <c r="B23" s="6" t="s">
        <v>97</v>
      </c>
    </row>
    <row r="24">
      <c r="B24" s="6" t="s">
        <v>99</v>
      </c>
    </row>
    <row r="25">
      <c r="B25" s="6" t="s">
        <v>101</v>
      </c>
    </row>
    <row r="26">
      <c r="B26" s="6" t="s">
        <v>103</v>
      </c>
    </row>
    <row r="27">
      <c r="B27" s="6" t="s">
        <v>105</v>
      </c>
    </row>
    <row r="28">
      <c r="B28" s="6" t="s">
        <v>106</v>
      </c>
    </row>
    <row r="29">
      <c r="B29" s="6" t="s">
        <v>108</v>
      </c>
    </row>
    <row r="30">
      <c r="B30" s="6" t="s">
        <v>22</v>
      </c>
    </row>
    <row r="31">
      <c r="B31" s="6" t="s">
        <v>111</v>
      </c>
    </row>
    <row r="32">
      <c r="B32" s="6" t="s">
        <v>113</v>
      </c>
    </row>
    <row r="33">
      <c r="B33" s="6" t="s">
        <v>115</v>
      </c>
    </row>
    <row r="34">
      <c r="B34" s="6" t="s">
        <v>117</v>
      </c>
    </row>
    <row r="35">
      <c r="B35" s="6" t="s">
        <v>118</v>
      </c>
    </row>
    <row r="36">
      <c r="B36" s="6" t="s">
        <v>120</v>
      </c>
    </row>
    <row r="37">
      <c r="B37" s="6" t="s">
        <v>122</v>
      </c>
    </row>
    <row r="38">
      <c r="B38" s="6" t="s">
        <v>124</v>
      </c>
    </row>
    <row r="39">
      <c r="B39" s="6" t="s">
        <v>126</v>
      </c>
    </row>
    <row r="40">
      <c r="B40" s="6" t="s">
        <v>127</v>
      </c>
    </row>
    <row r="41">
      <c r="B41" s="6" t="s">
        <v>129</v>
      </c>
    </row>
    <row r="42">
      <c r="B42" s="6" t="s">
        <v>131</v>
      </c>
    </row>
    <row r="43">
      <c r="B43" s="6" t="s">
        <v>133</v>
      </c>
    </row>
    <row r="44">
      <c r="B44" s="6" t="s">
        <v>134</v>
      </c>
    </row>
    <row r="45">
      <c r="B45" s="6" t="s">
        <v>135</v>
      </c>
    </row>
    <row r="46">
      <c r="B46" s="6" t="s">
        <v>136</v>
      </c>
    </row>
    <row r="47">
      <c r="B47" s="6" t="s">
        <v>138</v>
      </c>
    </row>
    <row r="48">
      <c r="B48" s="6" t="s">
        <v>139</v>
      </c>
    </row>
    <row r="49">
      <c r="B49" s="6" t="s">
        <v>140</v>
      </c>
    </row>
    <row r="50">
      <c r="B50" s="6" t="s">
        <v>141</v>
      </c>
    </row>
    <row r="51">
      <c r="B51" s="6" t="s">
        <v>143</v>
      </c>
    </row>
    <row r="52">
      <c r="B52" s="6" t="s">
        <v>144</v>
      </c>
    </row>
    <row r="53">
      <c r="B53" s="6" t="s">
        <v>145</v>
      </c>
    </row>
    <row r="54">
      <c r="B54" s="6" t="s">
        <v>147</v>
      </c>
    </row>
    <row r="55">
      <c r="B55" s="6" t="s">
        <v>148</v>
      </c>
    </row>
    <row r="56">
      <c r="B56" s="6" t="s">
        <v>150</v>
      </c>
    </row>
    <row r="57">
      <c r="B57" s="6" t="s">
        <v>151</v>
      </c>
    </row>
    <row r="58">
      <c r="B58" s="6" t="s">
        <v>152</v>
      </c>
    </row>
    <row r="59">
      <c r="B59" s="6" t="s">
        <v>154</v>
      </c>
    </row>
    <row r="60">
      <c r="B60" s="6" t="s">
        <v>155</v>
      </c>
    </row>
    <row r="61">
      <c r="B61" s="6" t="s">
        <v>157</v>
      </c>
    </row>
    <row r="62">
      <c r="B62" s="6" t="s">
        <v>158</v>
      </c>
    </row>
    <row r="63">
      <c r="B63" s="6" t="s">
        <v>160</v>
      </c>
    </row>
    <row r="64">
      <c r="B64" s="6" t="s">
        <v>161</v>
      </c>
    </row>
    <row r="65">
      <c r="B65" s="6" t="s">
        <v>163</v>
      </c>
    </row>
    <row r="66">
      <c r="B66" s="6" t="s">
        <v>164</v>
      </c>
    </row>
    <row r="67">
      <c r="B67" s="6" t="s">
        <v>166</v>
      </c>
    </row>
    <row r="68">
      <c r="B68" s="6" t="s">
        <v>167</v>
      </c>
    </row>
    <row r="69">
      <c r="B69" s="6" t="s">
        <v>169</v>
      </c>
    </row>
    <row r="70">
      <c r="B70" s="6" t="s">
        <v>171</v>
      </c>
    </row>
    <row r="71">
      <c r="B71" s="6" t="s">
        <v>173</v>
      </c>
    </row>
    <row r="72">
      <c r="B72" s="6" t="s">
        <v>175</v>
      </c>
    </row>
    <row r="73">
      <c r="B73" s="6" t="s">
        <v>177</v>
      </c>
    </row>
    <row r="74">
      <c r="B74" s="6" t="s">
        <v>179</v>
      </c>
    </row>
    <row r="75">
      <c r="B75" s="6" t="s">
        <v>181</v>
      </c>
    </row>
    <row r="76">
      <c r="B76" s="6" t="s">
        <v>182</v>
      </c>
    </row>
    <row r="77">
      <c r="B77" s="6" t="s">
        <v>183</v>
      </c>
    </row>
    <row r="78">
      <c r="B78" s="6" t="s">
        <v>184</v>
      </c>
    </row>
    <row r="79">
      <c r="B79" s="6" t="s">
        <v>185</v>
      </c>
    </row>
    <row r="80">
      <c r="B80" s="6" t="s">
        <v>186</v>
      </c>
    </row>
    <row r="81">
      <c r="B81" s="6" t="s">
        <v>188</v>
      </c>
    </row>
    <row r="82">
      <c r="B82" s="6" t="s">
        <v>190</v>
      </c>
    </row>
    <row r="83">
      <c r="B83" s="6" t="s">
        <v>191</v>
      </c>
    </row>
    <row r="84">
      <c r="B84" s="6" t="s">
        <v>192</v>
      </c>
    </row>
    <row r="85">
      <c r="B85" s="6" t="s">
        <v>193</v>
      </c>
    </row>
    <row r="86">
      <c r="B86" s="6" t="s">
        <v>194</v>
      </c>
    </row>
    <row r="87">
      <c r="B87" s="6" t="s">
        <v>195</v>
      </c>
    </row>
    <row r="88">
      <c r="B88" s="6" t="s">
        <v>197</v>
      </c>
    </row>
    <row r="89">
      <c r="B89" s="6" t="s">
        <v>199</v>
      </c>
    </row>
    <row r="90">
      <c r="B90" s="6" t="s">
        <v>201</v>
      </c>
    </row>
    <row r="91">
      <c r="B91" s="6" t="s">
        <v>203</v>
      </c>
    </row>
    <row r="92">
      <c r="B92" s="6" t="s">
        <v>204</v>
      </c>
    </row>
    <row r="93">
      <c r="B93" s="6" t="s">
        <v>205</v>
      </c>
    </row>
    <row r="94">
      <c r="B94" s="6" t="s">
        <v>207</v>
      </c>
    </row>
    <row r="95">
      <c r="B95" s="6" t="s">
        <v>209</v>
      </c>
    </row>
    <row r="96">
      <c r="B96" s="6" t="s">
        <v>211</v>
      </c>
    </row>
    <row r="97">
      <c r="B97" s="6" t="s">
        <v>213</v>
      </c>
    </row>
    <row r="98">
      <c r="B98" s="6" t="s">
        <v>215</v>
      </c>
    </row>
    <row r="99">
      <c r="B99" s="6" t="s">
        <v>216</v>
      </c>
    </row>
    <row r="100">
      <c r="B100" s="6" t="s">
        <v>217</v>
      </c>
    </row>
    <row r="101">
      <c r="B101" s="6" t="s">
        <v>219</v>
      </c>
    </row>
    <row r="102">
      <c r="B102" s="6" t="s">
        <v>220</v>
      </c>
    </row>
    <row r="103">
      <c r="B103" s="6" t="s">
        <v>221</v>
      </c>
    </row>
    <row r="104">
      <c r="B104" s="6" t="s">
        <v>222</v>
      </c>
    </row>
    <row r="105">
      <c r="B105" s="6" t="s">
        <v>223</v>
      </c>
    </row>
    <row r="106">
      <c r="B106" s="6" t="s">
        <v>225</v>
      </c>
    </row>
    <row r="107">
      <c r="B107" s="6" t="s">
        <v>226</v>
      </c>
    </row>
    <row r="108">
      <c r="B108" s="6" t="s">
        <v>227</v>
      </c>
    </row>
    <row r="109">
      <c r="B109" s="6" t="s">
        <v>229</v>
      </c>
    </row>
    <row r="110">
      <c r="B110" s="6" t="s">
        <v>231</v>
      </c>
    </row>
    <row r="111">
      <c r="B111" s="6" t="s">
        <v>233</v>
      </c>
    </row>
    <row r="112">
      <c r="B112" s="6" t="s">
        <v>234</v>
      </c>
    </row>
    <row r="113">
      <c r="B113" s="6" t="s">
        <v>236</v>
      </c>
    </row>
    <row r="114">
      <c r="B114" s="6" t="s">
        <v>237</v>
      </c>
    </row>
    <row r="115">
      <c r="B115" s="6" t="s">
        <v>238</v>
      </c>
    </row>
    <row r="116">
      <c r="B116" s="6" t="s">
        <v>239</v>
      </c>
    </row>
    <row r="117">
      <c r="B117" s="6" t="s">
        <v>240</v>
      </c>
    </row>
    <row r="118">
      <c r="B118" s="6" t="s">
        <v>241</v>
      </c>
    </row>
    <row r="119">
      <c r="B119" s="6" t="s">
        <v>243</v>
      </c>
    </row>
    <row r="120">
      <c r="B120" s="6" t="s">
        <v>244</v>
      </c>
    </row>
    <row r="121">
      <c r="B121" s="6" t="s">
        <v>246</v>
      </c>
    </row>
    <row r="122">
      <c r="B122" s="6" t="s">
        <v>247</v>
      </c>
    </row>
    <row r="123">
      <c r="B123" s="6" t="s">
        <v>248</v>
      </c>
    </row>
    <row r="124">
      <c r="B124" s="6" t="s">
        <v>249</v>
      </c>
    </row>
    <row r="125">
      <c r="B125" s="6" t="s">
        <v>250</v>
      </c>
    </row>
    <row r="126">
      <c r="B126" s="6" t="s">
        <v>251</v>
      </c>
    </row>
    <row r="127">
      <c r="B127" s="6" t="s">
        <v>252</v>
      </c>
    </row>
    <row r="128">
      <c r="B128" s="6" t="s">
        <v>253</v>
      </c>
    </row>
    <row r="129">
      <c r="B129" s="6" t="s">
        <v>254</v>
      </c>
    </row>
    <row r="130">
      <c r="B130" s="6" t="s">
        <v>255</v>
      </c>
    </row>
    <row r="131">
      <c r="B131" s="6" t="s">
        <v>256</v>
      </c>
    </row>
    <row r="132">
      <c r="B132" s="6" t="s">
        <v>257</v>
      </c>
    </row>
    <row r="133">
      <c r="B133" s="6" t="s">
        <v>258</v>
      </c>
    </row>
    <row r="134">
      <c r="B134" s="6" t="s">
        <v>259</v>
      </c>
    </row>
    <row r="135">
      <c r="B135" s="6" t="s">
        <v>260</v>
      </c>
    </row>
    <row r="136">
      <c r="B136" s="6" t="s">
        <v>261</v>
      </c>
    </row>
    <row r="137">
      <c r="B137" s="6" t="s">
        <v>262</v>
      </c>
    </row>
    <row r="138">
      <c r="B138" s="6" t="s">
        <v>263</v>
      </c>
    </row>
    <row r="139">
      <c r="B139" s="6" t="s">
        <v>264</v>
      </c>
    </row>
    <row r="140">
      <c r="B140" s="6" t="s">
        <v>266</v>
      </c>
    </row>
    <row r="141">
      <c r="B141" s="6" t="s">
        <v>268</v>
      </c>
    </row>
    <row r="142">
      <c r="B142" s="6" t="s">
        <v>269</v>
      </c>
    </row>
    <row r="143">
      <c r="B143" s="6" t="s">
        <v>270</v>
      </c>
    </row>
    <row r="144">
      <c r="B144" s="6" t="s">
        <v>271</v>
      </c>
    </row>
    <row r="145">
      <c r="B145" s="6" t="s">
        <v>272</v>
      </c>
    </row>
    <row r="146">
      <c r="B146" s="6" t="s">
        <v>273</v>
      </c>
    </row>
    <row r="147">
      <c r="B147" s="6" t="s">
        <v>274</v>
      </c>
    </row>
    <row r="148">
      <c r="B148" s="6" t="s">
        <v>275</v>
      </c>
    </row>
    <row r="149">
      <c r="B149" s="6" t="s">
        <v>277</v>
      </c>
    </row>
    <row r="150">
      <c r="B150" s="6" t="s">
        <v>278</v>
      </c>
    </row>
    <row r="151">
      <c r="B151" s="6" t="s">
        <v>279</v>
      </c>
    </row>
    <row r="152">
      <c r="B152" s="6" t="s">
        <v>280</v>
      </c>
    </row>
    <row r="153">
      <c r="B153" s="6" t="s">
        <v>282</v>
      </c>
    </row>
    <row r="154">
      <c r="B154" s="6" t="s">
        <v>283</v>
      </c>
    </row>
    <row r="155">
      <c r="B155" s="6" t="s">
        <v>284</v>
      </c>
    </row>
    <row r="156">
      <c r="B156" s="6" t="s">
        <v>285</v>
      </c>
    </row>
    <row r="157">
      <c r="B157" s="6" t="s">
        <v>286</v>
      </c>
    </row>
    <row r="158">
      <c r="B158" s="6" t="s">
        <v>287</v>
      </c>
    </row>
    <row r="159">
      <c r="B159" s="6" t="s">
        <v>289</v>
      </c>
    </row>
    <row r="160">
      <c r="B160" s="6" t="s">
        <v>291</v>
      </c>
    </row>
    <row r="161">
      <c r="B161" s="6" t="s">
        <v>293</v>
      </c>
    </row>
    <row r="162">
      <c r="B162" s="6" t="s">
        <v>294</v>
      </c>
    </row>
    <row r="163">
      <c r="B163" s="6" t="s">
        <v>295</v>
      </c>
    </row>
    <row r="164">
      <c r="B164" s="6" t="s">
        <v>297</v>
      </c>
    </row>
    <row r="165">
      <c r="B165" s="6" t="s">
        <v>298</v>
      </c>
    </row>
    <row r="166">
      <c r="B166" s="6" t="s">
        <v>299</v>
      </c>
    </row>
    <row r="167">
      <c r="B167" s="6" t="s">
        <v>300</v>
      </c>
    </row>
    <row r="168">
      <c r="B168" s="6" t="s">
        <v>301</v>
      </c>
    </row>
    <row r="169">
      <c r="B169" s="6" t="s">
        <v>302</v>
      </c>
    </row>
    <row r="170">
      <c r="B170" s="6" t="s">
        <v>303</v>
      </c>
    </row>
    <row r="171">
      <c r="B171" s="6" t="s">
        <v>304</v>
      </c>
    </row>
    <row r="172">
      <c r="B172" s="6" t="s">
        <v>305</v>
      </c>
    </row>
    <row r="173">
      <c r="B173" s="6" t="s">
        <v>306</v>
      </c>
    </row>
    <row r="174">
      <c r="B174" s="6" t="s">
        <v>307</v>
      </c>
    </row>
    <row r="175">
      <c r="B175" s="6" t="s">
        <v>308</v>
      </c>
    </row>
    <row r="176">
      <c r="B176" s="6" t="s">
        <v>310</v>
      </c>
    </row>
    <row r="177">
      <c r="B177" s="6" t="s">
        <v>312</v>
      </c>
    </row>
    <row r="178">
      <c r="B178" s="6" t="s">
        <v>314</v>
      </c>
    </row>
    <row r="179">
      <c r="B179" s="6" t="s">
        <v>315</v>
      </c>
    </row>
    <row r="180">
      <c r="B180" s="6" t="s">
        <v>316</v>
      </c>
    </row>
    <row r="181">
      <c r="B181" s="6" t="s">
        <v>318</v>
      </c>
    </row>
    <row r="182">
      <c r="B182" s="6" t="s">
        <v>319</v>
      </c>
    </row>
    <row r="183">
      <c r="B183" s="6" t="s">
        <v>321</v>
      </c>
    </row>
    <row r="184">
      <c r="B184" s="6" t="s">
        <v>322</v>
      </c>
    </row>
    <row r="185">
      <c r="B185" s="6" t="s">
        <v>323</v>
      </c>
    </row>
    <row r="186">
      <c r="B186" s="6" t="s">
        <v>324</v>
      </c>
    </row>
    <row r="187">
      <c r="B187" s="6" t="s">
        <v>326</v>
      </c>
    </row>
    <row r="188">
      <c r="B188" s="6" t="s">
        <v>327</v>
      </c>
    </row>
    <row r="189">
      <c r="B189" s="6" t="s">
        <v>328</v>
      </c>
    </row>
    <row r="190">
      <c r="B190" s="6" t="s">
        <v>330</v>
      </c>
    </row>
    <row r="191">
      <c r="B191" s="6" t="s">
        <v>331</v>
      </c>
    </row>
    <row r="192">
      <c r="B192" s="6" t="s">
        <v>332</v>
      </c>
    </row>
    <row r="193">
      <c r="B193" s="6" t="s">
        <v>334</v>
      </c>
    </row>
    <row r="194">
      <c r="B194" s="6" t="s">
        <v>336</v>
      </c>
    </row>
    <row r="195">
      <c r="B195" s="6" t="s">
        <v>337</v>
      </c>
    </row>
    <row r="196">
      <c r="B196" s="6" t="s">
        <v>338</v>
      </c>
    </row>
    <row r="197">
      <c r="B197" s="6" t="s">
        <v>339</v>
      </c>
    </row>
    <row r="198">
      <c r="B198" s="6" t="s">
        <v>341</v>
      </c>
    </row>
    <row r="199">
      <c r="B199" s="6" t="s">
        <v>342</v>
      </c>
    </row>
    <row r="200">
      <c r="B200" s="6" t="s">
        <v>343</v>
      </c>
    </row>
    <row r="201">
      <c r="B201" s="6" t="s">
        <v>344</v>
      </c>
    </row>
    <row r="202">
      <c r="B202" s="6" t="s">
        <v>345</v>
      </c>
    </row>
    <row r="203">
      <c r="B203" s="6" t="s">
        <v>346</v>
      </c>
    </row>
    <row r="204">
      <c r="B204" s="6" t="s">
        <v>347</v>
      </c>
    </row>
    <row r="205">
      <c r="B205" s="6" t="s">
        <v>348</v>
      </c>
    </row>
    <row r="206">
      <c r="B206" s="6" t="s">
        <v>350</v>
      </c>
    </row>
    <row r="207">
      <c r="B207" s="6" t="s">
        <v>351</v>
      </c>
    </row>
    <row r="208">
      <c r="B208" s="6" t="s">
        <v>352</v>
      </c>
    </row>
    <row r="209">
      <c r="B209" s="6" t="s">
        <v>353</v>
      </c>
    </row>
    <row r="210">
      <c r="B210" s="6" t="s">
        <v>355</v>
      </c>
    </row>
    <row r="211">
      <c r="B211" s="6" t="s">
        <v>356</v>
      </c>
    </row>
    <row r="212">
      <c r="B212" s="6" t="s">
        <v>357</v>
      </c>
    </row>
    <row r="213">
      <c r="B213" s="6" t="s">
        <v>358</v>
      </c>
    </row>
    <row r="214">
      <c r="B214" s="6" t="s">
        <v>359</v>
      </c>
    </row>
    <row r="215">
      <c r="B215" s="6" t="s">
        <v>361</v>
      </c>
    </row>
    <row r="216">
      <c r="B216" s="6" t="s">
        <v>362</v>
      </c>
    </row>
    <row r="217">
      <c r="B217" s="6" t="s">
        <v>363</v>
      </c>
    </row>
    <row r="218">
      <c r="B218" s="6" t="s">
        <v>364</v>
      </c>
    </row>
    <row r="219">
      <c r="B219" s="6" t="s">
        <v>366</v>
      </c>
    </row>
    <row r="220">
      <c r="B220" s="6" t="s">
        <v>367</v>
      </c>
    </row>
    <row r="221">
      <c r="B221" s="6" t="s">
        <v>368</v>
      </c>
    </row>
    <row r="222">
      <c r="B222" s="6" t="s">
        <v>369</v>
      </c>
    </row>
    <row r="223">
      <c r="B223" s="6" t="s">
        <v>370</v>
      </c>
    </row>
    <row r="224">
      <c r="B224" s="6" t="s">
        <v>371</v>
      </c>
    </row>
    <row r="225">
      <c r="B225" s="6" t="s">
        <v>373</v>
      </c>
    </row>
    <row r="226">
      <c r="B226" s="6" t="s">
        <v>374</v>
      </c>
    </row>
    <row r="227">
      <c r="B227" s="6" t="s">
        <v>375</v>
      </c>
    </row>
    <row r="228">
      <c r="B228" s="6" t="s">
        <v>376</v>
      </c>
    </row>
    <row r="229">
      <c r="B229" s="6" t="s">
        <v>378</v>
      </c>
    </row>
    <row r="230">
      <c r="B230" s="6" t="s">
        <v>379</v>
      </c>
    </row>
    <row r="231">
      <c r="B231" s="6" t="s">
        <v>380</v>
      </c>
    </row>
    <row r="232">
      <c r="B232" s="6" t="s">
        <v>381</v>
      </c>
    </row>
    <row r="233">
      <c r="B233" s="6" t="s">
        <v>382</v>
      </c>
    </row>
    <row r="234">
      <c r="B234" s="6" t="s">
        <v>383</v>
      </c>
    </row>
    <row r="235">
      <c r="B235" s="6" t="s">
        <v>384</v>
      </c>
    </row>
    <row r="236">
      <c r="B236" s="6" t="s">
        <v>386</v>
      </c>
    </row>
    <row r="237">
      <c r="B237" s="6" t="s">
        <v>387</v>
      </c>
    </row>
    <row r="238">
      <c r="B238" s="6" t="s">
        <v>388</v>
      </c>
    </row>
    <row r="239">
      <c r="B239" s="6" t="s">
        <v>389</v>
      </c>
    </row>
    <row r="240">
      <c r="B240" s="6" t="s">
        <v>390</v>
      </c>
    </row>
    <row r="241">
      <c r="B241" s="6" t="s">
        <v>391</v>
      </c>
    </row>
    <row r="242">
      <c r="B242" s="6" t="s">
        <v>392</v>
      </c>
    </row>
    <row r="243">
      <c r="B243" s="6" t="s">
        <v>393</v>
      </c>
    </row>
    <row r="244">
      <c r="B244" s="6" t="s">
        <v>395</v>
      </c>
    </row>
    <row r="245">
      <c r="B245" s="6" t="s">
        <v>396</v>
      </c>
    </row>
    <row r="246">
      <c r="B246" s="6" t="s">
        <v>398</v>
      </c>
    </row>
    <row r="247">
      <c r="B247" s="6" t="s">
        <v>399</v>
      </c>
    </row>
    <row r="248">
      <c r="B248" s="6" t="s">
        <v>400</v>
      </c>
    </row>
    <row r="249">
      <c r="B249" s="6" t="s">
        <v>401</v>
      </c>
    </row>
    <row r="250">
      <c r="B250" s="6" t="s">
        <v>402</v>
      </c>
    </row>
    <row r="251">
      <c r="B251" s="6" t="s">
        <v>403</v>
      </c>
    </row>
    <row r="252">
      <c r="B252" s="6" t="s">
        <v>404</v>
      </c>
    </row>
    <row r="253">
      <c r="B253" s="6" t="s">
        <v>405</v>
      </c>
    </row>
    <row r="254">
      <c r="B254" s="6" t="s">
        <v>406</v>
      </c>
    </row>
    <row r="255">
      <c r="B255" s="6" t="s">
        <v>407</v>
      </c>
    </row>
    <row r="256">
      <c r="B256" s="6" t="s">
        <v>408</v>
      </c>
    </row>
    <row r="257">
      <c r="B257" s="6" t="s">
        <v>409</v>
      </c>
    </row>
    <row r="258">
      <c r="B258" s="6" t="s">
        <v>411</v>
      </c>
    </row>
    <row r="259">
      <c r="B259" s="6" t="s">
        <v>412</v>
      </c>
    </row>
    <row r="260">
      <c r="B260" s="6" t="s">
        <v>413</v>
      </c>
    </row>
    <row r="261">
      <c r="B261" s="6" t="s">
        <v>415</v>
      </c>
    </row>
    <row r="262">
      <c r="B262" s="6" t="s">
        <v>416</v>
      </c>
    </row>
    <row r="263">
      <c r="B263" s="6" t="s">
        <v>417</v>
      </c>
    </row>
    <row r="264">
      <c r="B264" s="6" t="s">
        <v>419</v>
      </c>
    </row>
    <row r="265">
      <c r="B265" s="6" t="s">
        <v>421</v>
      </c>
    </row>
    <row r="266">
      <c r="B266" s="6" t="s">
        <v>422</v>
      </c>
    </row>
    <row r="267">
      <c r="B267" s="6" t="s">
        <v>423</v>
      </c>
    </row>
    <row r="268">
      <c r="B268" s="6" t="s">
        <v>425</v>
      </c>
    </row>
    <row r="269">
      <c r="B269" s="6" t="s">
        <v>426</v>
      </c>
    </row>
    <row r="270">
      <c r="B270" s="6" t="s">
        <v>427</v>
      </c>
    </row>
    <row r="271">
      <c r="B271" s="6" t="s">
        <v>428</v>
      </c>
    </row>
    <row r="272">
      <c r="B272" s="6" t="s">
        <v>429</v>
      </c>
    </row>
    <row r="273">
      <c r="B273" s="6" t="s">
        <v>430</v>
      </c>
    </row>
    <row r="274">
      <c r="B274" s="6" t="s">
        <v>432</v>
      </c>
    </row>
    <row r="275">
      <c r="B275" s="6" t="s">
        <v>433</v>
      </c>
    </row>
    <row r="276">
      <c r="B276" s="6" t="s">
        <v>434</v>
      </c>
    </row>
    <row r="277">
      <c r="B277" s="6" t="s">
        <v>435</v>
      </c>
    </row>
    <row r="278">
      <c r="B278" s="6" t="s">
        <v>436</v>
      </c>
    </row>
    <row r="279">
      <c r="B279" s="6" t="s">
        <v>437</v>
      </c>
    </row>
    <row r="280">
      <c r="B280" s="6" t="s">
        <v>438</v>
      </c>
    </row>
    <row r="281">
      <c r="B281" s="6" t="s">
        <v>439</v>
      </c>
    </row>
    <row r="282">
      <c r="B282" s="6" t="s">
        <v>440</v>
      </c>
    </row>
    <row r="283">
      <c r="B283" s="6" t="s">
        <v>442</v>
      </c>
    </row>
    <row r="284">
      <c r="B284" s="6" t="s">
        <v>443</v>
      </c>
    </row>
    <row r="285">
      <c r="B285" s="6" t="s">
        <v>444</v>
      </c>
    </row>
    <row r="286">
      <c r="B286" s="6" t="s">
        <v>445</v>
      </c>
    </row>
    <row r="287">
      <c r="B287" s="6" t="s">
        <v>446</v>
      </c>
    </row>
    <row r="288">
      <c r="B288" s="6" t="s">
        <v>447</v>
      </c>
    </row>
    <row r="289">
      <c r="B289" s="6" t="s">
        <v>448</v>
      </c>
    </row>
    <row r="290">
      <c r="B290" s="6" t="s">
        <v>449</v>
      </c>
    </row>
    <row r="291">
      <c r="B291" s="6" t="s">
        <v>451</v>
      </c>
    </row>
    <row r="292">
      <c r="B292" s="6" t="s">
        <v>452</v>
      </c>
    </row>
    <row r="293">
      <c r="B293" s="6" t="s">
        <v>454</v>
      </c>
    </row>
    <row r="294">
      <c r="B294" s="6" t="s">
        <v>455</v>
      </c>
    </row>
    <row r="295">
      <c r="B295" s="6" t="s">
        <v>456</v>
      </c>
    </row>
    <row r="296">
      <c r="B296" s="6" t="s">
        <v>457</v>
      </c>
    </row>
    <row r="297">
      <c r="B297" s="6" t="s">
        <v>458</v>
      </c>
    </row>
    <row r="298">
      <c r="B298" s="6" t="s">
        <v>459</v>
      </c>
    </row>
    <row r="299">
      <c r="B299" s="6" t="s">
        <v>461</v>
      </c>
    </row>
    <row r="300">
      <c r="B300" s="6" t="s">
        <v>463</v>
      </c>
    </row>
    <row r="301">
      <c r="B301" s="6" t="s">
        <v>464</v>
      </c>
    </row>
    <row r="302">
      <c r="B302" s="6" t="s">
        <v>465</v>
      </c>
    </row>
    <row r="303">
      <c r="B303" s="6" t="s">
        <v>466</v>
      </c>
    </row>
    <row r="304">
      <c r="B304" s="6" t="s">
        <v>467</v>
      </c>
    </row>
    <row r="305">
      <c r="B305" s="6" t="s">
        <v>468</v>
      </c>
    </row>
    <row r="306">
      <c r="B306" s="6" t="s">
        <v>469</v>
      </c>
    </row>
    <row r="307">
      <c r="B307" s="6" t="s">
        <v>470</v>
      </c>
    </row>
    <row r="308">
      <c r="B308" s="6" t="s">
        <v>471</v>
      </c>
    </row>
    <row r="309">
      <c r="B309" s="6" t="s">
        <v>472</v>
      </c>
    </row>
    <row r="310">
      <c r="B310" s="6" t="s">
        <v>473</v>
      </c>
    </row>
    <row r="311">
      <c r="B311" s="6" t="s">
        <v>474</v>
      </c>
    </row>
    <row r="312">
      <c r="B312" s="6" t="s">
        <v>475</v>
      </c>
    </row>
    <row r="313">
      <c r="B313" s="6" t="s">
        <v>476</v>
      </c>
    </row>
    <row r="314">
      <c r="B314" s="6" t="s">
        <v>477</v>
      </c>
    </row>
    <row r="315">
      <c r="B315" s="6" t="s">
        <v>478</v>
      </c>
    </row>
    <row r="316">
      <c r="B316" s="6" t="s">
        <v>479</v>
      </c>
    </row>
    <row r="317">
      <c r="B317" s="6" t="s">
        <v>480</v>
      </c>
    </row>
    <row r="318">
      <c r="B318" s="6" t="s">
        <v>481</v>
      </c>
    </row>
    <row r="319">
      <c r="B319" s="6" t="s">
        <v>482</v>
      </c>
    </row>
    <row r="320">
      <c r="B320" s="6" t="s">
        <v>483</v>
      </c>
    </row>
    <row r="321">
      <c r="B321" s="6" t="s">
        <v>484</v>
      </c>
    </row>
    <row r="322">
      <c r="B322" s="6" t="s">
        <v>485</v>
      </c>
    </row>
    <row r="323">
      <c r="B323" s="6" t="s">
        <v>486</v>
      </c>
    </row>
    <row r="324">
      <c r="B324" s="6" t="s">
        <v>487</v>
      </c>
    </row>
    <row r="325">
      <c r="B325" s="6" t="s">
        <v>488</v>
      </c>
    </row>
    <row r="326">
      <c r="B326" s="6" t="s">
        <v>489</v>
      </c>
    </row>
    <row r="327">
      <c r="B327" s="6" t="s">
        <v>490</v>
      </c>
    </row>
    <row r="328">
      <c r="B328" s="6" t="s">
        <v>491</v>
      </c>
    </row>
    <row r="329">
      <c r="B329" s="6" t="s">
        <v>492</v>
      </c>
    </row>
    <row r="330">
      <c r="B330" s="6" t="s">
        <v>494</v>
      </c>
    </row>
    <row r="331">
      <c r="B331" s="6" t="s">
        <v>495</v>
      </c>
    </row>
    <row r="332">
      <c r="B332" s="6" t="s">
        <v>496</v>
      </c>
    </row>
    <row r="333">
      <c r="B333" s="6" t="s">
        <v>497</v>
      </c>
    </row>
    <row r="334">
      <c r="B334" s="6" t="s">
        <v>498</v>
      </c>
    </row>
    <row r="335">
      <c r="B335" s="6" t="s">
        <v>499</v>
      </c>
    </row>
    <row r="336">
      <c r="B336" s="6" t="s">
        <v>500</v>
      </c>
    </row>
    <row r="337">
      <c r="B337" s="6" t="s">
        <v>501</v>
      </c>
    </row>
    <row r="338">
      <c r="B338" s="6" t="s">
        <v>502</v>
      </c>
    </row>
    <row r="339">
      <c r="B339" s="6" t="s">
        <v>503</v>
      </c>
    </row>
    <row r="340">
      <c r="B340" s="6" t="s">
        <v>504</v>
      </c>
    </row>
    <row r="341">
      <c r="B341" s="6" t="s">
        <v>505</v>
      </c>
    </row>
    <row r="342">
      <c r="B342" s="6" t="s">
        <v>506</v>
      </c>
    </row>
    <row r="343">
      <c r="B343" s="6" t="s">
        <v>507</v>
      </c>
    </row>
    <row r="344">
      <c r="B344" s="6" t="s">
        <v>508</v>
      </c>
    </row>
    <row r="345">
      <c r="B345" s="6" t="s">
        <v>510</v>
      </c>
    </row>
    <row r="346">
      <c r="B346" s="6" t="s">
        <v>512</v>
      </c>
    </row>
    <row r="347">
      <c r="B347" s="6" t="s">
        <v>513</v>
      </c>
    </row>
    <row r="348">
      <c r="B348" s="6" t="s">
        <v>514</v>
      </c>
    </row>
    <row r="349">
      <c r="B349" s="6" t="s">
        <v>515</v>
      </c>
    </row>
    <row r="350">
      <c r="B350" s="6" t="s">
        <v>516</v>
      </c>
    </row>
    <row r="351">
      <c r="B351" s="6" t="s">
        <v>517</v>
      </c>
    </row>
    <row r="352">
      <c r="B352" s="6" t="s">
        <v>518</v>
      </c>
    </row>
    <row r="353">
      <c r="B353" s="6" t="s">
        <v>519</v>
      </c>
    </row>
    <row r="354">
      <c r="B354" s="6" t="s">
        <v>521</v>
      </c>
    </row>
    <row r="355">
      <c r="B355" s="6" t="s">
        <v>523</v>
      </c>
    </row>
    <row r="356">
      <c r="B356" s="6" t="s">
        <v>524</v>
      </c>
    </row>
    <row r="357">
      <c r="B357" s="6" t="s">
        <v>525</v>
      </c>
    </row>
    <row r="358">
      <c r="B358" s="6" t="s">
        <v>526</v>
      </c>
    </row>
    <row r="359">
      <c r="B359" s="6" t="s">
        <v>527</v>
      </c>
    </row>
    <row r="360">
      <c r="B360" s="6" t="s">
        <v>528</v>
      </c>
    </row>
    <row r="361">
      <c r="B361" s="6" t="s">
        <v>529</v>
      </c>
    </row>
    <row r="362">
      <c r="B362" s="6" t="s">
        <v>531</v>
      </c>
    </row>
    <row r="363">
      <c r="B363" s="6" t="s">
        <v>532</v>
      </c>
    </row>
    <row r="364">
      <c r="B364" s="6" t="s">
        <v>534</v>
      </c>
    </row>
    <row r="365">
      <c r="B365" s="6" t="s">
        <v>535</v>
      </c>
    </row>
    <row r="366">
      <c r="B366" s="6" t="s">
        <v>536</v>
      </c>
    </row>
    <row r="367">
      <c r="B367" s="6" t="s">
        <v>538</v>
      </c>
    </row>
    <row r="368">
      <c r="B368" s="6" t="s">
        <v>540</v>
      </c>
    </row>
    <row r="369">
      <c r="B369" s="6" t="s">
        <v>541</v>
      </c>
    </row>
    <row r="370">
      <c r="B370" s="6" t="s">
        <v>542</v>
      </c>
    </row>
    <row r="371">
      <c r="B371" s="6" t="s">
        <v>543</v>
      </c>
    </row>
    <row r="372">
      <c r="B372" s="6" t="s">
        <v>544</v>
      </c>
    </row>
    <row r="373">
      <c r="B373" s="6" t="s">
        <v>545</v>
      </c>
    </row>
    <row r="374">
      <c r="B374" s="6" t="s">
        <v>546</v>
      </c>
    </row>
    <row r="375">
      <c r="B375" s="6" t="s">
        <v>547</v>
      </c>
    </row>
    <row r="376">
      <c r="B376" s="6" t="s">
        <v>549</v>
      </c>
    </row>
    <row r="377">
      <c r="B377" s="6" t="s">
        <v>550</v>
      </c>
    </row>
    <row r="378">
      <c r="B378" s="6" t="s">
        <v>551</v>
      </c>
    </row>
    <row r="379">
      <c r="B379" s="6" t="s">
        <v>552</v>
      </c>
    </row>
    <row r="380">
      <c r="B380" s="6" t="s">
        <v>553</v>
      </c>
    </row>
    <row r="381">
      <c r="B381" s="6" t="s">
        <v>554</v>
      </c>
    </row>
    <row r="382">
      <c r="B382" s="6" t="s">
        <v>555</v>
      </c>
    </row>
    <row r="383">
      <c r="B383" s="6" t="s">
        <v>556</v>
      </c>
    </row>
    <row r="384">
      <c r="B384" s="6" t="s">
        <v>557</v>
      </c>
    </row>
    <row r="385">
      <c r="B385" s="6" t="s">
        <v>558</v>
      </c>
    </row>
    <row r="386">
      <c r="B386" s="6" t="s">
        <v>559</v>
      </c>
    </row>
    <row r="387">
      <c r="B387" s="6" t="s">
        <v>560</v>
      </c>
    </row>
    <row r="388">
      <c r="B388" s="6" t="s">
        <v>561</v>
      </c>
    </row>
    <row r="389">
      <c r="B389" s="6" t="s">
        <v>562</v>
      </c>
    </row>
    <row r="390">
      <c r="B390" s="6" t="s">
        <v>563</v>
      </c>
    </row>
    <row r="391">
      <c r="B391" s="6" t="s">
        <v>564</v>
      </c>
    </row>
    <row r="392">
      <c r="B392" s="6" t="s">
        <v>565</v>
      </c>
    </row>
    <row r="393">
      <c r="B393" s="6" t="s">
        <v>566</v>
      </c>
    </row>
    <row r="394">
      <c r="B394" s="6" t="s">
        <v>567</v>
      </c>
    </row>
    <row r="395">
      <c r="B395" s="6" t="s">
        <v>568</v>
      </c>
    </row>
    <row r="396">
      <c r="B396" s="6" t="s">
        <v>569</v>
      </c>
    </row>
    <row r="397">
      <c r="B397" s="6" t="s">
        <v>570</v>
      </c>
    </row>
    <row r="398">
      <c r="B398" s="6" t="s">
        <v>571</v>
      </c>
    </row>
    <row r="399">
      <c r="B399" s="6" t="s">
        <v>572</v>
      </c>
    </row>
    <row r="400">
      <c r="B400" s="6" t="s">
        <v>573</v>
      </c>
    </row>
    <row r="401">
      <c r="B401" s="6" t="s">
        <v>574</v>
      </c>
    </row>
    <row r="402">
      <c r="B402" s="6" t="s">
        <v>575</v>
      </c>
    </row>
    <row r="403">
      <c r="B403" s="6" t="s">
        <v>576</v>
      </c>
    </row>
    <row r="404">
      <c r="B404" s="6" t="s">
        <v>577</v>
      </c>
    </row>
    <row r="405">
      <c r="B405" s="6" t="s">
        <v>578</v>
      </c>
    </row>
    <row r="406">
      <c r="B406" s="6" t="s">
        <v>579</v>
      </c>
    </row>
    <row r="407">
      <c r="B407" s="6" t="s">
        <v>580</v>
      </c>
    </row>
    <row r="408">
      <c r="B408" s="6" t="s">
        <v>581</v>
      </c>
    </row>
    <row r="409">
      <c r="B409" s="6" t="s">
        <v>582</v>
      </c>
    </row>
    <row r="410">
      <c r="B410" s="6" t="s">
        <v>583</v>
      </c>
    </row>
    <row r="411">
      <c r="B411" s="6" t="s">
        <v>584</v>
      </c>
    </row>
    <row r="412">
      <c r="B412" s="6" t="s">
        <v>586</v>
      </c>
    </row>
    <row r="413">
      <c r="B413" s="6" t="s">
        <v>587</v>
      </c>
    </row>
    <row r="414">
      <c r="B414" s="6" t="s">
        <v>588</v>
      </c>
    </row>
    <row r="415">
      <c r="B415" s="6" t="s">
        <v>589</v>
      </c>
    </row>
    <row r="416">
      <c r="B416" s="6" t="s">
        <v>590</v>
      </c>
    </row>
    <row r="417">
      <c r="B417" s="6" t="s">
        <v>591</v>
      </c>
    </row>
    <row r="418">
      <c r="B418" s="6" t="s">
        <v>592</v>
      </c>
    </row>
    <row r="419">
      <c r="B419" s="6" t="s">
        <v>594</v>
      </c>
    </row>
    <row r="420">
      <c r="B420" s="6" t="s">
        <v>595</v>
      </c>
    </row>
    <row r="421">
      <c r="B421" s="6" t="s">
        <v>596</v>
      </c>
    </row>
    <row r="422">
      <c r="B422" s="6" t="s">
        <v>597</v>
      </c>
    </row>
    <row r="423">
      <c r="B423" s="6" t="s">
        <v>598</v>
      </c>
    </row>
    <row r="424">
      <c r="B424" s="6" t="s">
        <v>599</v>
      </c>
    </row>
    <row r="425">
      <c r="B425" s="6" t="s">
        <v>600</v>
      </c>
    </row>
    <row r="426">
      <c r="B426" s="6" t="s">
        <v>601</v>
      </c>
    </row>
    <row r="427">
      <c r="B427" s="6" t="s">
        <v>602</v>
      </c>
    </row>
    <row r="428">
      <c r="B428" s="6" t="s">
        <v>603</v>
      </c>
    </row>
    <row r="429">
      <c r="B429" s="6" t="s">
        <v>604</v>
      </c>
    </row>
    <row r="430">
      <c r="B430" s="6" t="s">
        <v>605</v>
      </c>
    </row>
    <row r="431">
      <c r="B431" s="6" t="s">
        <v>606</v>
      </c>
    </row>
  </sheetData>
  <dataValidations>
    <dataValidation type="list" allowBlank="1" sqref="D2">
      <formula1>company_list</formula1>
    </dataValidation>
  </dataValidations>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5.71"/>
    <col customWidth="1" min="2" max="2" width="14.29"/>
    <col customWidth="1" min="3" max="3" width="6.86"/>
    <col customWidth="1" min="4" max="4" width="14.29"/>
    <col customWidth="1" min="5" max="5" width="22.29"/>
    <col customWidth="1" min="6" max="6" width="31.71"/>
    <col customWidth="1" min="7" max="7" width="26.0"/>
    <col customWidth="1" min="8" max="8" width="27.14"/>
    <col customWidth="1" min="9" max="9" width="22.43"/>
    <col customWidth="1" min="10" max="10" width="28.29"/>
    <col customWidth="1" min="11" max="11" width="46.14"/>
    <col customWidth="1" min="12" max="12" width="16.43"/>
    <col customWidth="1" min="13" max="13" width="24.43"/>
    <col customWidth="1" min="14" max="14" width="22.29"/>
  </cols>
  <sheetData>
    <row r="1">
      <c r="A1" s="133" t="s">
        <v>611</v>
      </c>
      <c r="B1" s="134" t="s">
        <v>21</v>
      </c>
      <c r="C1" s="134" t="s">
        <v>51</v>
      </c>
      <c r="D1" s="134" t="s">
        <v>52</v>
      </c>
      <c r="E1" s="135" t="s">
        <v>29</v>
      </c>
      <c r="F1" s="135" t="s">
        <v>30</v>
      </c>
      <c r="G1" s="135" t="s">
        <v>53</v>
      </c>
      <c r="H1" s="135" t="s">
        <v>54</v>
      </c>
      <c r="I1" s="135" t="s">
        <v>35</v>
      </c>
      <c r="J1" s="134" t="s">
        <v>55</v>
      </c>
      <c r="K1" s="134" t="s">
        <v>56</v>
      </c>
      <c r="L1" s="127" t="s">
        <v>31</v>
      </c>
      <c r="M1" s="127" t="s">
        <v>36</v>
      </c>
      <c r="N1" s="127" t="s">
        <v>57</v>
      </c>
    </row>
    <row r="2">
      <c r="A2" s="136">
        <v>0.0</v>
      </c>
      <c r="B2" s="137" t="s">
        <v>58</v>
      </c>
      <c r="C2" s="138" t="s">
        <v>25</v>
      </c>
      <c r="D2" s="139">
        <v>41274.0</v>
      </c>
      <c r="E2" s="138">
        <v>2.4855E10</v>
      </c>
      <c r="F2" s="138">
        <v>1.0499E10</v>
      </c>
      <c r="G2" s="138">
        <v>1.2977E10</v>
      </c>
      <c r="H2" s="140" t="s">
        <v>59</v>
      </c>
      <c r="I2" s="138">
        <v>8.45E8</v>
      </c>
      <c r="J2" s="137" t="s">
        <v>14</v>
      </c>
      <c r="K2" s="137" t="s">
        <v>60</v>
      </c>
      <c r="L2" s="7">
        <f t="shared" ref="L2:L1711" si="1">E2-F2</f>
        <v>14356000000</v>
      </c>
      <c r="M2" s="7">
        <f t="shared" ref="M2:M1711" si="2">sum(I2,H2,G2)</f>
        <v>13822000000</v>
      </c>
      <c r="N2" s="7">
        <f t="shared" ref="N2:N1711" si="3">L2-M2</f>
        <v>534000000</v>
      </c>
    </row>
    <row r="3">
      <c r="A3" s="136">
        <v>1.0</v>
      </c>
      <c r="B3" s="137" t="s">
        <v>58</v>
      </c>
      <c r="C3" s="138" t="s">
        <v>26</v>
      </c>
      <c r="D3" s="139">
        <v>41639.0</v>
      </c>
      <c r="E3" s="138">
        <v>2.6743E10</v>
      </c>
      <c r="F3" s="138">
        <v>1.1019E10</v>
      </c>
      <c r="G3" s="138">
        <v>1.2913E10</v>
      </c>
      <c r="H3" s="141" t="s">
        <v>59</v>
      </c>
      <c r="I3" s="138">
        <v>8.53E8</v>
      </c>
      <c r="J3" s="137" t="s">
        <v>14</v>
      </c>
      <c r="K3" s="137" t="s">
        <v>60</v>
      </c>
      <c r="L3" s="7">
        <f t="shared" si="1"/>
        <v>15724000000</v>
      </c>
      <c r="M3" s="7">
        <f t="shared" si="2"/>
        <v>13766000000</v>
      </c>
      <c r="N3" s="7">
        <f t="shared" si="3"/>
        <v>1958000000</v>
      </c>
    </row>
    <row r="4">
      <c r="A4" s="136">
        <v>2.0</v>
      </c>
      <c r="B4" s="137" t="s">
        <v>58</v>
      </c>
      <c r="C4" s="138" t="s">
        <v>27</v>
      </c>
      <c r="D4" s="139">
        <v>42004.0</v>
      </c>
      <c r="E4" s="138">
        <v>4.265E10</v>
      </c>
      <c r="F4" s="138">
        <v>1.562E10</v>
      </c>
      <c r="G4" s="138">
        <v>2.0686E10</v>
      </c>
      <c r="H4" s="141" t="s">
        <v>59</v>
      </c>
      <c r="I4" s="138">
        <v>1.295E9</v>
      </c>
      <c r="J4" s="137" t="s">
        <v>14</v>
      </c>
      <c r="K4" s="137" t="s">
        <v>60</v>
      </c>
      <c r="L4" s="7">
        <f t="shared" si="1"/>
        <v>27030000000</v>
      </c>
      <c r="M4" s="7">
        <f t="shared" si="2"/>
        <v>21981000000</v>
      </c>
      <c r="N4" s="7">
        <f t="shared" si="3"/>
        <v>5049000000</v>
      </c>
    </row>
    <row r="5">
      <c r="A5" s="136">
        <v>3.0</v>
      </c>
      <c r="B5" s="137" t="s">
        <v>58</v>
      </c>
      <c r="C5" s="138" t="s">
        <v>28</v>
      </c>
      <c r="D5" s="139">
        <v>42369.0</v>
      </c>
      <c r="E5" s="138">
        <v>4.099E10</v>
      </c>
      <c r="F5" s="138">
        <v>1.1096E10</v>
      </c>
      <c r="G5" s="138">
        <v>2.1275E10</v>
      </c>
      <c r="H5" s="140" t="s">
        <v>59</v>
      </c>
      <c r="I5" s="138">
        <v>1.364E9</v>
      </c>
      <c r="J5" s="137" t="s">
        <v>14</v>
      </c>
      <c r="K5" s="137" t="s">
        <v>60</v>
      </c>
      <c r="L5" s="7">
        <f t="shared" si="1"/>
        <v>29894000000</v>
      </c>
      <c r="M5" s="7">
        <f t="shared" si="2"/>
        <v>22639000000</v>
      </c>
      <c r="N5" s="7">
        <f t="shared" si="3"/>
        <v>7255000000</v>
      </c>
    </row>
    <row r="6">
      <c r="A6" s="136">
        <v>4.0</v>
      </c>
      <c r="B6" s="137" t="s">
        <v>61</v>
      </c>
      <c r="C6" s="138" t="s">
        <v>25</v>
      </c>
      <c r="D6" s="139">
        <v>41272.0</v>
      </c>
      <c r="E6" s="138">
        <v>6.205003E9</v>
      </c>
      <c r="F6" s="138">
        <v>3.106967E9</v>
      </c>
      <c r="G6" s="138">
        <v>2.440721E9</v>
      </c>
      <c r="H6" s="141" t="s">
        <v>59</v>
      </c>
      <c r="I6" s="140" t="s">
        <v>59</v>
      </c>
      <c r="J6" s="137" t="s">
        <v>9</v>
      </c>
      <c r="K6" s="137" t="s">
        <v>62</v>
      </c>
      <c r="L6" s="7">
        <f t="shared" si="1"/>
        <v>3098036000</v>
      </c>
      <c r="M6" s="7">
        <f t="shared" si="2"/>
        <v>2440721000</v>
      </c>
      <c r="N6" s="7">
        <f t="shared" si="3"/>
        <v>657315000</v>
      </c>
    </row>
    <row r="7">
      <c r="A7" s="136">
        <v>5.0</v>
      </c>
      <c r="B7" s="137" t="s">
        <v>61</v>
      </c>
      <c r="C7" s="138" t="s">
        <v>26</v>
      </c>
      <c r="D7" s="139">
        <v>41636.0</v>
      </c>
      <c r="E7" s="138">
        <v>6.493814E9</v>
      </c>
      <c r="F7" s="138">
        <v>3.241668E9</v>
      </c>
      <c r="G7" s="138">
        <v>2.591828E9</v>
      </c>
      <c r="H7" s="140" t="s">
        <v>59</v>
      </c>
      <c r="I7" s="141" t="s">
        <v>59</v>
      </c>
      <c r="J7" s="137" t="s">
        <v>9</v>
      </c>
      <c r="K7" s="137" t="s">
        <v>62</v>
      </c>
      <c r="L7" s="7">
        <f t="shared" si="1"/>
        <v>3252146000</v>
      </c>
      <c r="M7" s="6">
        <f t="shared" si="2"/>
        <v>2591828000</v>
      </c>
      <c r="N7" s="7">
        <f t="shared" si="3"/>
        <v>660318000</v>
      </c>
    </row>
    <row r="8">
      <c r="A8" s="136">
        <v>6.0</v>
      </c>
      <c r="B8" s="137" t="s">
        <v>61</v>
      </c>
      <c r="C8" s="138" t="s">
        <v>27</v>
      </c>
      <c r="D8" s="139">
        <v>42007.0</v>
      </c>
      <c r="E8" s="138">
        <v>9.843861E9</v>
      </c>
      <c r="F8" s="138">
        <v>5.390248E9</v>
      </c>
      <c r="G8" s="138">
        <v>3.601903E9</v>
      </c>
      <c r="H8" s="141" t="s">
        <v>59</v>
      </c>
      <c r="I8" s="140" t="s">
        <v>59</v>
      </c>
      <c r="J8" s="137" t="s">
        <v>9</v>
      </c>
      <c r="K8" s="137" t="s">
        <v>62</v>
      </c>
      <c r="L8" s="7">
        <f t="shared" si="1"/>
        <v>4453613000</v>
      </c>
      <c r="M8" s="7">
        <f t="shared" si="2"/>
        <v>3601903000</v>
      </c>
      <c r="N8" s="7">
        <f t="shared" si="3"/>
        <v>851710000</v>
      </c>
    </row>
    <row r="9">
      <c r="A9" s="136">
        <v>7.0</v>
      </c>
      <c r="B9" s="137" t="s">
        <v>61</v>
      </c>
      <c r="C9" s="138" t="s">
        <v>28</v>
      </c>
      <c r="D9" s="139">
        <v>42371.0</v>
      </c>
      <c r="E9" s="138">
        <v>9.737018E9</v>
      </c>
      <c r="F9" s="138">
        <v>5.314246E9</v>
      </c>
      <c r="G9" s="138">
        <v>3.596992E9</v>
      </c>
      <c r="H9" s="140" t="s">
        <v>59</v>
      </c>
      <c r="I9" s="141" t="s">
        <v>59</v>
      </c>
      <c r="J9" s="137" t="s">
        <v>9</v>
      </c>
      <c r="K9" s="137" t="s">
        <v>62</v>
      </c>
      <c r="L9" s="7">
        <f t="shared" si="1"/>
        <v>4422772000</v>
      </c>
      <c r="M9" s="6">
        <f t="shared" si="2"/>
        <v>3596992000</v>
      </c>
      <c r="N9" s="7">
        <f t="shared" si="3"/>
        <v>825780000</v>
      </c>
    </row>
    <row r="10">
      <c r="A10" s="136">
        <v>8.0</v>
      </c>
      <c r="B10" s="137" t="s">
        <v>63</v>
      </c>
      <c r="C10" s="138" t="s">
        <v>25</v>
      </c>
      <c r="D10" s="139">
        <v>41545.0</v>
      </c>
      <c r="E10" s="138">
        <v>1.7091E11</v>
      </c>
      <c r="F10" s="138">
        <v>1.06606E11</v>
      </c>
      <c r="G10" s="138">
        <v>1.083E10</v>
      </c>
      <c r="H10" s="138">
        <v>4.475E9</v>
      </c>
      <c r="I10" s="140" t="s">
        <v>59</v>
      </c>
      <c r="J10" s="137" t="s">
        <v>15</v>
      </c>
      <c r="K10" s="137" t="s">
        <v>64</v>
      </c>
      <c r="L10" s="7">
        <f t="shared" si="1"/>
        <v>64304000000</v>
      </c>
      <c r="M10" s="7">
        <f t="shared" si="2"/>
        <v>15305000000</v>
      </c>
      <c r="N10" s="7">
        <f t="shared" si="3"/>
        <v>48999000000</v>
      </c>
    </row>
    <row r="11">
      <c r="A11" s="136">
        <v>9.0</v>
      </c>
      <c r="B11" s="137" t="s">
        <v>63</v>
      </c>
      <c r="C11" s="138" t="s">
        <v>26</v>
      </c>
      <c r="D11" s="139">
        <v>41909.0</v>
      </c>
      <c r="E11" s="138">
        <v>1.82795E11</v>
      </c>
      <c r="F11" s="138">
        <v>1.12258E11</v>
      </c>
      <c r="G11" s="138">
        <v>1.1993E10</v>
      </c>
      <c r="H11" s="138">
        <v>6.041E9</v>
      </c>
      <c r="I11" s="140" t="s">
        <v>59</v>
      </c>
      <c r="J11" s="137" t="s">
        <v>15</v>
      </c>
      <c r="K11" s="137" t="s">
        <v>64</v>
      </c>
      <c r="L11" s="7">
        <f t="shared" si="1"/>
        <v>70537000000</v>
      </c>
      <c r="M11" s="7">
        <f t="shared" si="2"/>
        <v>18034000000</v>
      </c>
      <c r="N11" s="7">
        <f t="shared" si="3"/>
        <v>52503000000</v>
      </c>
    </row>
    <row r="12">
      <c r="A12" s="136">
        <v>10.0</v>
      </c>
      <c r="B12" s="137" t="s">
        <v>63</v>
      </c>
      <c r="C12" s="137" t="s">
        <v>27</v>
      </c>
      <c r="D12" s="139">
        <v>42273.0</v>
      </c>
      <c r="E12" s="138">
        <v>2.33715E11</v>
      </c>
      <c r="F12" s="138">
        <v>1.40089E11</v>
      </c>
      <c r="G12" s="138">
        <v>1.4329E10</v>
      </c>
      <c r="H12" s="138">
        <v>8.067E9</v>
      </c>
      <c r="I12" s="140" t="s">
        <v>59</v>
      </c>
      <c r="J12" s="137" t="s">
        <v>15</v>
      </c>
      <c r="K12" s="137" t="s">
        <v>64</v>
      </c>
      <c r="L12" s="7">
        <f t="shared" si="1"/>
        <v>93626000000</v>
      </c>
      <c r="M12" s="7">
        <f t="shared" si="2"/>
        <v>22396000000</v>
      </c>
      <c r="N12" s="7">
        <f t="shared" si="3"/>
        <v>71230000000</v>
      </c>
    </row>
    <row r="13">
      <c r="A13" s="136">
        <v>11.0</v>
      </c>
      <c r="B13" s="137" t="s">
        <v>63</v>
      </c>
      <c r="C13" s="137" t="s">
        <v>28</v>
      </c>
      <c r="D13" s="139">
        <v>42637.0</v>
      </c>
      <c r="E13" s="138">
        <v>2.15639E11</v>
      </c>
      <c r="F13" s="138">
        <v>1.31376E11</v>
      </c>
      <c r="G13" s="138">
        <v>1.4194E10</v>
      </c>
      <c r="H13" s="138">
        <v>1.0045E10</v>
      </c>
      <c r="I13" s="140" t="s">
        <v>59</v>
      </c>
      <c r="J13" s="137" t="s">
        <v>15</v>
      </c>
      <c r="K13" s="137" t="s">
        <v>64</v>
      </c>
      <c r="L13" s="7">
        <f t="shared" si="1"/>
        <v>84263000000</v>
      </c>
      <c r="M13" s="7">
        <f t="shared" si="2"/>
        <v>24239000000</v>
      </c>
      <c r="N13" s="7">
        <f t="shared" si="3"/>
        <v>60024000000</v>
      </c>
    </row>
    <row r="14">
      <c r="A14" s="136">
        <v>12.0</v>
      </c>
      <c r="B14" s="137" t="s">
        <v>65</v>
      </c>
      <c r="C14" s="137" t="s">
        <v>25</v>
      </c>
      <c r="D14" s="139">
        <v>41274.0</v>
      </c>
      <c r="E14" s="138">
        <v>1.838E10</v>
      </c>
      <c r="F14" s="138">
        <v>4.508E9</v>
      </c>
      <c r="G14" s="138">
        <v>4.989E9</v>
      </c>
      <c r="H14" s="138">
        <v>2.778E9</v>
      </c>
      <c r="I14" s="141" t="s">
        <v>59</v>
      </c>
      <c r="J14" s="137" t="s">
        <v>13</v>
      </c>
      <c r="K14" s="137" t="s">
        <v>66</v>
      </c>
      <c r="L14" s="7">
        <f t="shared" si="1"/>
        <v>13872000000</v>
      </c>
      <c r="M14" s="6">
        <f t="shared" si="2"/>
        <v>7767000000</v>
      </c>
      <c r="N14" s="7">
        <f t="shared" si="3"/>
        <v>6105000000</v>
      </c>
    </row>
    <row r="15">
      <c r="A15" s="136">
        <v>13.0</v>
      </c>
      <c r="B15" s="137" t="s">
        <v>65</v>
      </c>
      <c r="C15" s="137" t="s">
        <v>26</v>
      </c>
      <c r="D15" s="139">
        <v>41639.0</v>
      </c>
      <c r="E15" s="138">
        <v>1.879E10</v>
      </c>
      <c r="F15" s="138">
        <v>4.581E9</v>
      </c>
      <c r="G15" s="138">
        <v>5.352E9</v>
      </c>
      <c r="H15" s="138">
        <v>2.855E9</v>
      </c>
      <c r="I15" s="140" t="s">
        <v>59</v>
      </c>
      <c r="J15" s="137" t="s">
        <v>13</v>
      </c>
      <c r="K15" s="137" t="s">
        <v>66</v>
      </c>
      <c r="L15" s="7">
        <f t="shared" si="1"/>
        <v>14209000000</v>
      </c>
      <c r="M15" s="7">
        <f t="shared" si="2"/>
        <v>8207000000</v>
      </c>
      <c r="N15" s="7">
        <f t="shared" si="3"/>
        <v>6002000000</v>
      </c>
    </row>
    <row r="16">
      <c r="A16" s="136">
        <v>14.0</v>
      </c>
      <c r="B16" s="137" t="s">
        <v>65</v>
      </c>
      <c r="C16" s="137" t="s">
        <v>27</v>
      </c>
      <c r="D16" s="139">
        <v>42004.0</v>
      </c>
      <c r="E16" s="138">
        <v>1.996E10</v>
      </c>
      <c r="F16" s="138">
        <v>4.426E9</v>
      </c>
      <c r="G16" s="138">
        <v>8.474E9</v>
      </c>
      <c r="H16" s="138">
        <v>3.297E9</v>
      </c>
      <c r="I16" s="140" t="s">
        <v>59</v>
      </c>
      <c r="J16" s="137" t="s">
        <v>13</v>
      </c>
      <c r="K16" s="137" t="s">
        <v>66</v>
      </c>
      <c r="L16" s="7">
        <f t="shared" si="1"/>
        <v>15534000000</v>
      </c>
      <c r="M16" s="7">
        <f t="shared" si="2"/>
        <v>11771000000</v>
      </c>
      <c r="N16" s="7">
        <f t="shared" si="3"/>
        <v>3763000000</v>
      </c>
    </row>
    <row r="17">
      <c r="A17" s="136">
        <v>15.0</v>
      </c>
      <c r="B17" s="137" t="s">
        <v>65</v>
      </c>
      <c r="C17" s="137" t="s">
        <v>28</v>
      </c>
      <c r="D17" s="139">
        <v>42369.0</v>
      </c>
      <c r="E17" s="138">
        <v>2.2859E10</v>
      </c>
      <c r="F17" s="138">
        <v>4.5E9</v>
      </c>
      <c r="G17" s="138">
        <v>6.387E9</v>
      </c>
      <c r="H17" s="138">
        <v>4.285E9</v>
      </c>
      <c r="I17" s="141" t="s">
        <v>59</v>
      </c>
      <c r="J17" s="137" t="s">
        <v>13</v>
      </c>
      <c r="K17" s="137" t="s">
        <v>66</v>
      </c>
      <c r="L17" s="7">
        <f t="shared" si="1"/>
        <v>18359000000</v>
      </c>
      <c r="M17" s="6">
        <f t="shared" si="2"/>
        <v>10672000000</v>
      </c>
      <c r="N17" s="7">
        <f t="shared" si="3"/>
        <v>7687000000</v>
      </c>
    </row>
    <row r="18">
      <c r="A18" s="136">
        <v>16.0</v>
      </c>
      <c r="B18" s="137" t="s">
        <v>67</v>
      </c>
      <c r="C18" s="137" t="s">
        <v>25</v>
      </c>
      <c r="D18" s="139">
        <v>41547.0</v>
      </c>
      <c r="E18" s="138">
        <v>8.7959167E10</v>
      </c>
      <c r="F18" s="138">
        <v>8.5451348E10</v>
      </c>
      <c r="G18" s="138">
        <v>1.447234E9</v>
      </c>
      <c r="H18" s="141" t="s">
        <v>59</v>
      </c>
      <c r="I18" s="138">
        <v>1.62186E8</v>
      </c>
      <c r="J18" s="137" t="s">
        <v>13</v>
      </c>
      <c r="K18" s="137" t="s">
        <v>68</v>
      </c>
      <c r="L18" s="7">
        <f t="shared" si="1"/>
        <v>2507819000</v>
      </c>
      <c r="M18" s="7">
        <f t="shared" si="2"/>
        <v>1609420000</v>
      </c>
      <c r="N18" s="7">
        <f t="shared" si="3"/>
        <v>898399000</v>
      </c>
    </row>
    <row r="19">
      <c r="A19" s="136">
        <v>17.0</v>
      </c>
      <c r="B19" s="137" t="s">
        <v>67</v>
      </c>
      <c r="C19" s="137" t="s">
        <v>26</v>
      </c>
      <c r="D19" s="139">
        <v>41912.0</v>
      </c>
      <c r="E19" s="138">
        <v>1.19569127E11</v>
      </c>
      <c r="F19" s="138">
        <v>1.16586761E11</v>
      </c>
      <c r="G19" s="138">
        <v>2.011595E9</v>
      </c>
      <c r="H19" s="141" t="s">
        <v>59</v>
      </c>
      <c r="I19" s="138">
        <v>1.8868E8</v>
      </c>
      <c r="J19" s="137" t="s">
        <v>13</v>
      </c>
      <c r="K19" s="137" t="s">
        <v>68</v>
      </c>
      <c r="L19" s="7">
        <f t="shared" si="1"/>
        <v>2982366000</v>
      </c>
      <c r="M19" s="7">
        <f t="shared" si="2"/>
        <v>2200275000</v>
      </c>
      <c r="N19" s="7">
        <f t="shared" si="3"/>
        <v>782091000</v>
      </c>
    </row>
    <row r="20">
      <c r="A20" s="136">
        <v>18.0</v>
      </c>
      <c r="B20" s="137" t="s">
        <v>67</v>
      </c>
      <c r="C20" s="137" t="s">
        <v>27</v>
      </c>
      <c r="D20" s="139">
        <v>42277.0</v>
      </c>
      <c r="E20" s="138">
        <v>1.35961803E11</v>
      </c>
      <c r="F20" s="138">
        <v>1.3243249E11</v>
      </c>
      <c r="G20" s="138">
        <v>2.858458E9</v>
      </c>
      <c r="H20" s="141" t="s">
        <v>59</v>
      </c>
      <c r="I20" s="138">
        <v>2.48635E8</v>
      </c>
      <c r="J20" s="137" t="s">
        <v>13</v>
      </c>
      <c r="K20" s="137" t="s">
        <v>68</v>
      </c>
      <c r="L20" s="7">
        <f t="shared" si="1"/>
        <v>3529313000</v>
      </c>
      <c r="M20" s="7">
        <f t="shared" si="2"/>
        <v>3107093000</v>
      </c>
      <c r="N20" s="7">
        <f t="shared" si="3"/>
        <v>422220000</v>
      </c>
    </row>
    <row r="21">
      <c r="A21" s="136">
        <v>19.0</v>
      </c>
      <c r="B21" s="137" t="s">
        <v>67</v>
      </c>
      <c r="C21" s="137" t="s">
        <v>28</v>
      </c>
      <c r="D21" s="139">
        <v>42643.0</v>
      </c>
      <c r="E21" s="138">
        <v>1.46849686E11</v>
      </c>
      <c r="F21" s="138">
        <v>1.4257708E11</v>
      </c>
      <c r="G21" s="138">
        <v>2.382097E9</v>
      </c>
      <c r="H21" s="140" t="s">
        <v>59</v>
      </c>
      <c r="I21" s="138">
        <v>3.64735E8</v>
      </c>
      <c r="J21" s="137" t="s">
        <v>13</v>
      </c>
      <c r="K21" s="137" t="s">
        <v>68</v>
      </c>
      <c r="L21" s="7">
        <f t="shared" si="1"/>
        <v>4272606000</v>
      </c>
      <c r="M21" s="7">
        <f t="shared" si="2"/>
        <v>2746832000</v>
      </c>
      <c r="N21" s="7">
        <f t="shared" si="3"/>
        <v>1525774000</v>
      </c>
    </row>
    <row r="22">
      <c r="A22" s="136">
        <v>20.0</v>
      </c>
      <c r="B22" s="137" t="s">
        <v>69</v>
      </c>
      <c r="C22" s="137" t="s">
        <v>25</v>
      </c>
      <c r="D22" s="139">
        <v>41274.0</v>
      </c>
      <c r="E22" s="138">
        <v>1.905E10</v>
      </c>
      <c r="F22" s="138">
        <v>8.899E9</v>
      </c>
      <c r="G22" s="138">
        <v>6.735E9</v>
      </c>
      <c r="H22" s="138">
        <v>1.461E9</v>
      </c>
      <c r="I22" s="138">
        <v>5.95E8</v>
      </c>
      <c r="J22" s="137" t="s">
        <v>13</v>
      </c>
      <c r="K22" s="137" t="s">
        <v>70</v>
      </c>
      <c r="L22" s="7">
        <f t="shared" si="1"/>
        <v>10151000000</v>
      </c>
      <c r="M22" s="7">
        <f t="shared" si="2"/>
        <v>8791000000</v>
      </c>
      <c r="N22" s="7">
        <f t="shared" si="3"/>
        <v>1360000000</v>
      </c>
    </row>
    <row r="23">
      <c r="A23" s="136">
        <v>21.0</v>
      </c>
      <c r="B23" s="137" t="s">
        <v>69</v>
      </c>
      <c r="C23" s="137" t="s">
        <v>26</v>
      </c>
      <c r="D23" s="139">
        <v>41639.0</v>
      </c>
      <c r="E23" s="138">
        <v>1.9657E10</v>
      </c>
      <c r="F23" s="138">
        <v>9.193E9</v>
      </c>
      <c r="G23" s="138">
        <v>6.372E9</v>
      </c>
      <c r="H23" s="138">
        <v>1.371E9</v>
      </c>
      <c r="I23" s="138">
        <v>5.88E8</v>
      </c>
      <c r="J23" s="137" t="s">
        <v>13</v>
      </c>
      <c r="K23" s="137" t="s">
        <v>70</v>
      </c>
      <c r="L23" s="7">
        <f t="shared" si="1"/>
        <v>10464000000</v>
      </c>
      <c r="M23" s="7">
        <f t="shared" si="2"/>
        <v>8331000000</v>
      </c>
      <c r="N23" s="7">
        <f t="shared" si="3"/>
        <v>2133000000</v>
      </c>
    </row>
    <row r="24">
      <c r="A24" s="136">
        <v>22.0</v>
      </c>
      <c r="B24" s="137" t="s">
        <v>69</v>
      </c>
      <c r="C24" s="137" t="s">
        <v>27</v>
      </c>
      <c r="D24" s="139">
        <v>42004.0</v>
      </c>
      <c r="E24" s="138">
        <v>2.0247E10</v>
      </c>
      <c r="F24" s="138">
        <v>9.218E9</v>
      </c>
      <c r="G24" s="138">
        <v>6.53E9</v>
      </c>
      <c r="H24" s="138">
        <v>1.345E9</v>
      </c>
      <c r="I24" s="138">
        <v>5.55E8</v>
      </c>
      <c r="J24" s="137" t="s">
        <v>13</v>
      </c>
      <c r="K24" s="137" t="s">
        <v>70</v>
      </c>
      <c r="L24" s="7">
        <f t="shared" si="1"/>
        <v>11029000000</v>
      </c>
      <c r="M24" s="7">
        <f t="shared" si="2"/>
        <v>8430000000</v>
      </c>
      <c r="N24" s="7">
        <f t="shared" si="3"/>
        <v>2599000000</v>
      </c>
    </row>
    <row r="25">
      <c r="A25" s="136">
        <v>23.0</v>
      </c>
      <c r="B25" s="137" t="s">
        <v>69</v>
      </c>
      <c r="C25" s="137" t="s">
        <v>28</v>
      </c>
      <c r="D25" s="139">
        <v>42369.0</v>
      </c>
      <c r="E25" s="138">
        <v>2.0405E10</v>
      </c>
      <c r="F25" s="138">
        <v>8.747E9</v>
      </c>
      <c r="G25" s="138">
        <v>6.785E9</v>
      </c>
      <c r="H25" s="138">
        <v>1.405E9</v>
      </c>
      <c r="I25" s="138">
        <v>6.01E8</v>
      </c>
      <c r="J25" s="137" t="s">
        <v>13</v>
      </c>
      <c r="K25" s="137" t="s">
        <v>70</v>
      </c>
      <c r="L25" s="7">
        <f t="shared" si="1"/>
        <v>11658000000</v>
      </c>
      <c r="M25" s="7">
        <f t="shared" si="2"/>
        <v>8791000000</v>
      </c>
      <c r="N25" s="7">
        <f t="shared" si="3"/>
        <v>2867000000</v>
      </c>
    </row>
    <row r="26">
      <c r="A26" s="136">
        <v>24.0</v>
      </c>
      <c r="B26" s="137" t="s">
        <v>71</v>
      </c>
      <c r="C26" s="137" t="s">
        <v>25</v>
      </c>
      <c r="D26" s="139">
        <v>41607.0</v>
      </c>
      <c r="E26" s="138">
        <v>4.05524E9</v>
      </c>
      <c r="F26" s="138">
        <v>5.86557E8</v>
      </c>
      <c r="G26" s="138">
        <v>2.140578E9</v>
      </c>
      <c r="H26" s="138">
        <v>8.26631E8</v>
      </c>
      <c r="I26" s="138">
        <v>5.2254E7</v>
      </c>
      <c r="J26" s="137" t="s">
        <v>15</v>
      </c>
      <c r="K26" s="137" t="s">
        <v>72</v>
      </c>
      <c r="L26" s="7">
        <f t="shared" si="1"/>
        <v>3468683000</v>
      </c>
      <c r="M26" s="7">
        <f t="shared" si="2"/>
        <v>3019463000</v>
      </c>
      <c r="N26" s="7">
        <f t="shared" si="3"/>
        <v>449220000</v>
      </c>
    </row>
    <row r="27">
      <c r="A27" s="136">
        <v>25.0</v>
      </c>
      <c r="B27" s="137" t="s">
        <v>71</v>
      </c>
      <c r="C27" s="137" t="s">
        <v>26</v>
      </c>
      <c r="D27" s="139">
        <v>41971.0</v>
      </c>
      <c r="E27" s="138">
        <v>4.147065E9</v>
      </c>
      <c r="F27" s="138">
        <v>6.2208E8</v>
      </c>
      <c r="G27" s="138">
        <v>2.19564E9</v>
      </c>
      <c r="H27" s="138">
        <v>8.44353E8</v>
      </c>
      <c r="I27" s="138">
        <v>5.2424E7</v>
      </c>
      <c r="J27" s="137" t="s">
        <v>15</v>
      </c>
      <c r="K27" s="137" t="s">
        <v>72</v>
      </c>
      <c r="L27" s="7">
        <f t="shared" si="1"/>
        <v>3524985000</v>
      </c>
      <c r="M27" s="7">
        <f t="shared" si="2"/>
        <v>3092417000</v>
      </c>
      <c r="N27" s="7">
        <f t="shared" si="3"/>
        <v>432568000</v>
      </c>
    </row>
    <row r="28">
      <c r="A28" s="136">
        <v>26.0</v>
      </c>
      <c r="B28" s="137" t="s">
        <v>71</v>
      </c>
      <c r="C28" s="137" t="s">
        <v>27</v>
      </c>
      <c r="D28" s="139">
        <v>42335.0</v>
      </c>
      <c r="E28" s="138">
        <v>4.795511E9</v>
      </c>
      <c r="F28" s="138">
        <v>7.44317E8</v>
      </c>
      <c r="G28" s="138">
        <v>2.215161E9</v>
      </c>
      <c r="H28" s="138">
        <v>8.6273E8</v>
      </c>
      <c r="I28" s="138">
        <v>6.8649E7</v>
      </c>
      <c r="J28" s="137" t="s">
        <v>15</v>
      </c>
      <c r="K28" s="137" t="s">
        <v>72</v>
      </c>
      <c r="L28" s="7">
        <f t="shared" si="1"/>
        <v>4051194000</v>
      </c>
      <c r="M28" s="7">
        <f t="shared" si="2"/>
        <v>3146540000</v>
      </c>
      <c r="N28" s="7">
        <f t="shared" si="3"/>
        <v>904654000</v>
      </c>
    </row>
    <row r="29">
      <c r="A29" s="136">
        <v>27.0</v>
      </c>
      <c r="B29" s="137" t="s">
        <v>71</v>
      </c>
      <c r="C29" s="137" t="s">
        <v>28</v>
      </c>
      <c r="D29" s="139">
        <v>42706.0</v>
      </c>
      <c r="E29" s="138">
        <v>5.85443E9</v>
      </c>
      <c r="F29" s="138">
        <v>8.19908E8</v>
      </c>
      <c r="G29" s="138">
        <v>2.487907E9</v>
      </c>
      <c r="H29" s="138">
        <v>9.75987E8</v>
      </c>
      <c r="I29" s="138">
        <v>7.8534E7</v>
      </c>
      <c r="J29" s="137" t="s">
        <v>15</v>
      </c>
      <c r="K29" s="137" t="s">
        <v>72</v>
      </c>
      <c r="L29" s="7">
        <f t="shared" si="1"/>
        <v>5034522000</v>
      </c>
      <c r="M29" s="7">
        <f t="shared" si="2"/>
        <v>3542428000</v>
      </c>
      <c r="N29" s="7">
        <f t="shared" si="3"/>
        <v>1492094000</v>
      </c>
    </row>
    <row r="30">
      <c r="A30" s="136">
        <v>28.0</v>
      </c>
      <c r="B30" s="137" t="s">
        <v>73</v>
      </c>
      <c r="C30" s="137" t="s">
        <v>25</v>
      </c>
      <c r="D30" s="139">
        <v>41580.0</v>
      </c>
      <c r="E30" s="138">
        <v>2.633689E9</v>
      </c>
      <c r="F30" s="138">
        <v>9.41278E8</v>
      </c>
      <c r="G30" s="138">
        <v>3.96233E8</v>
      </c>
      <c r="H30" s="138">
        <v>5.13035E8</v>
      </c>
      <c r="I30" s="138">
        <v>220000.0</v>
      </c>
      <c r="J30" s="137" t="s">
        <v>15</v>
      </c>
      <c r="K30" s="137" t="s">
        <v>74</v>
      </c>
      <c r="L30" s="7">
        <f t="shared" si="1"/>
        <v>1692411000</v>
      </c>
      <c r="M30" s="7">
        <f t="shared" si="2"/>
        <v>909488000</v>
      </c>
      <c r="N30" s="7">
        <f t="shared" si="3"/>
        <v>782923000</v>
      </c>
    </row>
    <row r="31">
      <c r="A31" s="136">
        <v>29.0</v>
      </c>
      <c r="B31" s="137" t="s">
        <v>73</v>
      </c>
      <c r="C31" s="137" t="s">
        <v>26</v>
      </c>
      <c r="D31" s="139">
        <v>41944.0</v>
      </c>
      <c r="E31" s="138">
        <v>2.864773E9</v>
      </c>
      <c r="F31" s="138">
        <v>1.034585E9</v>
      </c>
      <c r="G31" s="138">
        <v>4.54676E8</v>
      </c>
      <c r="H31" s="138">
        <v>5.59686E8</v>
      </c>
      <c r="I31" s="138">
        <v>2.602E7</v>
      </c>
      <c r="J31" s="137" t="s">
        <v>15</v>
      </c>
      <c r="K31" s="137" t="s">
        <v>74</v>
      </c>
      <c r="L31" s="7">
        <f t="shared" si="1"/>
        <v>1830188000</v>
      </c>
      <c r="M31" s="7">
        <f t="shared" si="2"/>
        <v>1040382000</v>
      </c>
      <c r="N31" s="7">
        <f t="shared" si="3"/>
        <v>789806000</v>
      </c>
    </row>
    <row r="32">
      <c r="A32" s="136">
        <v>30.0</v>
      </c>
      <c r="B32" s="137" t="s">
        <v>73</v>
      </c>
      <c r="C32" s="137" t="s">
        <v>27</v>
      </c>
      <c r="D32" s="139">
        <v>42308.0</v>
      </c>
      <c r="E32" s="138">
        <v>3.435092E9</v>
      </c>
      <c r="F32" s="138">
        <v>1.17583E9</v>
      </c>
      <c r="G32" s="138">
        <v>7.02644E8</v>
      </c>
      <c r="H32" s="138">
        <v>6.37459E8</v>
      </c>
      <c r="I32" s="138">
        <v>8.8318E7</v>
      </c>
      <c r="J32" s="137" t="s">
        <v>15</v>
      </c>
      <c r="K32" s="137" t="s">
        <v>74</v>
      </c>
      <c r="L32" s="7">
        <f t="shared" si="1"/>
        <v>2259262000</v>
      </c>
      <c r="M32" s="7">
        <f t="shared" si="2"/>
        <v>1428421000</v>
      </c>
      <c r="N32" s="7">
        <f t="shared" si="3"/>
        <v>830841000</v>
      </c>
    </row>
    <row r="33">
      <c r="A33" s="136">
        <v>31.0</v>
      </c>
      <c r="B33" s="137" t="s">
        <v>73</v>
      </c>
      <c r="C33" s="137" t="s">
        <v>28</v>
      </c>
      <c r="D33" s="139">
        <v>42672.0</v>
      </c>
      <c r="E33" s="138">
        <v>3.421409E9</v>
      </c>
      <c r="F33" s="138">
        <v>1.194236E9</v>
      </c>
      <c r="G33" s="138">
        <v>4.61438E8</v>
      </c>
      <c r="H33" s="138">
        <v>6.53816E8</v>
      </c>
      <c r="I33" s="138">
        <v>7.0123E7</v>
      </c>
      <c r="J33" s="137" t="s">
        <v>15</v>
      </c>
      <c r="K33" s="137" t="s">
        <v>74</v>
      </c>
      <c r="L33" s="7">
        <f t="shared" si="1"/>
        <v>2227173000</v>
      </c>
      <c r="M33" s="7">
        <f t="shared" si="2"/>
        <v>1185377000</v>
      </c>
      <c r="N33" s="7">
        <f t="shared" si="3"/>
        <v>1041796000</v>
      </c>
    </row>
    <row r="34">
      <c r="A34" s="136">
        <v>32.0</v>
      </c>
      <c r="B34" s="137" t="s">
        <v>75</v>
      </c>
      <c r="C34" s="137" t="s">
        <v>25</v>
      </c>
      <c r="D34" s="139">
        <v>41274.0</v>
      </c>
      <c r="E34" s="138">
        <v>9.0559E10</v>
      </c>
      <c r="F34" s="138">
        <v>8.6936E10</v>
      </c>
      <c r="G34" s="138">
        <v>1.665E9</v>
      </c>
      <c r="H34" s="140" t="s">
        <v>59</v>
      </c>
      <c r="I34" s="141" t="s">
        <v>59</v>
      </c>
      <c r="J34" s="137" t="s">
        <v>10</v>
      </c>
      <c r="K34" s="137" t="s">
        <v>76</v>
      </c>
      <c r="L34" s="7">
        <f t="shared" si="1"/>
        <v>3623000000</v>
      </c>
      <c r="M34" s="6">
        <f t="shared" si="2"/>
        <v>1665000000</v>
      </c>
      <c r="N34" s="7">
        <f t="shared" si="3"/>
        <v>1958000000</v>
      </c>
    </row>
    <row r="35">
      <c r="A35" s="136">
        <v>33.0</v>
      </c>
      <c r="B35" s="137" t="s">
        <v>75</v>
      </c>
      <c r="C35" s="137" t="s">
        <v>26</v>
      </c>
      <c r="D35" s="139">
        <v>41639.0</v>
      </c>
      <c r="E35" s="138">
        <v>8.9804E10</v>
      </c>
      <c r="F35" s="138">
        <v>8.5915E10</v>
      </c>
      <c r="G35" s="138">
        <v>1.759E9</v>
      </c>
      <c r="H35" s="141" t="s">
        <v>59</v>
      </c>
      <c r="I35" s="140" t="s">
        <v>59</v>
      </c>
      <c r="J35" s="137" t="s">
        <v>10</v>
      </c>
      <c r="K35" s="137" t="s">
        <v>76</v>
      </c>
      <c r="L35" s="7">
        <f t="shared" si="1"/>
        <v>3889000000</v>
      </c>
      <c r="M35" s="7">
        <f t="shared" si="2"/>
        <v>1759000000</v>
      </c>
      <c r="N35" s="7">
        <f t="shared" si="3"/>
        <v>2130000000</v>
      </c>
    </row>
    <row r="36">
      <c r="A36" s="136">
        <v>34.0</v>
      </c>
      <c r="B36" s="137" t="s">
        <v>75</v>
      </c>
      <c r="C36" s="137" t="s">
        <v>27</v>
      </c>
      <c r="D36" s="139">
        <v>42004.0</v>
      </c>
      <c r="E36" s="138">
        <v>8.1201E10</v>
      </c>
      <c r="F36" s="138">
        <v>7.6433E10</v>
      </c>
      <c r="G36" s="138">
        <v>1.907E9</v>
      </c>
      <c r="H36" s="140" t="s">
        <v>59</v>
      </c>
      <c r="I36" s="141" t="s">
        <v>59</v>
      </c>
      <c r="J36" s="137" t="s">
        <v>10</v>
      </c>
      <c r="K36" s="137" t="s">
        <v>76</v>
      </c>
      <c r="L36" s="7">
        <f t="shared" si="1"/>
        <v>4768000000</v>
      </c>
      <c r="M36" s="6">
        <f t="shared" si="2"/>
        <v>1907000000</v>
      </c>
      <c r="N36" s="7">
        <f t="shared" si="3"/>
        <v>2861000000</v>
      </c>
    </row>
    <row r="37">
      <c r="A37" s="136">
        <v>35.0</v>
      </c>
      <c r="B37" s="137" t="s">
        <v>75</v>
      </c>
      <c r="C37" s="137" t="s">
        <v>28</v>
      </c>
      <c r="D37" s="139">
        <v>42369.0</v>
      </c>
      <c r="E37" s="138">
        <v>6.7702E10</v>
      </c>
      <c r="F37" s="138">
        <v>6.3682E10</v>
      </c>
      <c r="G37" s="138">
        <v>2.01E9</v>
      </c>
      <c r="H37" s="141" t="s">
        <v>59</v>
      </c>
      <c r="I37" s="140" t="s">
        <v>59</v>
      </c>
      <c r="J37" s="137" t="s">
        <v>10</v>
      </c>
      <c r="K37" s="137" t="s">
        <v>76</v>
      </c>
      <c r="L37" s="7">
        <f t="shared" si="1"/>
        <v>4020000000</v>
      </c>
      <c r="M37" s="7">
        <f t="shared" si="2"/>
        <v>2010000000</v>
      </c>
      <c r="N37" s="7">
        <f t="shared" si="3"/>
        <v>2010000000</v>
      </c>
    </row>
    <row r="38">
      <c r="A38" s="136">
        <v>36.0</v>
      </c>
      <c r="B38" s="137" t="s">
        <v>39</v>
      </c>
      <c r="C38" s="137" t="s">
        <v>25</v>
      </c>
      <c r="D38" s="142">
        <v>41274.0</v>
      </c>
      <c r="E38" s="138">
        <v>3.64139E9</v>
      </c>
      <c r="F38" s="138">
        <v>2.392091E9</v>
      </c>
      <c r="G38" s="138">
        <v>1.08059E8</v>
      </c>
      <c r="H38" s="140" t="s">
        <v>59</v>
      </c>
      <c r="I38" s="138">
        <v>1.66876E8</v>
      </c>
      <c r="J38" s="137" t="s">
        <v>15</v>
      </c>
      <c r="K38" s="137" t="s">
        <v>77</v>
      </c>
      <c r="L38" s="7">
        <f t="shared" si="1"/>
        <v>1249299000</v>
      </c>
      <c r="M38" s="7">
        <f t="shared" si="2"/>
        <v>274935000</v>
      </c>
      <c r="N38" s="7">
        <f t="shared" si="3"/>
        <v>974364000</v>
      </c>
    </row>
    <row r="39">
      <c r="A39" s="136">
        <v>37.0</v>
      </c>
      <c r="B39" s="137" t="s">
        <v>39</v>
      </c>
      <c r="C39" s="137" t="s">
        <v>26</v>
      </c>
      <c r="D39" s="139">
        <v>41639.0</v>
      </c>
      <c r="E39" s="138">
        <v>4.319063E9</v>
      </c>
      <c r="F39" s="138">
        <v>2.894917E9</v>
      </c>
      <c r="G39" s="138">
        <v>1.09115E8</v>
      </c>
      <c r="H39" s="141" t="s">
        <v>59</v>
      </c>
      <c r="I39" s="138">
        <v>2.16119E8</v>
      </c>
      <c r="J39" s="137" t="s">
        <v>15</v>
      </c>
      <c r="K39" s="137" t="s">
        <v>77</v>
      </c>
      <c r="L39" s="7">
        <f t="shared" si="1"/>
        <v>1424146000</v>
      </c>
      <c r="M39" s="7">
        <f t="shared" si="2"/>
        <v>325234000</v>
      </c>
      <c r="N39" s="7">
        <f t="shared" si="3"/>
        <v>1098912000</v>
      </c>
    </row>
    <row r="40">
      <c r="A40" s="136">
        <v>38.0</v>
      </c>
      <c r="B40" s="137" t="s">
        <v>39</v>
      </c>
      <c r="C40" s="137" t="s">
        <v>27</v>
      </c>
      <c r="D40" s="139">
        <v>42004.0</v>
      </c>
      <c r="E40" s="138">
        <v>5.30294E9</v>
      </c>
      <c r="F40" s="138">
        <v>3.643979E9</v>
      </c>
      <c r="G40" s="138">
        <v>2.47412E8</v>
      </c>
      <c r="H40" s="141" t="s">
        <v>59</v>
      </c>
      <c r="I40" s="138">
        <v>3.13082E8</v>
      </c>
      <c r="J40" s="137" t="s">
        <v>15</v>
      </c>
      <c r="K40" s="137" t="s">
        <v>77</v>
      </c>
      <c r="L40" s="7">
        <f t="shared" si="1"/>
        <v>1658961000</v>
      </c>
      <c r="M40" s="7">
        <f t="shared" si="2"/>
        <v>560494000</v>
      </c>
      <c r="N40" s="7">
        <f t="shared" si="3"/>
        <v>1098467000</v>
      </c>
    </row>
    <row r="41">
      <c r="A41" s="136">
        <v>39.0</v>
      </c>
      <c r="B41" s="137" t="s">
        <v>39</v>
      </c>
      <c r="C41" s="137" t="s">
        <v>28</v>
      </c>
      <c r="D41" s="139">
        <v>42369.0</v>
      </c>
      <c r="E41" s="138">
        <v>6.439746E9</v>
      </c>
      <c r="F41" s="138">
        <v>4.4827E9</v>
      </c>
      <c r="G41" s="138">
        <v>2.03046E8</v>
      </c>
      <c r="H41" s="141" t="s">
        <v>59</v>
      </c>
      <c r="I41" s="138">
        <v>4.9214E8</v>
      </c>
      <c r="J41" s="137" t="s">
        <v>15</v>
      </c>
      <c r="K41" s="137" t="s">
        <v>77</v>
      </c>
      <c r="L41" s="7">
        <f t="shared" si="1"/>
        <v>1957046000</v>
      </c>
      <c r="M41" s="7">
        <f t="shared" si="2"/>
        <v>695186000</v>
      </c>
      <c r="N41" s="7">
        <f t="shared" si="3"/>
        <v>1261860000</v>
      </c>
    </row>
    <row r="42">
      <c r="A42" s="136">
        <v>40.0</v>
      </c>
      <c r="B42" s="137" t="s">
        <v>78</v>
      </c>
      <c r="C42" s="137" t="s">
        <v>25</v>
      </c>
      <c r="D42" s="139">
        <v>41305.0</v>
      </c>
      <c r="E42" s="138">
        <v>2.3122E9</v>
      </c>
      <c r="F42" s="138">
        <v>2.385E8</v>
      </c>
      <c r="G42" s="138">
        <v>1.0818E9</v>
      </c>
      <c r="H42" s="138">
        <v>6.0E8</v>
      </c>
      <c r="I42" s="138">
        <v>4.21E7</v>
      </c>
      <c r="J42" s="137" t="s">
        <v>15</v>
      </c>
      <c r="K42" s="137" t="s">
        <v>72</v>
      </c>
      <c r="L42" s="7">
        <f t="shared" si="1"/>
        <v>2073700000</v>
      </c>
      <c r="M42" s="7">
        <f t="shared" si="2"/>
        <v>1723900000</v>
      </c>
      <c r="N42" s="7">
        <f t="shared" si="3"/>
        <v>349800000</v>
      </c>
    </row>
    <row r="43">
      <c r="A43" s="136">
        <v>41.0</v>
      </c>
      <c r="B43" s="137" t="s">
        <v>78</v>
      </c>
      <c r="C43" s="137" t="s">
        <v>26</v>
      </c>
      <c r="D43" s="139">
        <v>41670.0</v>
      </c>
      <c r="E43" s="138">
        <v>2.2739E9</v>
      </c>
      <c r="F43" s="138">
        <v>2.743E8</v>
      </c>
      <c r="G43" s="138">
        <v>1.0544E9</v>
      </c>
      <c r="H43" s="138">
        <v>6.111E8</v>
      </c>
      <c r="I43" s="138">
        <v>3.65E7</v>
      </c>
      <c r="J43" s="137" t="s">
        <v>15</v>
      </c>
      <c r="K43" s="137" t="s">
        <v>72</v>
      </c>
      <c r="L43" s="7">
        <f t="shared" si="1"/>
        <v>1999600000</v>
      </c>
      <c r="M43" s="7">
        <f t="shared" si="2"/>
        <v>1702000000</v>
      </c>
      <c r="N43" s="7">
        <f t="shared" si="3"/>
        <v>297600000</v>
      </c>
    </row>
    <row r="44">
      <c r="A44" s="136">
        <v>42.0</v>
      </c>
      <c r="B44" s="137" t="s">
        <v>78</v>
      </c>
      <c r="C44" s="137" t="s">
        <v>27</v>
      </c>
      <c r="D44" s="139">
        <v>42035.0</v>
      </c>
      <c r="E44" s="138">
        <v>2.5122E9</v>
      </c>
      <c r="F44" s="138">
        <v>3.421E8</v>
      </c>
      <c r="G44" s="138">
        <v>1.2813E9</v>
      </c>
      <c r="H44" s="138">
        <v>7.252E8</v>
      </c>
      <c r="I44" s="138">
        <v>3.98E7</v>
      </c>
      <c r="J44" s="137" t="s">
        <v>15</v>
      </c>
      <c r="K44" s="137" t="s">
        <v>72</v>
      </c>
      <c r="L44" s="7">
        <f t="shared" si="1"/>
        <v>2170100000</v>
      </c>
      <c r="M44" s="7">
        <f t="shared" si="2"/>
        <v>2046300000</v>
      </c>
      <c r="N44" s="7">
        <f t="shared" si="3"/>
        <v>123800000</v>
      </c>
    </row>
    <row r="45">
      <c r="A45" s="136">
        <v>43.0</v>
      </c>
      <c r="B45" s="137" t="s">
        <v>78</v>
      </c>
      <c r="C45" s="137" t="s">
        <v>28</v>
      </c>
      <c r="D45" s="139">
        <v>42400.0</v>
      </c>
      <c r="E45" s="138">
        <v>2.5041E9</v>
      </c>
      <c r="F45" s="138">
        <v>3.707E8</v>
      </c>
      <c r="G45" s="138">
        <v>1.3089E9</v>
      </c>
      <c r="H45" s="138">
        <v>7.9E8</v>
      </c>
      <c r="I45" s="138">
        <v>3.32E7</v>
      </c>
      <c r="J45" s="137" t="s">
        <v>15</v>
      </c>
      <c r="K45" s="137" t="s">
        <v>72</v>
      </c>
      <c r="L45" s="7">
        <f t="shared" si="1"/>
        <v>2133400000</v>
      </c>
      <c r="M45" s="7">
        <f t="shared" si="2"/>
        <v>2132100000</v>
      </c>
      <c r="N45" s="7">
        <f t="shared" si="3"/>
        <v>1300000</v>
      </c>
    </row>
    <row r="46">
      <c r="A46" s="136">
        <v>44.0</v>
      </c>
      <c r="B46" s="137" t="s">
        <v>79</v>
      </c>
      <c r="C46" s="137" t="s">
        <v>25</v>
      </c>
      <c r="D46" s="139">
        <v>41274.0</v>
      </c>
      <c r="E46" s="138">
        <v>5.781E9</v>
      </c>
      <c r="F46" s="138">
        <v>3.477E9</v>
      </c>
      <c r="G46" s="138">
        <v>4.43E8</v>
      </c>
      <c r="H46" s="141" t="s">
        <v>59</v>
      </c>
      <c r="I46" s="138">
        <v>6.73E8</v>
      </c>
      <c r="J46" s="137" t="s">
        <v>19</v>
      </c>
      <c r="K46" s="137" t="s">
        <v>80</v>
      </c>
      <c r="L46" s="7">
        <f t="shared" si="1"/>
        <v>2304000000</v>
      </c>
      <c r="M46" s="7">
        <f t="shared" si="2"/>
        <v>1116000000</v>
      </c>
      <c r="N46" s="7">
        <f t="shared" si="3"/>
        <v>1188000000</v>
      </c>
    </row>
    <row r="47">
      <c r="A47" s="136">
        <v>45.0</v>
      </c>
      <c r="B47" s="137" t="s">
        <v>79</v>
      </c>
      <c r="C47" s="137" t="s">
        <v>26</v>
      </c>
      <c r="D47" s="139">
        <v>41639.0</v>
      </c>
      <c r="E47" s="138">
        <v>5.838E9</v>
      </c>
      <c r="F47" s="138">
        <v>3.49E9</v>
      </c>
      <c r="G47" s="138">
        <v>4.58E8</v>
      </c>
      <c r="H47" s="140" t="s">
        <v>59</v>
      </c>
      <c r="I47" s="138">
        <v>7.06E8</v>
      </c>
      <c r="J47" s="137" t="s">
        <v>19</v>
      </c>
      <c r="K47" s="137" t="s">
        <v>80</v>
      </c>
      <c r="L47" s="7">
        <f t="shared" si="1"/>
        <v>2348000000</v>
      </c>
      <c r="M47" s="7">
        <f t="shared" si="2"/>
        <v>1164000000</v>
      </c>
      <c r="N47" s="7">
        <f t="shared" si="3"/>
        <v>1184000000</v>
      </c>
    </row>
    <row r="48">
      <c r="A48" s="136">
        <v>46.0</v>
      </c>
      <c r="B48" s="137" t="s">
        <v>79</v>
      </c>
      <c r="C48" s="137" t="s">
        <v>27</v>
      </c>
      <c r="D48" s="139">
        <v>42004.0</v>
      </c>
      <c r="E48" s="138">
        <v>6.053E9</v>
      </c>
      <c r="F48" s="138">
        <v>3.586E9</v>
      </c>
      <c r="G48" s="138">
        <v>4.68E8</v>
      </c>
      <c r="H48" s="140" t="s">
        <v>59</v>
      </c>
      <c r="I48" s="138">
        <v>7.45E8</v>
      </c>
      <c r="J48" s="137" t="s">
        <v>19</v>
      </c>
      <c r="K48" s="137" t="s">
        <v>80</v>
      </c>
      <c r="L48" s="7">
        <f t="shared" si="1"/>
        <v>2467000000</v>
      </c>
      <c r="M48" s="7">
        <f t="shared" si="2"/>
        <v>1213000000</v>
      </c>
      <c r="N48" s="7">
        <f t="shared" si="3"/>
        <v>1254000000</v>
      </c>
    </row>
    <row r="49">
      <c r="A49" s="136">
        <v>47.0</v>
      </c>
      <c r="B49" s="137" t="s">
        <v>79</v>
      </c>
      <c r="C49" s="137" t="s">
        <v>28</v>
      </c>
      <c r="D49" s="139">
        <v>42369.0</v>
      </c>
      <c r="E49" s="138">
        <v>6.098E9</v>
      </c>
      <c r="F49" s="138">
        <v>3.501E9</v>
      </c>
      <c r="G49" s="138">
        <v>5.42E8</v>
      </c>
      <c r="H49" s="141" t="s">
        <v>59</v>
      </c>
      <c r="I49" s="138">
        <v>7.96E8</v>
      </c>
      <c r="J49" s="137" t="s">
        <v>19</v>
      </c>
      <c r="K49" s="137" t="s">
        <v>80</v>
      </c>
      <c r="L49" s="7">
        <f t="shared" si="1"/>
        <v>2597000000</v>
      </c>
      <c r="M49" s="7">
        <f t="shared" si="2"/>
        <v>1338000000</v>
      </c>
      <c r="N49" s="7">
        <f t="shared" si="3"/>
        <v>1259000000</v>
      </c>
    </row>
    <row r="50">
      <c r="A50" s="136">
        <v>48.0</v>
      </c>
      <c r="B50" s="137" t="s">
        <v>81</v>
      </c>
      <c r="C50" s="137" t="s">
        <v>25</v>
      </c>
      <c r="D50" s="139">
        <v>41274.0</v>
      </c>
      <c r="E50" s="138">
        <v>1.4945E10</v>
      </c>
      <c r="F50" s="138">
        <v>6.395E9</v>
      </c>
      <c r="G50" s="138">
        <v>3.812E9</v>
      </c>
      <c r="H50" s="140" t="s">
        <v>59</v>
      </c>
      <c r="I50" s="138">
        <v>1.782E9</v>
      </c>
      <c r="J50" s="137" t="s">
        <v>19</v>
      </c>
      <c r="K50" s="137" t="s">
        <v>82</v>
      </c>
      <c r="L50" s="7">
        <f t="shared" si="1"/>
        <v>8550000000</v>
      </c>
      <c r="M50" s="7">
        <f t="shared" si="2"/>
        <v>5594000000</v>
      </c>
      <c r="N50" s="7">
        <f t="shared" si="3"/>
        <v>2956000000</v>
      </c>
    </row>
    <row r="51">
      <c r="A51" s="136">
        <v>49.0</v>
      </c>
      <c r="B51" s="137" t="s">
        <v>81</v>
      </c>
      <c r="C51" s="137" t="s">
        <v>26</v>
      </c>
      <c r="D51" s="139">
        <v>41639.0</v>
      </c>
      <c r="E51" s="138">
        <v>1.48135E10</v>
      </c>
      <c r="F51" s="138">
        <v>6.7223E9</v>
      </c>
      <c r="G51" s="138">
        <v>3.3298E9</v>
      </c>
      <c r="H51" s="140" t="s">
        <v>59</v>
      </c>
      <c r="I51" s="138">
        <v>1.7125E9</v>
      </c>
      <c r="J51" s="137" t="s">
        <v>19</v>
      </c>
      <c r="K51" s="137" t="s">
        <v>82</v>
      </c>
      <c r="L51" s="7">
        <f t="shared" si="1"/>
        <v>8091200000</v>
      </c>
      <c r="M51" s="7">
        <f t="shared" si="2"/>
        <v>5042300000</v>
      </c>
      <c r="N51" s="7">
        <f t="shared" si="3"/>
        <v>3048900000</v>
      </c>
    </row>
    <row r="52">
      <c r="A52" s="136">
        <v>50.0</v>
      </c>
      <c r="B52" s="137" t="s">
        <v>81</v>
      </c>
      <c r="C52" s="137" t="s">
        <v>27</v>
      </c>
      <c r="D52" s="139">
        <v>42004.0</v>
      </c>
      <c r="E52" s="138">
        <v>1.63786E10</v>
      </c>
      <c r="F52" s="138">
        <v>7.6857E9</v>
      </c>
      <c r="G52" s="138">
        <v>3.6679E9</v>
      </c>
      <c r="H52" s="140" t="s">
        <v>59</v>
      </c>
      <c r="I52" s="138">
        <v>1.8976E9</v>
      </c>
      <c r="J52" s="137" t="s">
        <v>19</v>
      </c>
      <c r="K52" s="137" t="s">
        <v>82</v>
      </c>
      <c r="L52" s="7">
        <f t="shared" si="1"/>
        <v>8692900000</v>
      </c>
      <c r="M52" s="7">
        <f t="shared" si="2"/>
        <v>5565500000</v>
      </c>
      <c r="N52" s="7">
        <f t="shared" si="3"/>
        <v>3127400000</v>
      </c>
    </row>
    <row r="53">
      <c r="A53" s="136">
        <v>51.0</v>
      </c>
      <c r="B53" s="137" t="s">
        <v>81</v>
      </c>
      <c r="C53" s="137" t="s">
        <v>28</v>
      </c>
      <c r="D53" s="139">
        <v>42369.0</v>
      </c>
      <c r="E53" s="138">
        <v>1.64532E10</v>
      </c>
      <c r="F53" s="138">
        <v>7.4335E9</v>
      </c>
      <c r="G53" s="138">
        <v>3.6765E9</v>
      </c>
      <c r="H53" s="140" t="s">
        <v>59</v>
      </c>
      <c r="I53" s="138">
        <v>2.0097E9</v>
      </c>
      <c r="J53" s="137" t="s">
        <v>19</v>
      </c>
      <c r="K53" s="137" t="s">
        <v>82</v>
      </c>
      <c r="L53" s="7">
        <f t="shared" si="1"/>
        <v>9019700000</v>
      </c>
      <c r="M53" s="7">
        <f t="shared" si="2"/>
        <v>5686200000</v>
      </c>
      <c r="N53" s="7">
        <f t="shared" si="3"/>
        <v>3333500000</v>
      </c>
    </row>
    <row r="54">
      <c r="A54" s="136">
        <v>52.0</v>
      </c>
      <c r="B54" s="137" t="s">
        <v>83</v>
      </c>
      <c r="C54" s="137" t="s">
        <v>25</v>
      </c>
      <c r="D54" s="139">
        <v>41274.0</v>
      </c>
      <c r="E54" s="138">
        <v>2.5364E10</v>
      </c>
      <c r="F54" s="138">
        <v>1.7074E10</v>
      </c>
      <c r="G54" s="140" t="s">
        <v>59</v>
      </c>
      <c r="H54" s="141" t="s">
        <v>59</v>
      </c>
      <c r="I54" s="138">
        <v>3.727E9</v>
      </c>
      <c r="J54" s="137" t="s">
        <v>12</v>
      </c>
      <c r="K54" s="137" t="s">
        <v>84</v>
      </c>
      <c r="L54" s="7">
        <f t="shared" si="1"/>
        <v>8290000000</v>
      </c>
      <c r="M54" s="7">
        <f t="shared" si="2"/>
        <v>3727000000</v>
      </c>
      <c r="N54" s="7">
        <f t="shared" si="3"/>
        <v>4563000000</v>
      </c>
    </row>
    <row r="55">
      <c r="A55" s="136">
        <v>53.0</v>
      </c>
      <c r="B55" s="137" t="s">
        <v>83</v>
      </c>
      <c r="C55" s="137" t="s">
        <v>26</v>
      </c>
      <c r="D55" s="139">
        <v>41639.0</v>
      </c>
      <c r="E55" s="138">
        <v>2.3939E10</v>
      </c>
      <c r="F55" s="138">
        <v>1.5341E10</v>
      </c>
      <c r="G55" s="140" t="s">
        <v>59</v>
      </c>
      <c r="H55" s="140" t="s">
        <v>59</v>
      </c>
      <c r="I55" s="138">
        <v>3.489E9</v>
      </c>
      <c r="J55" s="137" t="s">
        <v>12</v>
      </c>
      <c r="K55" s="137" t="s">
        <v>84</v>
      </c>
      <c r="L55" s="7">
        <f t="shared" si="1"/>
        <v>8598000000</v>
      </c>
      <c r="M55" s="7">
        <f t="shared" si="2"/>
        <v>3489000000</v>
      </c>
      <c r="N55" s="7">
        <f t="shared" si="3"/>
        <v>5109000000</v>
      </c>
    </row>
    <row r="56">
      <c r="A56" s="136">
        <v>54.0</v>
      </c>
      <c r="B56" s="137" t="s">
        <v>83</v>
      </c>
      <c r="C56" s="137" t="s">
        <v>27</v>
      </c>
      <c r="D56" s="139">
        <v>42004.0</v>
      </c>
      <c r="E56" s="138">
        <v>2.2728E10</v>
      </c>
      <c r="F56" s="138">
        <v>1.4373E10</v>
      </c>
      <c r="G56" s="140" t="s">
        <v>59</v>
      </c>
      <c r="H56" s="141" t="s">
        <v>59</v>
      </c>
      <c r="I56" s="138">
        <v>3.547E9</v>
      </c>
      <c r="J56" s="137" t="s">
        <v>12</v>
      </c>
      <c r="K56" s="137" t="s">
        <v>84</v>
      </c>
      <c r="L56" s="7">
        <f t="shared" si="1"/>
        <v>8355000000</v>
      </c>
      <c r="M56" s="7">
        <f t="shared" si="2"/>
        <v>3547000000</v>
      </c>
      <c r="N56" s="7">
        <f t="shared" si="3"/>
        <v>4808000000</v>
      </c>
    </row>
    <row r="57">
      <c r="A57" s="136">
        <v>55.0</v>
      </c>
      <c r="B57" s="137" t="s">
        <v>83</v>
      </c>
      <c r="C57" s="137" t="s">
        <v>28</v>
      </c>
      <c r="D57" s="139">
        <v>42369.0</v>
      </c>
      <c r="E57" s="138">
        <v>2.0872E10</v>
      </c>
      <c r="F57" s="138">
        <v>1.3049E10</v>
      </c>
      <c r="G57" s="140" t="s">
        <v>59</v>
      </c>
      <c r="H57" s="141" t="s">
        <v>59</v>
      </c>
      <c r="I57" s="138">
        <v>3.672E9</v>
      </c>
      <c r="J57" s="137" t="s">
        <v>12</v>
      </c>
      <c r="K57" s="137" t="s">
        <v>84</v>
      </c>
      <c r="L57" s="7">
        <f t="shared" si="1"/>
        <v>7823000000</v>
      </c>
      <c r="M57" s="7">
        <f t="shared" si="2"/>
        <v>3672000000</v>
      </c>
      <c r="N57" s="7">
        <f t="shared" si="3"/>
        <v>4151000000</v>
      </c>
    </row>
    <row r="58">
      <c r="A58" s="136">
        <v>56.0</v>
      </c>
      <c r="B58" s="137" t="s">
        <v>85</v>
      </c>
      <c r="C58" s="137" t="s">
        <v>25</v>
      </c>
      <c r="D58" s="139">
        <v>41274.0</v>
      </c>
      <c r="E58" s="138">
        <v>7.1214E10</v>
      </c>
      <c r="F58" s="138">
        <v>3.7745E10</v>
      </c>
      <c r="G58" s="138">
        <v>2.1491E10</v>
      </c>
      <c r="H58" s="141" t="s">
        <v>59</v>
      </c>
      <c r="I58" s="140" t="s">
        <v>59</v>
      </c>
      <c r="J58" s="137" t="s">
        <v>12</v>
      </c>
      <c r="K58" s="137" t="s">
        <v>86</v>
      </c>
      <c r="L58" s="7">
        <f t="shared" si="1"/>
        <v>33469000000</v>
      </c>
      <c r="M58" s="7">
        <f t="shared" si="2"/>
        <v>21491000000</v>
      </c>
      <c r="N58" s="7">
        <f t="shared" si="3"/>
        <v>11978000000</v>
      </c>
    </row>
    <row r="59">
      <c r="A59" s="136">
        <v>57.0</v>
      </c>
      <c r="B59" s="137" t="s">
        <v>85</v>
      </c>
      <c r="C59" s="137" t="s">
        <v>26</v>
      </c>
      <c r="D59" s="139">
        <v>41639.0</v>
      </c>
      <c r="E59" s="138">
        <v>6.8874E10</v>
      </c>
      <c r="F59" s="138">
        <v>3.466E10</v>
      </c>
      <c r="G59" s="138">
        <v>2.2005E10</v>
      </c>
      <c r="H59" s="140" t="s">
        <v>59</v>
      </c>
      <c r="I59" s="141" t="s">
        <v>59</v>
      </c>
      <c r="J59" s="137" t="s">
        <v>12</v>
      </c>
      <c r="K59" s="137" t="s">
        <v>86</v>
      </c>
      <c r="L59" s="7">
        <f t="shared" si="1"/>
        <v>34214000000</v>
      </c>
      <c r="M59" s="6">
        <f t="shared" si="2"/>
        <v>22005000000</v>
      </c>
      <c r="N59" s="7">
        <f t="shared" si="3"/>
        <v>12209000000</v>
      </c>
    </row>
    <row r="60">
      <c r="A60" s="136">
        <v>58.0</v>
      </c>
      <c r="B60" s="137" t="s">
        <v>85</v>
      </c>
      <c r="C60" s="137" t="s">
        <v>27</v>
      </c>
      <c r="D60" s="139">
        <v>42004.0</v>
      </c>
      <c r="E60" s="138">
        <v>6.4406E10</v>
      </c>
      <c r="F60" s="138">
        <v>3.3611E10</v>
      </c>
      <c r="G60" s="138">
        <v>1.8491E10</v>
      </c>
      <c r="H60" s="140" t="s">
        <v>59</v>
      </c>
      <c r="I60" s="140" t="s">
        <v>59</v>
      </c>
      <c r="J60" s="137" t="s">
        <v>12</v>
      </c>
      <c r="K60" s="137" t="s">
        <v>86</v>
      </c>
      <c r="L60" s="7">
        <f t="shared" si="1"/>
        <v>30795000000</v>
      </c>
      <c r="M60" s="7">
        <f t="shared" si="2"/>
        <v>18491000000</v>
      </c>
      <c r="N60" s="7">
        <f t="shared" si="3"/>
        <v>12304000000</v>
      </c>
    </row>
    <row r="61">
      <c r="A61" s="136">
        <v>59.0</v>
      </c>
      <c r="B61" s="137" t="s">
        <v>85</v>
      </c>
      <c r="C61" s="137" t="s">
        <v>28</v>
      </c>
      <c r="D61" s="139">
        <v>42369.0</v>
      </c>
      <c r="E61" s="138">
        <v>5.8327E10</v>
      </c>
      <c r="F61" s="138">
        <v>3.6581E10</v>
      </c>
      <c r="G61" s="138">
        <v>1.6417E10</v>
      </c>
      <c r="H61" s="140" t="s">
        <v>59</v>
      </c>
      <c r="I61" s="140" t="s">
        <v>59</v>
      </c>
      <c r="J61" s="137" t="s">
        <v>12</v>
      </c>
      <c r="K61" s="137" t="s">
        <v>86</v>
      </c>
      <c r="L61" s="7">
        <f t="shared" si="1"/>
        <v>21746000000</v>
      </c>
      <c r="M61" s="7">
        <f t="shared" si="2"/>
        <v>16417000000</v>
      </c>
      <c r="N61" s="7">
        <f t="shared" si="3"/>
        <v>5329000000</v>
      </c>
    </row>
    <row r="62">
      <c r="A62" s="136">
        <v>60.0</v>
      </c>
      <c r="B62" s="137" t="s">
        <v>87</v>
      </c>
      <c r="C62" s="137" t="s">
        <v>25</v>
      </c>
      <c r="D62" s="139">
        <v>41274.0</v>
      </c>
      <c r="E62" s="138">
        <v>9.58511E8</v>
      </c>
      <c r="F62" s="138">
        <v>3.86355E8</v>
      </c>
      <c r="G62" s="138">
        <v>6.1732E7</v>
      </c>
      <c r="H62" s="141" t="s">
        <v>59</v>
      </c>
      <c r="I62" s="138">
        <v>3.25173E8</v>
      </c>
      <c r="J62" s="137" t="s">
        <v>17</v>
      </c>
      <c r="K62" s="137" t="s">
        <v>88</v>
      </c>
      <c r="L62" s="7">
        <f t="shared" si="1"/>
        <v>572156000</v>
      </c>
      <c r="M62" s="7">
        <f t="shared" si="2"/>
        <v>386905000</v>
      </c>
      <c r="N62" s="7">
        <f t="shared" si="3"/>
        <v>185251000</v>
      </c>
    </row>
    <row r="63">
      <c r="A63" s="136">
        <v>61.0</v>
      </c>
      <c r="B63" s="137" t="s">
        <v>87</v>
      </c>
      <c r="C63" s="137" t="s">
        <v>26</v>
      </c>
      <c r="D63" s="139">
        <v>41639.0</v>
      </c>
      <c r="E63" s="138">
        <v>9.74053E8</v>
      </c>
      <c r="F63" s="138">
        <v>3.80051E8</v>
      </c>
      <c r="G63" s="138">
        <v>5.3073E7</v>
      </c>
      <c r="H63" s="140" t="s">
        <v>59</v>
      </c>
      <c r="I63" s="138">
        <v>2.9191E8</v>
      </c>
      <c r="J63" s="137" t="s">
        <v>17</v>
      </c>
      <c r="K63" s="137" t="s">
        <v>88</v>
      </c>
      <c r="L63" s="7">
        <f t="shared" si="1"/>
        <v>594002000</v>
      </c>
      <c r="M63" s="7">
        <f t="shared" si="2"/>
        <v>344983000</v>
      </c>
      <c r="N63" s="7">
        <f t="shared" si="3"/>
        <v>249019000</v>
      </c>
    </row>
    <row r="64">
      <c r="A64" s="136">
        <v>62.0</v>
      </c>
      <c r="B64" s="137" t="s">
        <v>87</v>
      </c>
      <c r="C64" s="137" t="s">
        <v>27</v>
      </c>
      <c r="D64" s="139">
        <v>42004.0</v>
      </c>
      <c r="E64" s="138">
        <v>9.84363E8</v>
      </c>
      <c r="F64" s="138">
        <v>3.80964E8</v>
      </c>
      <c r="G64" s="138">
        <v>5.6621E7</v>
      </c>
      <c r="H64" s="141" t="s">
        <v>59</v>
      </c>
      <c r="I64" s="138">
        <v>2.82608E8</v>
      </c>
      <c r="J64" s="137" t="s">
        <v>17</v>
      </c>
      <c r="K64" s="137" t="s">
        <v>88</v>
      </c>
      <c r="L64" s="7">
        <f t="shared" si="1"/>
        <v>603399000</v>
      </c>
      <c r="M64" s="7">
        <f t="shared" si="2"/>
        <v>339229000</v>
      </c>
      <c r="N64" s="7">
        <f t="shared" si="3"/>
        <v>264170000</v>
      </c>
    </row>
    <row r="65">
      <c r="A65" s="136">
        <v>63.0</v>
      </c>
      <c r="B65" s="137" t="s">
        <v>87</v>
      </c>
      <c r="C65" s="137" t="s">
        <v>28</v>
      </c>
      <c r="D65" s="139">
        <v>42369.0</v>
      </c>
      <c r="E65" s="138">
        <v>9.8131E8</v>
      </c>
      <c r="F65" s="138">
        <v>3.65248E8</v>
      </c>
      <c r="G65" s="138">
        <v>5.3546E7</v>
      </c>
      <c r="H65" s="140" t="s">
        <v>59</v>
      </c>
      <c r="I65" s="138">
        <v>3.06301E8</v>
      </c>
      <c r="J65" s="137" t="s">
        <v>17</v>
      </c>
      <c r="K65" s="137" t="s">
        <v>88</v>
      </c>
      <c r="L65" s="7">
        <f t="shared" si="1"/>
        <v>616062000</v>
      </c>
      <c r="M65" s="7">
        <f t="shared" si="2"/>
        <v>359847000</v>
      </c>
      <c r="N65" s="7">
        <f t="shared" si="3"/>
        <v>256215000</v>
      </c>
    </row>
    <row r="66">
      <c r="A66" s="136">
        <v>64.0</v>
      </c>
      <c r="B66" s="137" t="s">
        <v>89</v>
      </c>
      <c r="C66" s="137" t="s">
        <v>25</v>
      </c>
      <c r="D66" s="139">
        <v>41639.0</v>
      </c>
      <c r="E66" s="138">
        <v>9.047657E9</v>
      </c>
      <c r="F66" s="138">
        <v>6.709936E9</v>
      </c>
      <c r="G66" s="140" t="s">
        <v>59</v>
      </c>
      <c r="H66" s="141" t="s">
        <v>59</v>
      </c>
      <c r="I66" s="138">
        <v>1.470287E9</v>
      </c>
      <c r="J66" s="137" t="s">
        <v>12</v>
      </c>
      <c r="K66" s="137" t="s">
        <v>90</v>
      </c>
      <c r="L66" s="7">
        <f t="shared" si="1"/>
        <v>2337721000</v>
      </c>
      <c r="M66" s="7">
        <f t="shared" si="2"/>
        <v>1470287000</v>
      </c>
      <c r="N66" s="7">
        <f t="shared" si="3"/>
        <v>867434000</v>
      </c>
    </row>
    <row r="67">
      <c r="A67" s="136">
        <v>65.0</v>
      </c>
      <c r="B67" s="137" t="s">
        <v>89</v>
      </c>
      <c r="C67" s="137" t="s">
        <v>26</v>
      </c>
      <c r="D67" s="139">
        <v>42004.0</v>
      </c>
      <c r="E67" s="138">
        <v>1.0381653E10</v>
      </c>
      <c r="F67" s="138">
        <v>8.093563E9</v>
      </c>
      <c r="G67" s="140" t="s">
        <v>59</v>
      </c>
      <c r="H67" s="141" t="s">
        <v>59</v>
      </c>
      <c r="I67" s="138">
        <v>1.485558E9</v>
      </c>
      <c r="J67" s="137" t="s">
        <v>12</v>
      </c>
      <c r="K67" s="137" t="s">
        <v>90</v>
      </c>
      <c r="L67" s="7">
        <f t="shared" si="1"/>
        <v>2288090000</v>
      </c>
      <c r="M67" s="7">
        <f t="shared" si="2"/>
        <v>1485558000</v>
      </c>
      <c r="N67" s="7">
        <f t="shared" si="3"/>
        <v>802532000</v>
      </c>
    </row>
    <row r="68">
      <c r="A68" s="136">
        <v>66.0</v>
      </c>
      <c r="B68" s="137" t="s">
        <v>89</v>
      </c>
      <c r="C68" s="137" t="s">
        <v>27</v>
      </c>
      <c r="D68" s="139">
        <v>42369.0</v>
      </c>
      <c r="E68" s="138">
        <v>1.0325494E10</v>
      </c>
      <c r="F68" s="138">
        <v>8.666624E9</v>
      </c>
      <c r="G68" s="140" t="s">
        <v>59</v>
      </c>
      <c r="H68" s="141" t="s">
        <v>59</v>
      </c>
      <c r="I68" s="138">
        <v>1.402573E9</v>
      </c>
      <c r="J68" s="137" t="s">
        <v>12</v>
      </c>
      <c r="K68" s="137" t="s">
        <v>90</v>
      </c>
      <c r="L68" s="7">
        <f t="shared" si="1"/>
        <v>1658870000</v>
      </c>
      <c r="M68" s="7">
        <f t="shared" si="2"/>
        <v>1402573000</v>
      </c>
      <c r="N68" s="7">
        <f t="shared" si="3"/>
        <v>256297000</v>
      </c>
    </row>
    <row r="69">
      <c r="A69" s="136">
        <v>67.0</v>
      </c>
      <c r="B69" s="137" t="s">
        <v>89</v>
      </c>
      <c r="C69" s="137" t="s">
        <v>28</v>
      </c>
      <c r="D69" s="139">
        <v>42735.0</v>
      </c>
      <c r="E69" s="138">
        <v>7.53178E9</v>
      </c>
      <c r="F69" s="138">
        <v>5.251228E9</v>
      </c>
      <c r="G69" s="140" t="s">
        <v>59</v>
      </c>
      <c r="H69" s="140" t="s">
        <v>59</v>
      </c>
      <c r="I69" s="138">
        <v>1.351314E9</v>
      </c>
      <c r="J69" s="137" t="s">
        <v>12</v>
      </c>
      <c r="K69" s="137" t="s">
        <v>90</v>
      </c>
      <c r="L69" s="7">
        <f t="shared" si="1"/>
        <v>2280552000</v>
      </c>
      <c r="M69" s="7">
        <f t="shared" si="2"/>
        <v>1351314000</v>
      </c>
      <c r="N69" s="7">
        <f t="shared" si="3"/>
        <v>929238000</v>
      </c>
    </row>
    <row r="70">
      <c r="A70" s="136">
        <v>72.0</v>
      </c>
      <c r="B70" s="137" t="s">
        <v>91</v>
      </c>
      <c r="C70" s="137" t="s">
        <v>25</v>
      </c>
      <c r="D70" s="139">
        <v>41274.0</v>
      </c>
      <c r="E70" s="138">
        <v>1.373947E9</v>
      </c>
      <c r="F70" s="138">
        <v>5.299E8</v>
      </c>
      <c r="G70" s="138">
        <v>4.33448E8</v>
      </c>
      <c r="H70" s="138">
        <v>7.4744E7</v>
      </c>
      <c r="I70" s="138">
        <v>2.0962E7</v>
      </c>
      <c r="J70" s="137" t="s">
        <v>15</v>
      </c>
      <c r="K70" s="137" t="s">
        <v>92</v>
      </c>
      <c r="L70" s="7">
        <f t="shared" si="1"/>
        <v>844047000</v>
      </c>
      <c r="M70" s="7">
        <f t="shared" si="2"/>
        <v>529154000</v>
      </c>
      <c r="N70" s="7">
        <f t="shared" si="3"/>
        <v>314893000</v>
      </c>
    </row>
    <row r="71">
      <c r="A71" s="136">
        <v>73.0</v>
      </c>
      <c r="B71" s="137" t="s">
        <v>91</v>
      </c>
      <c r="C71" s="137" t="s">
        <v>26</v>
      </c>
      <c r="D71" s="139">
        <v>41639.0</v>
      </c>
      <c r="E71" s="138">
        <v>1.577922E9</v>
      </c>
      <c r="F71" s="138">
        <v>5.11087E8</v>
      </c>
      <c r="G71" s="138">
        <v>5.35598E8</v>
      </c>
      <c r="H71" s="138">
        <v>9.3879E7</v>
      </c>
      <c r="I71" s="138">
        <v>2.1547E7</v>
      </c>
      <c r="J71" s="137" t="s">
        <v>15</v>
      </c>
      <c r="K71" s="137" t="s">
        <v>92</v>
      </c>
      <c r="L71" s="7">
        <f t="shared" si="1"/>
        <v>1066835000</v>
      </c>
      <c r="M71" s="7">
        <f t="shared" si="2"/>
        <v>651024000</v>
      </c>
      <c r="N71" s="7">
        <f t="shared" si="3"/>
        <v>415811000</v>
      </c>
    </row>
    <row r="72">
      <c r="A72" s="136">
        <v>74.0</v>
      </c>
      <c r="B72" s="137" t="s">
        <v>91</v>
      </c>
      <c r="C72" s="137" t="s">
        <v>27</v>
      </c>
      <c r="D72" s="139">
        <v>42004.0</v>
      </c>
      <c r="E72" s="138">
        <v>1.963874E9</v>
      </c>
      <c r="F72" s="138">
        <v>6.10943E8</v>
      </c>
      <c r="G72" s="138">
        <v>7.0488E8</v>
      </c>
      <c r="H72" s="138">
        <v>1.25286E8</v>
      </c>
      <c r="I72" s="138">
        <v>3.2057E7</v>
      </c>
      <c r="J72" s="137" t="s">
        <v>15</v>
      </c>
      <c r="K72" s="137" t="s">
        <v>92</v>
      </c>
      <c r="L72" s="7">
        <f t="shared" si="1"/>
        <v>1352931000</v>
      </c>
      <c r="M72" s="7">
        <f t="shared" si="2"/>
        <v>862223000</v>
      </c>
      <c r="N72" s="7">
        <f t="shared" si="3"/>
        <v>490708000</v>
      </c>
    </row>
    <row r="73">
      <c r="A73" s="136">
        <v>75.0</v>
      </c>
      <c r="B73" s="137" t="s">
        <v>91</v>
      </c>
      <c r="C73" s="137" t="s">
        <v>28</v>
      </c>
      <c r="D73" s="139">
        <v>42369.0</v>
      </c>
      <c r="E73" s="138">
        <v>2.197448E9</v>
      </c>
      <c r="F73" s="138">
        <v>7.2562E8</v>
      </c>
      <c r="G73" s="138">
        <v>8.29253E8</v>
      </c>
      <c r="H73" s="138">
        <v>1.48591E8</v>
      </c>
      <c r="I73" s="138">
        <v>2.7067E7</v>
      </c>
      <c r="J73" s="137" t="s">
        <v>15</v>
      </c>
      <c r="K73" s="137" t="s">
        <v>92</v>
      </c>
      <c r="L73" s="7">
        <f t="shared" si="1"/>
        <v>1471828000</v>
      </c>
      <c r="M73" s="7">
        <f t="shared" si="2"/>
        <v>1004911000</v>
      </c>
      <c r="N73" s="7">
        <f t="shared" si="3"/>
        <v>466917000</v>
      </c>
    </row>
    <row r="74">
      <c r="A74" s="136">
        <v>76.0</v>
      </c>
      <c r="B74" s="137" t="s">
        <v>93</v>
      </c>
      <c r="C74" s="137" t="s">
        <v>25</v>
      </c>
      <c r="D74" s="139">
        <v>41274.0</v>
      </c>
      <c r="E74" s="138">
        <v>2.519154E9</v>
      </c>
      <c r="F74" s="138">
        <v>1.620311E9</v>
      </c>
      <c r="G74" s="138">
        <v>3.08456E8</v>
      </c>
      <c r="H74" s="138">
        <v>7.8919E7</v>
      </c>
      <c r="I74" s="140" t="s">
        <v>59</v>
      </c>
      <c r="J74" s="137" t="s">
        <v>16</v>
      </c>
      <c r="K74" s="137" t="s">
        <v>94</v>
      </c>
      <c r="L74" s="7">
        <f t="shared" si="1"/>
        <v>898843000</v>
      </c>
      <c r="M74" s="7">
        <f t="shared" si="2"/>
        <v>387375000</v>
      </c>
      <c r="N74" s="7">
        <f t="shared" si="3"/>
        <v>511468000</v>
      </c>
    </row>
    <row r="75">
      <c r="A75" s="136">
        <v>77.0</v>
      </c>
      <c r="B75" s="137" t="s">
        <v>93</v>
      </c>
      <c r="C75" s="137" t="s">
        <v>26</v>
      </c>
      <c r="D75" s="139">
        <v>41639.0</v>
      </c>
      <c r="E75" s="138">
        <v>2.39427E9</v>
      </c>
      <c r="F75" s="138">
        <v>1.543799E9</v>
      </c>
      <c r="G75" s="138">
        <v>1.58189E8</v>
      </c>
      <c r="H75" s="138">
        <v>8.2246E7</v>
      </c>
      <c r="I75" s="141" t="s">
        <v>59</v>
      </c>
      <c r="J75" s="137" t="s">
        <v>16</v>
      </c>
      <c r="K75" s="137" t="s">
        <v>94</v>
      </c>
      <c r="L75" s="7">
        <f t="shared" si="1"/>
        <v>850471000</v>
      </c>
      <c r="M75" s="6">
        <f t="shared" si="2"/>
        <v>240435000</v>
      </c>
      <c r="N75" s="7">
        <f t="shared" si="3"/>
        <v>610036000</v>
      </c>
    </row>
    <row r="76">
      <c r="A76" s="136">
        <v>78.0</v>
      </c>
      <c r="B76" s="137" t="s">
        <v>93</v>
      </c>
      <c r="C76" s="137" t="s">
        <v>27</v>
      </c>
      <c r="D76" s="139">
        <v>42004.0</v>
      </c>
      <c r="E76" s="138">
        <v>2.445548E9</v>
      </c>
      <c r="F76" s="138">
        <v>1.6747E9</v>
      </c>
      <c r="G76" s="138">
        <v>3.55135E8</v>
      </c>
      <c r="H76" s="138">
        <v>8.831E7</v>
      </c>
      <c r="I76" s="140" t="s">
        <v>59</v>
      </c>
      <c r="J76" s="137" t="s">
        <v>16</v>
      </c>
      <c r="K76" s="137" t="s">
        <v>94</v>
      </c>
      <c r="L76" s="7">
        <f t="shared" si="1"/>
        <v>770848000</v>
      </c>
      <c r="M76" s="7">
        <f t="shared" si="2"/>
        <v>443445000</v>
      </c>
      <c r="N76" s="7">
        <f t="shared" si="3"/>
        <v>327403000</v>
      </c>
    </row>
    <row r="77">
      <c r="A77" s="136">
        <v>79.0</v>
      </c>
      <c r="B77" s="137" t="s">
        <v>93</v>
      </c>
      <c r="C77" s="137" t="s">
        <v>28</v>
      </c>
      <c r="D77" s="139">
        <v>42369.0</v>
      </c>
      <c r="E77" s="138">
        <v>3.651335E9</v>
      </c>
      <c r="F77" s="138">
        <v>2.454463E9</v>
      </c>
      <c r="G77" s="138">
        <v>5.12274E8</v>
      </c>
      <c r="H77" s="138">
        <v>1.02871E8</v>
      </c>
      <c r="I77" s="141" t="s">
        <v>59</v>
      </c>
      <c r="J77" s="137" t="s">
        <v>16</v>
      </c>
      <c r="K77" s="137" t="s">
        <v>94</v>
      </c>
      <c r="L77" s="7">
        <f t="shared" si="1"/>
        <v>1196872000</v>
      </c>
      <c r="M77" s="6">
        <f t="shared" si="2"/>
        <v>615145000</v>
      </c>
      <c r="N77" s="7">
        <f t="shared" si="3"/>
        <v>581727000</v>
      </c>
    </row>
    <row r="78">
      <c r="A78" s="136">
        <v>80.0</v>
      </c>
      <c r="B78" s="137" t="s">
        <v>95</v>
      </c>
      <c r="C78" s="137" t="s">
        <v>25</v>
      </c>
      <c r="D78" s="139">
        <v>41274.0</v>
      </c>
      <c r="E78" s="138">
        <v>4.657E9</v>
      </c>
      <c r="F78" s="138">
        <v>2.319E9</v>
      </c>
      <c r="G78" s="138">
        <v>1.542E9</v>
      </c>
      <c r="H78" s="141" t="s">
        <v>59</v>
      </c>
      <c r="I78" s="138">
        <v>2.64E8</v>
      </c>
      <c r="J78" s="137" t="s">
        <v>14</v>
      </c>
      <c r="K78" s="137" t="s">
        <v>60</v>
      </c>
      <c r="L78" s="7">
        <f t="shared" si="1"/>
        <v>2338000000</v>
      </c>
      <c r="M78" s="7">
        <f t="shared" si="2"/>
        <v>1806000000</v>
      </c>
      <c r="N78" s="7">
        <f t="shared" si="3"/>
        <v>532000000</v>
      </c>
    </row>
    <row r="79">
      <c r="A79" s="136">
        <v>81.0</v>
      </c>
      <c r="B79" s="137" t="s">
        <v>95</v>
      </c>
      <c r="C79" s="137" t="s">
        <v>26</v>
      </c>
      <c r="D79" s="139">
        <v>41639.0</v>
      </c>
      <c r="E79" s="138">
        <v>5.156E9</v>
      </c>
      <c r="F79" s="138">
        <v>2.355E9</v>
      </c>
      <c r="G79" s="138">
        <v>1.693E9</v>
      </c>
      <c r="H79" s="141" t="s">
        <v>59</v>
      </c>
      <c r="I79" s="138">
        <v>2.7E8</v>
      </c>
      <c r="J79" s="137" t="s">
        <v>14</v>
      </c>
      <c r="K79" s="137" t="s">
        <v>60</v>
      </c>
      <c r="L79" s="7">
        <f t="shared" si="1"/>
        <v>2801000000</v>
      </c>
      <c r="M79" s="7">
        <f t="shared" si="2"/>
        <v>1963000000</v>
      </c>
      <c r="N79" s="7">
        <f t="shared" si="3"/>
        <v>838000000</v>
      </c>
    </row>
    <row r="80">
      <c r="A80" s="136">
        <v>82.0</v>
      </c>
      <c r="B80" s="137" t="s">
        <v>95</v>
      </c>
      <c r="C80" s="137" t="s">
        <v>27</v>
      </c>
      <c r="D80" s="139">
        <v>42004.0</v>
      </c>
      <c r="E80" s="138">
        <v>5.368E9</v>
      </c>
      <c r="F80" s="138">
        <v>2.325E9</v>
      </c>
      <c r="G80" s="138">
        <v>1.817E9</v>
      </c>
      <c r="H80" s="141" t="s">
        <v>59</v>
      </c>
      <c r="I80" s="138">
        <v>2.94E8</v>
      </c>
      <c r="J80" s="137" t="s">
        <v>14</v>
      </c>
      <c r="K80" s="137" t="s">
        <v>60</v>
      </c>
      <c r="L80" s="7">
        <f t="shared" si="1"/>
        <v>3043000000</v>
      </c>
      <c r="M80" s="7">
        <f t="shared" si="2"/>
        <v>2111000000</v>
      </c>
      <c r="N80" s="7">
        <f t="shared" si="3"/>
        <v>932000000</v>
      </c>
    </row>
    <row r="81">
      <c r="A81" s="136">
        <v>83.0</v>
      </c>
      <c r="B81" s="137" t="s">
        <v>95</v>
      </c>
      <c r="C81" s="137" t="s">
        <v>28</v>
      </c>
      <c r="D81" s="139">
        <v>42369.0</v>
      </c>
      <c r="E81" s="138">
        <v>5.598E9</v>
      </c>
      <c r="F81" s="138">
        <v>1.935E9</v>
      </c>
      <c r="G81" s="138">
        <v>2.013E9</v>
      </c>
      <c r="H81" s="141" t="s">
        <v>59</v>
      </c>
      <c r="I81" s="138">
        <v>3.2E8</v>
      </c>
      <c r="J81" s="137" t="s">
        <v>14</v>
      </c>
      <c r="K81" s="137" t="s">
        <v>60</v>
      </c>
      <c r="L81" s="7">
        <f t="shared" si="1"/>
        <v>3663000000</v>
      </c>
      <c r="M81" s="7">
        <f t="shared" si="2"/>
        <v>2333000000</v>
      </c>
      <c r="N81" s="7">
        <f t="shared" si="3"/>
        <v>1330000000</v>
      </c>
    </row>
    <row r="82">
      <c r="A82" s="136">
        <v>84.0</v>
      </c>
      <c r="B82" s="137" t="s">
        <v>96</v>
      </c>
      <c r="C82" s="137" t="s">
        <v>25</v>
      </c>
      <c r="D82" s="139">
        <v>41274.0</v>
      </c>
      <c r="E82" s="138">
        <v>3.3315E10</v>
      </c>
      <c r="F82" s="138">
        <v>2.1618E10</v>
      </c>
      <c r="G82" s="140" t="s">
        <v>59</v>
      </c>
      <c r="H82" s="141" t="s">
        <v>59</v>
      </c>
      <c r="I82" s="138">
        <v>8.002E9</v>
      </c>
      <c r="J82" s="137" t="s">
        <v>12</v>
      </c>
      <c r="K82" s="137" t="s">
        <v>86</v>
      </c>
      <c r="L82" s="7">
        <f t="shared" si="1"/>
        <v>11697000000</v>
      </c>
      <c r="M82" s="7">
        <f t="shared" si="2"/>
        <v>8002000000</v>
      </c>
      <c r="N82" s="7">
        <f t="shared" si="3"/>
        <v>3695000000</v>
      </c>
    </row>
    <row r="83">
      <c r="A83" s="136">
        <v>85.0</v>
      </c>
      <c r="B83" s="137" t="s">
        <v>96</v>
      </c>
      <c r="C83" s="137" t="s">
        <v>26</v>
      </c>
      <c r="D83" s="139">
        <v>41639.0</v>
      </c>
      <c r="E83" s="138">
        <v>3.4507E10</v>
      </c>
      <c r="F83" s="138">
        <v>1.9828E10</v>
      </c>
      <c r="G83" s="138">
        <v>1.278E9</v>
      </c>
      <c r="H83" s="140" t="s">
        <v>59</v>
      </c>
      <c r="I83" s="138">
        <v>8.389E9</v>
      </c>
      <c r="J83" s="137" t="s">
        <v>12</v>
      </c>
      <c r="K83" s="137" t="s">
        <v>86</v>
      </c>
      <c r="L83" s="7">
        <f t="shared" si="1"/>
        <v>14679000000</v>
      </c>
      <c r="M83" s="7">
        <f t="shared" si="2"/>
        <v>9667000000</v>
      </c>
      <c r="N83" s="7">
        <f t="shared" si="3"/>
        <v>5012000000</v>
      </c>
    </row>
    <row r="84">
      <c r="A84" s="136">
        <v>86.0</v>
      </c>
      <c r="B84" s="137" t="s">
        <v>96</v>
      </c>
      <c r="C84" s="137" t="s">
        <v>27</v>
      </c>
      <c r="D84" s="139">
        <v>42004.0</v>
      </c>
      <c r="E84" s="138">
        <v>3.5239E10</v>
      </c>
      <c r="F84" s="138">
        <v>2.1193E10</v>
      </c>
      <c r="G84" s="138">
        <v>9.19E8</v>
      </c>
      <c r="H84" s="140" t="s">
        <v>59</v>
      </c>
      <c r="I84" s="138">
        <v>8.476E9</v>
      </c>
      <c r="J84" s="137" t="s">
        <v>12</v>
      </c>
      <c r="K84" s="137" t="s">
        <v>86</v>
      </c>
      <c r="L84" s="7">
        <f t="shared" si="1"/>
        <v>14046000000</v>
      </c>
      <c r="M84" s="7">
        <f t="shared" si="2"/>
        <v>9395000000</v>
      </c>
      <c r="N84" s="7">
        <f t="shared" si="3"/>
        <v>4651000000</v>
      </c>
    </row>
    <row r="85">
      <c r="A85" s="136">
        <v>87.0</v>
      </c>
      <c r="B85" s="137" t="s">
        <v>96</v>
      </c>
      <c r="C85" s="137" t="s">
        <v>28</v>
      </c>
      <c r="D85" s="139">
        <v>42369.0</v>
      </c>
      <c r="E85" s="138">
        <v>3.5653E10</v>
      </c>
      <c r="F85" s="138">
        <v>2.2837E10</v>
      </c>
      <c r="G85" s="138">
        <v>7.61E8</v>
      </c>
      <c r="H85" s="141" t="s">
        <v>59</v>
      </c>
      <c r="I85" s="138">
        <v>8.445E9</v>
      </c>
      <c r="J85" s="137" t="s">
        <v>12</v>
      </c>
      <c r="K85" s="137" t="s">
        <v>86</v>
      </c>
      <c r="L85" s="7">
        <f t="shared" si="1"/>
        <v>12816000000</v>
      </c>
      <c r="M85" s="7">
        <f t="shared" si="2"/>
        <v>9206000000</v>
      </c>
      <c r="N85" s="7">
        <f t="shared" si="3"/>
        <v>3610000000</v>
      </c>
    </row>
    <row r="86">
      <c r="A86" s="136">
        <v>88.0</v>
      </c>
      <c r="B86" s="137" t="s">
        <v>97</v>
      </c>
      <c r="C86" s="137" t="s">
        <v>25</v>
      </c>
      <c r="D86" s="139">
        <v>41639.0</v>
      </c>
      <c r="E86" s="138">
        <v>2.0696E9</v>
      </c>
      <c r="F86" s="138">
        <v>1.2081E9</v>
      </c>
      <c r="G86" s="138">
        <v>4.831E8</v>
      </c>
      <c r="H86" s="140" t="s">
        <v>59</v>
      </c>
      <c r="I86" s="140" t="s">
        <v>59</v>
      </c>
      <c r="J86" s="137" t="s">
        <v>14</v>
      </c>
      <c r="K86" s="137" t="s">
        <v>98</v>
      </c>
      <c r="L86" s="7">
        <f t="shared" si="1"/>
        <v>861500000</v>
      </c>
      <c r="M86" s="7">
        <f t="shared" si="2"/>
        <v>483100000</v>
      </c>
      <c r="N86" s="7">
        <f t="shared" si="3"/>
        <v>378400000</v>
      </c>
    </row>
    <row r="87">
      <c r="A87" s="136">
        <v>89.0</v>
      </c>
      <c r="B87" s="137" t="s">
        <v>97</v>
      </c>
      <c r="C87" s="137" t="s">
        <v>26</v>
      </c>
      <c r="D87" s="139">
        <v>42004.0</v>
      </c>
      <c r="E87" s="138">
        <v>2.1183E9</v>
      </c>
      <c r="F87" s="138">
        <v>1.2646E9</v>
      </c>
      <c r="G87" s="138">
        <v>5.274E8</v>
      </c>
      <c r="H87" s="141" t="s">
        <v>59</v>
      </c>
      <c r="I87" s="140" t="s">
        <v>59</v>
      </c>
      <c r="J87" s="137" t="s">
        <v>14</v>
      </c>
      <c r="K87" s="137" t="s">
        <v>98</v>
      </c>
      <c r="L87" s="7">
        <f t="shared" si="1"/>
        <v>853700000</v>
      </c>
      <c r="M87" s="7">
        <f t="shared" si="2"/>
        <v>527400000</v>
      </c>
      <c r="N87" s="7">
        <f t="shared" si="3"/>
        <v>326300000</v>
      </c>
    </row>
    <row r="88">
      <c r="A88" s="136">
        <v>90.0</v>
      </c>
      <c r="B88" s="137" t="s">
        <v>97</v>
      </c>
      <c r="C88" s="137" t="s">
        <v>27</v>
      </c>
      <c r="D88" s="139">
        <v>42369.0</v>
      </c>
      <c r="E88" s="138">
        <v>2.0681E9</v>
      </c>
      <c r="F88" s="138">
        <v>1.199E9</v>
      </c>
      <c r="G88" s="138">
        <v>5.105E8</v>
      </c>
      <c r="H88" s="141" t="s">
        <v>59</v>
      </c>
      <c r="I88" s="140" t="s">
        <v>59</v>
      </c>
      <c r="J88" s="137" t="s">
        <v>14</v>
      </c>
      <c r="K88" s="137" t="s">
        <v>98</v>
      </c>
      <c r="L88" s="7">
        <f t="shared" si="1"/>
        <v>869100000</v>
      </c>
      <c r="M88" s="7">
        <f t="shared" si="2"/>
        <v>510500000</v>
      </c>
      <c r="N88" s="7">
        <f t="shared" si="3"/>
        <v>358600000</v>
      </c>
    </row>
    <row r="89">
      <c r="A89" s="136">
        <v>91.0</v>
      </c>
      <c r="B89" s="137" t="s">
        <v>97</v>
      </c>
      <c r="C89" s="137" t="s">
        <v>28</v>
      </c>
      <c r="D89" s="139">
        <v>42735.0</v>
      </c>
      <c r="E89" s="138">
        <v>2.238E9</v>
      </c>
      <c r="F89" s="138">
        <v>1.2527E9</v>
      </c>
      <c r="G89" s="138">
        <v>5.598E8</v>
      </c>
      <c r="H89" s="141" t="s">
        <v>59</v>
      </c>
      <c r="I89" s="140" t="s">
        <v>59</v>
      </c>
      <c r="J89" s="137" t="s">
        <v>14</v>
      </c>
      <c r="K89" s="137" t="s">
        <v>98</v>
      </c>
      <c r="L89" s="7">
        <f t="shared" si="1"/>
        <v>985300000</v>
      </c>
      <c r="M89" s="7">
        <f t="shared" si="2"/>
        <v>559800000</v>
      </c>
      <c r="N89" s="7">
        <f t="shared" si="3"/>
        <v>425500000</v>
      </c>
    </row>
    <row r="90">
      <c r="A90" s="136">
        <v>92.0</v>
      </c>
      <c r="B90" s="137" t="s">
        <v>99</v>
      </c>
      <c r="C90" s="137" t="s">
        <v>25</v>
      </c>
      <c r="D90" s="139">
        <v>41639.0</v>
      </c>
      <c r="E90" s="138">
        <v>1.551346E9</v>
      </c>
      <c r="F90" s="138">
        <v>1.77556E8</v>
      </c>
      <c r="G90" s="138">
        <v>4.93726E8</v>
      </c>
      <c r="H90" s="138">
        <v>3.17093E8</v>
      </c>
      <c r="I90" s="138">
        <v>417000.0</v>
      </c>
      <c r="J90" s="137" t="s">
        <v>13</v>
      </c>
      <c r="K90" s="137" t="s">
        <v>100</v>
      </c>
      <c r="L90" s="7">
        <f t="shared" si="1"/>
        <v>1373790000</v>
      </c>
      <c r="M90" s="7">
        <f t="shared" si="2"/>
        <v>811236000</v>
      </c>
      <c r="N90" s="7">
        <f t="shared" si="3"/>
        <v>562554000</v>
      </c>
    </row>
    <row r="91">
      <c r="A91" s="136">
        <v>93.0</v>
      </c>
      <c r="B91" s="137" t="s">
        <v>99</v>
      </c>
      <c r="C91" s="137" t="s">
        <v>26</v>
      </c>
      <c r="D91" s="139">
        <v>42004.0</v>
      </c>
      <c r="E91" s="138">
        <v>2.234E9</v>
      </c>
      <c r="F91" s="138">
        <v>1.74E8</v>
      </c>
      <c r="G91" s="138">
        <v>6.5E8</v>
      </c>
      <c r="H91" s="138">
        <v>5.14E8</v>
      </c>
      <c r="I91" s="140" t="s">
        <v>59</v>
      </c>
      <c r="J91" s="137" t="s">
        <v>13</v>
      </c>
      <c r="K91" s="137" t="s">
        <v>100</v>
      </c>
      <c r="L91" s="7">
        <f t="shared" si="1"/>
        <v>2060000000</v>
      </c>
      <c r="M91" s="7">
        <f t="shared" si="2"/>
        <v>1164000000</v>
      </c>
      <c r="N91" s="7">
        <f t="shared" si="3"/>
        <v>896000000</v>
      </c>
    </row>
    <row r="92">
      <c r="A92" s="136">
        <v>94.0</v>
      </c>
      <c r="B92" s="137" t="s">
        <v>99</v>
      </c>
      <c r="C92" s="137" t="s">
        <v>27</v>
      </c>
      <c r="D92" s="139">
        <v>42369.0</v>
      </c>
      <c r="E92" s="138">
        <v>2.604E9</v>
      </c>
      <c r="F92" s="138">
        <v>2.33E8</v>
      </c>
      <c r="G92" s="138">
        <v>9.27E8</v>
      </c>
      <c r="H92" s="138">
        <v>7.09E8</v>
      </c>
      <c r="I92" s="138">
        <v>1.17E8</v>
      </c>
      <c r="J92" s="137" t="s">
        <v>13</v>
      </c>
      <c r="K92" s="137" t="s">
        <v>100</v>
      </c>
      <c r="L92" s="7">
        <f t="shared" si="1"/>
        <v>2371000000</v>
      </c>
      <c r="M92" s="7">
        <f t="shared" si="2"/>
        <v>1753000000</v>
      </c>
      <c r="N92" s="7">
        <f t="shared" si="3"/>
        <v>618000000</v>
      </c>
    </row>
    <row r="93">
      <c r="A93" s="136">
        <v>95.0</v>
      </c>
      <c r="B93" s="137" t="s">
        <v>99</v>
      </c>
      <c r="C93" s="137" t="s">
        <v>28</v>
      </c>
      <c r="D93" s="139">
        <v>42735.0</v>
      </c>
      <c r="E93" s="138">
        <v>3.084E9</v>
      </c>
      <c r="F93" s="138">
        <v>2.58E8</v>
      </c>
      <c r="G93" s="138">
        <v>9.9E8</v>
      </c>
      <c r="H93" s="138">
        <v>7.57E8</v>
      </c>
      <c r="I93" s="138">
        <v>3.22E8</v>
      </c>
      <c r="J93" s="137" t="s">
        <v>13</v>
      </c>
      <c r="K93" s="137" t="s">
        <v>100</v>
      </c>
      <c r="L93" s="7">
        <f t="shared" si="1"/>
        <v>2826000000</v>
      </c>
      <c r="M93" s="7">
        <f t="shared" si="2"/>
        <v>2069000000</v>
      </c>
      <c r="N93" s="7">
        <f t="shared" si="3"/>
        <v>757000000</v>
      </c>
    </row>
    <row r="94">
      <c r="A94" s="136">
        <v>96.0</v>
      </c>
      <c r="B94" s="137" t="s">
        <v>101</v>
      </c>
      <c r="C94" s="137" t="s">
        <v>25</v>
      </c>
      <c r="D94" s="139">
        <v>41574.0</v>
      </c>
      <c r="E94" s="138">
        <v>7.509E9</v>
      </c>
      <c r="F94" s="138">
        <v>4.518E9</v>
      </c>
      <c r="G94" s="138">
        <v>8.98E8</v>
      </c>
      <c r="H94" s="138">
        <v>1.32E9</v>
      </c>
      <c r="I94" s="140" t="s">
        <v>59</v>
      </c>
      <c r="J94" s="137" t="s">
        <v>15</v>
      </c>
      <c r="K94" s="137" t="s">
        <v>102</v>
      </c>
      <c r="L94" s="7">
        <f t="shared" si="1"/>
        <v>2991000000</v>
      </c>
      <c r="M94" s="7">
        <f t="shared" si="2"/>
        <v>2218000000</v>
      </c>
      <c r="N94" s="7">
        <f t="shared" si="3"/>
        <v>773000000</v>
      </c>
    </row>
    <row r="95">
      <c r="A95" s="136">
        <v>97.0</v>
      </c>
      <c r="B95" s="137" t="s">
        <v>101</v>
      </c>
      <c r="C95" s="137" t="s">
        <v>26</v>
      </c>
      <c r="D95" s="139">
        <v>41938.0</v>
      </c>
      <c r="E95" s="138">
        <v>9.072E9</v>
      </c>
      <c r="F95" s="138">
        <v>5.229E9</v>
      </c>
      <c r="G95" s="138">
        <v>8.95E8</v>
      </c>
      <c r="H95" s="138">
        <v>1.428E9</v>
      </c>
      <c r="I95" s="140" t="s">
        <v>59</v>
      </c>
      <c r="J95" s="137" t="s">
        <v>15</v>
      </c>
      <c r="K95" s="137" t="s">
        <v>102</v>
      </c>
      <c r="L95" s="7">
        <f t="shared" si="1"/>
        <v>3843000000</v>
      </c>
      <c r="M95" s="7">
        <f t="shared" si="2"/>
        <v>2323000000</v>
      </c>
      <c r="N95" s="7">
        <f t="shared" si="3"/>
        <v>1520000000</v>
      </c>
    </row>
    <row r="96">
      <c r="A96" s="136">
        <v>98.0</v>
      </c>
      <c r="B96" s="137" t="s">
        <v>101</v>
      </c>
      <c r="C96" s="137" t="s">
        <v>27</v>
      </c>
      <c r="D96" s="139">
        <v>42302.0</v>
      </c>
      <c r="E96" s="138">
        <v>9.659E9</v>
      </c>
      <c r="F96" s="138">
        <v>5.707E9</v>
      </c>
      <c r="G96" s="138">
        <v>8.08E8</v>
      </c>
      <c r="H96" s="138">
        <v>1.451E9</v>
      </c>
      <c r="I96" s="140" t="s">
        <v>59</v>
      </c>
      <c r="J96" s="137" t="s">
        <v>15</v>
      </c>
      <c r="K96" s="137" t="s">
        <v>102</v>
      </c>
      <c r="L96" s="7">
        <f t="shared" si="1"/>
        <v>3952000000</v>
      </c>
      <c r="M96" s="7">
        <f t="shared" si="2"/>
        <v>2259000000</v>
      </c>
      <c r="N96" s="7">
        <f t="shared" si="3"/>
        <v>1693000000</v>
      </c>
    </row>
    <row r="97">
      <c r="A97" s="136">
        <v>99.0</v>
      </c>
      <c r="B97" s="137" t="s">
        <v>101</v>
      </c>
      <c r="C97" s="137" t="s">
        <v>28</v>
      </c>
      <c r="D97" s="139">
        <v>42673.0</v>
      </c>
      <c r="E97" s="138">
        <v>1.0825E10</v>
      </c>
      <c r="F97" s="138">
        <v>6.314E9</v>
      </c>
      <c r="G97" s="138">
        <v>8.19E8</v>
      </c>
      <c r="H97" s="138">
        <v>1.54E9</v>
      </c>
      <c r="I97" s="140" t="s">
        <v>59</v>
      </c>
      <c r="J97" s="137" t="s">
        <v>15</v>
      </c>
      <c r="K97" s="137" t="s">
        <v>102</v>
      </c>
      <c r="L97" s="7">
        <f t="shared" si="1"/>
        <v>4511000000</v>
      </c>
      <c r="M97" s="7">
        <f t="shared" si="2"/>
        <v>2359000000</v>
      </c>
      <c r="N97" s="7">
        <f t="shared" si="3"/>
        <v>2152000000</v>
      </c>
    </row>
    <row r="98">
      <c r="A98" s="136">
        <v>100.0</v>
      </c>
      <c r="B98" s="137" t="s">
        <v>103</v>
      </c>
      <c r="C98" s="137" t="s">
        <v>25</v>
      </c>
      <c r="D98" s="139">
        <v>41274.0</v>
      </c>
      <c r="E98" s="138">
        <v>3.334213E9</v>
      </c>
      <c r="F98" s="138">
        <v>2.154132E9</v>
      </c>
      <c r="G98" s="138">
        <v>3.80532E8</v>
      </c>
      <c r="H98" s="141" t="s">
        <v>59</v>
      </c>
      <c r="I98" s="138">
        <v>5.3677E7</v>
      </c>
      <c r="J98" s="137" t="s">
        <v>14</v>
      </c>
      <c r="K98" s="137" t="s">
        <v>104</v>
      </c>
      <c r="L98" s="7">
        <f t="shared" si="1"/>
        <v>1180081000</v>
      </c>
      <c r="M98" s="7">
        <f t="shared" si="2"/>
        <v>434209000</v>
      </c>
      <c r="N98" s="7">
        <f t="shared" si="3"/>
        <v>745872000</v>
      </c>
    </row>
    <row r="99">
      <c r="A99" s="136">
        <v>101.0</v>
      </c>
      <c r="B99" s="137" t="s">
        <v>103</v>
      </c>
      <c r="C99" s="137" t="s">
        <v>26</v>
      </c>
      <c r="D99" s="139">
        <v>41639.0</v>
      </c>
      <c r="E99" s="138">
        <v>3.594136E9</v>
      </c>
      <c r="F99" s="138">
        <v>2.323642E9</v>
      </c>
      <c r="G99" s="138">
        <v>3.98177E8</v>
      </c>
      <c r="H99" s="140" t="s">
        <v>59</v>
      </c>
      <c r="I99" s="138">
        <v>5.7238E7</v>
      </c>
      <c r="J99" s="137" t="s">
        <v>14</v>
      </c>
      <c r="K99" s="137" t="s">
        <v>104</v>
      </c>
      <c r="L99" s="7">
        <f t="shared" si="1"/>
        <v>1270494000</v>
      </c>
      <c r="M99" s="7">
        <f t="shared" si="2"/>
        <v>455415000</v>
      </c>
      <c r="N99" s="7">
        <f t="shared" si="3"/>
        <v>815079000</v>
      </c>
    </row>
    <row r="100">
      <c r="A100" s="136">
        <v>102.0</v>
      </c>
      <c r="B100" s="137" t="s">
        <v>103</v>
      </c>
      <c r="C100" s="137" t="s">
        <v>27</v>
      </c>
      <c r="D100" s="139">
        <v>42004.0</v>
      </c>
      <c r="E100" s="138">
        <v>4.021964E9</v>
      </c>
      <c r="F100" s="138">
        <v>2.597017E9</v>
      </c>
      <c r="G100" s="138">
        <v>4.62637E8</v>
      </c>
      <c r="H100" s="141" t="s">
        <v>59</v>
      </c>
      <c r="I100" s="138">
        <v>6.3724E7</v>
      </c>
      <c r="J100" s="137" t="s">
        <v>14</v>
      </c>
      <c r="K100" s="137" t="s">
        <v>104</v>
      </c>
      <c r="L100" s="7">
        <f t="shared" si="1"/>
        <v>1424947000</v>
      </c>
      <c r="M100" s="7">
        <f t="shared" si="2"/>
        <v>526361000</v>
      </c>
      <c r="N100" s="7">
        <f t="shared" si="3"/>
        <v>898586000</v>
      </c>
    </row>
    <row r="101">
      <c r="A101" s="136">
        <v>103.0</v>
      </c>
      <c r="B101" s="137" t="s">
        <v>103</v>
      </c>
      <c r="C101" s="137" t="s">
        <v>28</v>
      </c>
      <c r="D101" s="139">
        <v>42369.0</v>
      </c>
      <c r="E101" s="138">
        <v>3.974295E9</v>
      </c>
      <c r="F101" s="138">
        <v>2.54928E9</v>
      </c>
      <c r="G101" s="138">
        <v>4.48592E8</v>
      </c>
      <c r="H101" s="140" t="s">
        <v>59</v>
      </c>
      <c r="I101" s="138">
        <v>6.8707E7</v>
      </c>
      <c r="J101" s="137" t="s">
        <v>14</v>
      </c>
      <c r="K101" s="137" t="s">
        <v>104</v>
      </c>
      <c r="L101" s="7">
        <f t="shared" si="1"/>
        <v>1425015000</v>
      </c>
      <c r="M101" s="7">
        <f t="shared" si="2"/>
        <v>517299000</v>
      </c>
      <c r="N101" s="7">
        <f t="shared" si="3"/>
        <v>907716000</v>
      </c>
    </row>
    <row r="102">
      <c r="A102" s="136">
        <v>108.0</v>
      </c>
      <c r="B102" s="137" t="s">
        <v>105</v>
      </c>
      <c r="C102" s="137" t="s">
        <v>25</v>
      </c>
      <c r="D102" s="139">
        <v>41639.0</v>
      </c>
      <c r="E102" s="138">
        <v>1.8676E10</v>
      </c>
      <c r="F102" s="138">
        <v>3.346E9</v>
      </c>
      <c r="G102" s="138">
        <v>5.38E9</v>
      </c>
      <c r="H102" s="138">
        <v>4.083E9</v>
      </c>
      <c r="I102" s="140" t="s">
        <v>59</v>
      </c>
      <c r="J102" s="137" t="s">
        <v>13</v>
      </c>
      <c r="K102" s="137" t="s">
        <v>100</v>
      </c>
      <c r="L102" s="7">
        <f t="shared" si="1"/>
        <v>15330000000</v>
      </c>
      <c r="M102" s="7">
        <f t="shared" si="2"/>
        <v>9463000000</v>
      </c>
      <c r="N102" s="7">
        <f t="shared" si="3"/>
        <v>5867000000</v>
      </c>
    </row>
    <row r="103">
      <c r="A103" s="136">
        <v>109.0</v>
      </c>
      <c r="B103" s="137" t="s">
        <v>105</v>
      </c>
      <c r="C103" s="137" t="s">
        <v>26</v>
      </c>
      <c r="D103" s="139">
        <v>42004.0</v>
      </c>
      <c r="E103" s="138">
        <v>2.0063E10</v>
      </c>
      <c r="F103" s="138">
        <v>4.422E9</v>
      </c>
      <c r="G103" s="138">
        <v>5.153E9</v>
      </c>
      <c r="H103" s="138">
        <v>4.297E9</v>
      </c>
      <c r="I103" s="140" t="s">
        <v>59</v>
      </c>
      <c r="J103" s="137" t="s">
        <v>13</v>
      </c>
      <c r="K103" s="137" t="s">
        <v>100</v>
      </c>
      <c r="L103" s="7">
        <f t="shared" si="1"/>
        <v>15641000000</v>
      </c>
      <c r="M103" s="7">
        <f t="shared" si="2"/>
        <v>9450000000</v>
      </c>
      <c r="N103" s="7">
        <f t="shared" si="3"/>
        <v>6191000000</v>
      </c>
    </row>
    <row r="104">
      <c r="A104" s="136">
        <v>110.0</v>
      </c>
      <c r="B104" s="137" t="s">
        <v>105</v>
      </c>
      <c r="C104" s="137" t="s">
        <v>27</v>
      </c>
      <c r="D104" s="139">
        <v>42369.0</v>
      </c>
      <c r="E104" s="138">
        <v>2.1662E10</v>
      </c>
      <c r="F104" s="138">
        <v>4.227E9</v>
      </c>
      <c r="G104" s="138">
        <v>4.895E9</v>
      </c>
      <c r="H104" s="138">
        <v>4.07E9</v>
      </c>
      <c r="I104" s="141" t="s">
        <v>59</v>
      </c>
      <c r="J104" s="137" t="s">
        <v>13</v>
      </c>
      <c r="K104" s="137" t="s">
        <v>100</v>
      </c>
      <c r="L104" s="7">
        <f t="shared" si="1"/>
        <v>17435000000</v>
      </c>
      <c r="M104" s="6">
        <f t="shared" si="2"/>
        <v>8965000000</v>
      </c>
      <c r="N104" s="7">
        <f t="shared" si="3"/>
        <v>8470000000</v>
      </c>
    </row>
    <row r="105">
      <c r="A105" s="136">
        <v>111.0</v>
      </c>
      <c r="B105" s="137" t="s">
        <v>105</v>
      </c>
      <c r="C105" s="137" t="s">
        <v>28</v>
      </c>
      <c r="D105" s="139">
        <v>42735.0</v>
      </c>
      <c r="E105" s="138">
        <v>2.2991E10</v>
      </c>
      <c r="F105" s="138">
        <v>4.162E9</v>
      </c>
      <c r="G105" s="138">
        <v>5.195E9</v>
      </c>
      <c r="H105" s="138">
        <v>3.84E9</v>
      </c>
      <c r="I105" s="140" t="s">
        <v>59</v>
      </c>
      <c r="J105" s="137" t="s">
        <v>13</v>
      </c>
      <c r="K105" s="137" t="s">
        <v>100</v>
      </c>
      <c r="L105" s="7">
        <f t="shared" si="1"/>
        <v>18829000000</v>
      </c>
      <c r="M105" s="7">
        <f t="shared" si="2"/>
        <v>9035000000</v>
      </c>
      <c r="N105" s="7">
        <f t="shared" si="3"/>
        <v>9794000000</v>
      </c>
    </row>
    <row r="106">
      <c r="A106" s="136">
        <v>112.0</v>
      </c>
      <c r="B106" s="137" t="s">
        <v>106</v>
      </c>
      <c r="C106" s="137" t="s">
        <v>25</v>
      </c>
      <c r="D106" s="139">
        <v>41274.0</v>
      </c>
      <c r="E106" s="138">
        <v>1.0259E10</v>
      </c>
      <c r="F106" s="138">
        <v>1.899E9</v>
      </c>
      <c r="G106" s="138">
        <v>3.927E9</v>
      </c>
      <c r="H106" s="140" t="s">
        <v>59</v>
      </c>
      <c r="I106" s="138">
        <v>2.877E9</v>
      </c>
      <c r="J106" s="137" t="s">
        <v>12</v>
      </c>
      <c r="K106" s="137" t="s">
        <v>107</v>
      </c>
      <c r="L106" s="7">
        <f t="shared" si="1"/>
        <v>8360000000</v>
      </c>
      <c r="M106" s="7">
        <f t="shared" si="2"/>
        <v>6804000000</v>
      </c>
      <c r="N106" s="7">
        <f t="shared" si="3"/>
        <v>1556000000</v>
      </c>
    </row>
    <row r="107">
      <c r="A107" s="136">
        <v>113.0</v>
      </c>
      <c r="B107" s="137" t="s">
        <v>106</v>
      </c>
      <c r="C107" s="137" t="s">
        <v>26</v>
      </c>
      <c r="D107" s="139">
        <v>41639.0</v>
      </c>
      <c r="E107" s="138">
        <v>1.123E10</v>
      </c>
      <c r="F107" s="138">
        <v>1.954E9</v>
      </c>
      <c r="G107" s="138">
        <v>3.862E9</v>
      </c>
      <c r="H107" s="141" t="s">
        <v>59</v>
      </c>
      <c r="I107" s="138">
        <v>3.132E9</v>
      </c>
      <c r="J107" s="137" t="s">
        <v>12</v>
      </c>
      <c r="K107" s="137" t="s">
        <v>107</v>
      </c>
      <c r="L107" s="7">
        <f t="shared" si="1"/>
        <v>9276000000</v>
      </c>
      <c r="M107" s="7">
        <f t="shared" si="2"/>
        <v>6994000000</v>
      </c>
      <c r="N107" s="7">
        <f t="shared" si="3"/>
        <v>2282000000</v>
      </c>
    </row>
    <row r="108">
      <c r="A108" s="136">
        <v>114.0</v>
      </c>
      <c r="B108" s="137" t="s">
        <v>106</v>
      </c>
      <c r="C108" s="137" t="s">
        <v>27</v>
      </c>
      <c r="D108" s="139">
        <v>42004.0</v>
      </c>
      <c r="E108" s="138">
        <v>1.2296E10</v>
      </c>
      <c r="F108" s="138">
        <v>1.982E9</v>
      </c>
      <c r="G108" s="138">
        <v>3.808E9</v>
      </c>
      <c r="H108" s="140" t="s">
        <v>59</v>
      </c>
      <c r="I108" s="138">
        <v>3.603E9</v>
      </c>
      <c r="J108" s="137" t="s">
        <v>12</v>
      </c>
      <c r="K108" s="137" t="s">
        <v>107</v>
      </c>
      <c r="L108" s="7">
        <f t="shared" si="1"/>
        <v>10314000000</v>
      </c>
      <c r="M108" s="7">
        <f t="shared" si="2"/>
        <v>7411000000</v>
      </c>
      <c r="N108" s="7">
        <f t="shared" si="3"/>
        <v>2903000000</v>
      </c>
    </row>
    <row r="109">
      <c r="A109" s="136">
        <v>115.0</v>
      </c>
      <c r="B109" s="137" t="s">
        <v>106</v>
      </c>
      <c r="C109" s="137" t="s">
        <v>28</v>
      </c>
      <c r="D109" s="139">
        <v>42369.0</v>
      </c>
      <c r="E109" s="138">
        <v>1.22E10</v>
      </c>
      <c r="F109" s="138">
        <v>2.261E9</v>
      </c>
      <c r="G109" s="138">
        <v>3.75E9</v>
      </c>
      <c r="H109" s="140" t="s">
        <v>59</v>
      </c>
      <c r="I109" s="138">
        <v>3.63E9</v>
      </c>
      <c r="J109" s="137" t="s">
        <v>12</v>
      </c>
      <c r="K109" s="137" t="s">
        <v>107</v>
      </c>
      <c r="L109" s="7">
        <f t="shared" si="1"/>
        <v>9939000000</v>
      </c>
      <c r="M109" s="7">
        <f t="shared" si="2"/>
        <v>7380000000</v>
      </c>
      <c r="N109" s="7">
        <f t="shared" si="3"/>
        <v>2559000000</v>
      </c>
    </row>
    <row r="110">
      <c r="A110" s="136">
        <v>116.0</v>
      </c>
      <c r="B110" s="137" t="s">
        <v>108</v>
      </c>
      <c r="C110" s="137" t="s">
        <v>25</v>
      </c>
      <c r="D110" s="139">
        <v>41274.0</v>
      </c>
      <c r="E110" s="138">
        <v>2.87596E9</v>
      </c>
      <c r="F110" s="138">
        <v>7.22479E8</v>
      </c>
      <c r="G110" s="138">
        <v>3.89486E8</v>
      </c>
      <c r="H110" s="140" t="s">
        <v>59</v>
      </c>
      <c r="I110" s="138">
        <v>6.44276E8</v>
      </c>
      <c r="J110" s="137" t="s">
        <v>17</v>
      </c>
      <c r="K110" s="137" t="s">
        <v>109</v>
      </c>
      <c r="L110" s="7">
        <f t="shared" si="1"/>
        <v>2153481000</v>
      </c>
      <c r="M110" s="7">
        <f t="shared" si="2"/>
        <v>1033762000</v>
      </c>
      <c r="N110" s="7">
        <f t="shared" si="3"/>
        <v>1119719000</v>
      </c>
    </row>
    <row r="111">
      <c r="A111" s="136">
        <v>117.0</v>
      </c>
      <c r="B111" s="137" t="s">
        <v>108</v>
      </c>
      <c r="C111" s="137" t="s">
        <v>26</v>
      </c>
      <c r="D111" s="139">
        <v>41639.0</v>
      </c>
      <c r="E111" s="138">
        <v>3.361407E9</v>
      </c>
      <c r="F111" s="138">
        <v>8.59873E8</v>
      </c>
      <c r="G111" s="138">
        <v>4.87084E8</v>
      </c>
      <c r="H111" s="140" t="s">
        <v>59</v>
      </c>
      <c r="I111" s="138">
        <v>8.00145E8</v>
      </c>
      <c r="J111" s="137" t="s">
        <v>17</v>
      </c>
      <c r="K111" s="137" t="s">
        <v>109</v>
      </c>
      <c r="L111" s="7">
        <f t="shared" si="1"/>
        <v>2501534000</v>
      </c>
      <c r="M111" s="7">
        <f t="shared" si="2"/>
        <v>1287229000</v>
      </c>
      <c r="N111" s="7">
        <f t="shared" si="3"/>
        <v>1214305000</v>
      </c>
    </row>
    <row r="112">
      <c r="A112" s="136">
        <v>118.0</v>
      </c>
      <c r="B112" s="137" t="s">
        <v>108</v>
      </c>
      <c r="C112" s="137" t="s">
        <v>27</v>
      </c>
      <c r="D112" s="139">
        <v>42004.0</v>
      </c>
      <c r="E112" s="138">
        <v>4.100048E9</v>
      </c>
      <c r="F112" s="138">
        <v>1.094265E9</v>
      </c>
      <c r="G112" s="138">
        <v>5.15059E8</v>
      </c>
      <c r="H112" s="141" t="s">
        <v>59</v>
      </c>
      <c r="I112" s="138">
        <v>1.003802E9</v>
      </c>
      <c r="J112" s="137" t="s">
        <v>17</v>
      </c>
      <c r="K112" s="137" t="s">
        <v>109</v>
      </c>
      <c r="L112" s="7">
        <f t="shared" si="1"/>
        <v>3005783000</v>
      </c>
      <c r="M112" s="7">
        <f t="shared" si="2"/>
        <v>1518861000</v>
      </c>
      <c r="N112" s="7">
        <f t="shared" si="3"/>
        <v>1486922000</v>
      </c>
    </row>
    <row r="113">
      <c r="A113" s="136">
        <v>119.0</v>
      </c>
      <c r="B113" s="137" t="s">
        <v>108</v>
      </c>
      <c r="C113" s="137" t="s">
        <v>28</v>
      </c>
      <c r="D113" s="139">
        <v>42369.0</v>
      </c>
      <c r="E113" s="138">
        <v>4.771516E9</v>
      </c>
      <c r="F113" s="138">
        <v>1.308868E9</v>
      </c>
      <c r="G113" s="138">
        <v>5.64531E8</v>
      </c>
      <c r="H113" s="141" t="s">
        <v>59</v>
      </c>
      <c r="I113" s="138">
        <v>1.285328E9</v>
      </c>
      <c r="J113" s="137" t="s">
        <v>17</v>
      </c>
      <c r="K113" s="137" t="s">
        <v>109</v>
      </c>
      <c r="L113" s="7">
        <f t="shared" si="1"/>
        <v>3462648000</v>
      </c>
      <c r="M113" s="7">
        <f t="shared" si="2"/>
        <v>1849859000</v>
      </c>
      <c r="N113" s="7">
        <f t="shared" si="3"/>
        <v>1612789000</v>
      </c>
    </row>
    <row r="114">
      <c r="A114" s="136">
        <v>120.0</v>
      </c>
      <c r="B114" s="137" t="s">
        <v>22</v>
      </c>
      <c r="C114" s="137" t="s">
        <v>25</v>
      </c>
      <c r="D114" s="139">
        <v>41639.0</v>
      </c>
      <c r="E114" s="138">
        <v>7.4452E10</v>
      </c>
      <c r="F114" s="138">
        <v>5.4181E10</v>
      </c>
      <c r="G114" s="138">
        <v>1.9526E10</v>
      </c>
      <c r="H114" s="141" t="s">
        <v>59</v>
      </c>
      <c r="I114" s="140" t="s">
        <v>59</v>
      </c>
      <c r="J114" s="137" t="s">
        <v>9</v>
      </c>
      <c r="K114" s="137" t="s">
        <v>110</v>
      </c>
      <c r="L114" s="7">
        <f t="shared" si="1"/>
        <v>20271000000</v>
      </c>
      <c r="M114" s="7">
        <f t="shared" si="2"/>
        <v>19526000000</v>
      </c>
      <c r="N114" s="7">
        <f t="shared" si="3"/>
        <v>745000000</v>
      </c>
    </row>
    <row r="115">
      <c r="A115" s="136">
        <v>121.0</v>
      </c>
      <c r="B115" s="137" t="s">
        <v>22</v>
      </c>
      <c r="C115" s="137" t="s">
        <v>26</v>
      </c>
      <c r="D115" s="139">
        <v>42004.0</v>
      </c>
      <c r="E115" s="138">
        <v>8.8988E10</v>
      </c>
      <c r="F115" s="138">
        <v>6.2752E10</v>
      </c>
      <c r="G115" s="138">
        <v>2.6058E10</v>
      </c>
      <c r="H115" s="141" t="s">
        <v>59</v>
      </c>
      <c r="I115" s="140" t="s">
        <v>59</v>
      </c>
      <c r="J115" s="137" t="s">
        <v>9</v>
      </c>
      <c r="K115" s="137" t="s">
        <v>110</v>
      </c>
      <c r="L115" s="7">
        <f t="shared" si="1"/>
        <v>26236000000</v>
      </c>
      <c r="M115" s="7">
        <f t="shared" si="2"/>
        <v>26058000000</v>
      </c>
      <c r="N115" s="7">
        <f t="shared" si="3"/>
        <v>178000000</v>
      </c>
    </row>
    <row r="116">
      <c r="A116" s="136">
        <v>122.0</v>
      </c>
      <c r="B116" s="137" t="s">
        <v>22</v>
      </c>
      <c r="C116" s="137" t="s">
        <v>27</v>
      </c>
      <c r="D116" s="139">
        <v>42369.0</v>
      </c>
      <c r="E116" s="138">
        <v>1.07006E11</v>
      </c>
      <c r="F116" s="138">
        <v>7.1651E10</v>
      </c>
      <c r="G116" s="138">
        <v>3.3122E10</v>
      </c>
      <c r="H116" s="140" t="s">
        <v>59</v>
      </c>
      <c r="I116" s="141" t="s">
        <v>59</v>
      </c>
      <c r="J116" s="137" t="s">
        <v>9</v>
      </c>
      <c r="K116" s="137" t="s">
        <v>110</v>
      </c>
      <c r="L116" s="7">
        <f t="shared" si="1"/>
        <v>35355000000</v>
      </c>
      <c r="M116" s="6">
        <f t="shared" si="2"/>
        <v>33122000000</v>
      </c>
      <c r="N116" s="7">
        <f t="shared" si="3"/>
        <v>2233000000</v>
      </c>
    </row>
    <row r="117">
      <c r="A117" s="136">
        <v>123.0</v>
      </c>
      <c r="B117" s="137" t="s">
        <v>22</v>
      </c>
      <c r="C117" s="137" t="s">
        <v>28</v>
      </c>
      <c r="D117" s="139">
        <v>42735.0</v>
      </c>
      <c r="E117" s="138">
        <v>1.35987E11</v>
      </c>
      <c r="F117" s="138">
        <v>8.8265E10</v>
      </c>
      <c r="G117" s="138">
        <v>4.3536E10</v>
      </c>
      <c r="H117" s="141" t="s">
        <v>59</v>
      </c>
      <c r="I117" s="141" t="s">
        <v>59</v>
      </c>
      <c r="J117" s="137" t="s">
        <v>9</v>
      </c>
      <c r="K117" s="137" t="s">
        <v>110</v>
      </c>
      <c r="L117" s="7">
        <f t="shared" si="1"/>
        <v>47722000000</v>
      </c>
      <c r="M117" s="6">
        <f t="shared" si="2"/>
        <v>43536000000</v>
      </c>
      <c r="N117" s="7">
        <f t="shared" si="3"/>
        <v>4186000000</v>
      </c>
    </row>
    <row r="118">
      <c r="A118" s="136">
        <v>124.0</v>
      </c>
      <c r="B118" s="137" t="s">
        <v>111</v>
      </c>
      <c r="C118" s="137" t="s">
        <v>25</v>
      </c>
      <c r="D118" s="139">
        <v>41639.0</v>
      </c>
      <c r="E118" s="138">
        <v>1.75176E10</v>
      </c>
      <c r="F118" s="138">
        <v>1.47577E10</v>
      </c>
      <c r="G118" s="138">
        <v>1.9243E9</v>
      </c>
      <c r="H118" s="141" t="s">
        <v>59</v>
      </c>
      <c r="I118" s="138">
        <v>9.53E7</v>
      </c>
      <c r="J118" s="137" t="s">
        <v>9</v>
      </c>
      <c r="K118" s="137" t="s">
        <v>112</v>
      </c>
      <c r="L118" s="7">
        <f t="shared" si="1"/>
        <v>2759900000</v>
      </c>
      <c r="M118" s="7">
        <f t="shared" si="2"/>
        <v>2019600000</v>
      </c>
      <c r="N118" s="7">
        <f t="shared" si="3"/>
        <v>740300000</v>
      </c>
    </row>
    <row r="119">
      <c r="A119" s="136">
        <v>125.0</v>
      </c>
      <c r="B119" s="137" t="s">
        <v>111</v>
      </c>
      <c r="C119" s="137" t="s">
        <v>26</v>
      </c>
      <c r="D119" s="139">
        <v>42004.0</v>
      </c>
      <c r="E119" s="138">
        <v>1.91088E10</v>
      </c>
      <c r="F119" s="138">
        <v>1.61201E10</v>
      </c>
      <c r="G119" s="138">
        <v>2.061E9</v>
      </c>
      <c r="H119" s="141" t="s">
        <v>59</v>
      </c>
      <c r="I119" s="138">
        <v>1.069E8</v>
      </c>
      <c r="J119" s="137" t="s">
        <v>9</v>
      </c>
      <c r="K119" s="137" t="s">
        <v>112</v>
      </c>
      <c r="L119" s="7">
        <f t="shared" si="1"/>
        <v>2988700000</v>
      </c>
      <c r="M119" s="7">
        <f t="shared" si="2"/>
        <v>2167900000</v>
      </c>
      <c r="N119" s="7">
        <f t="shared" si="3"/>
        <v>820800000</v>
      </c>
    </row>
    <row r="120">
      <c r="A120" s="136">
        <v>126.0</v>
      </c>
      <c r="B120" s="137" t="s">
        <v>111</v>
      </c>
      <c r="C120" s="137" t="s">
        <v>27</v>
      </c>
      <c r="D120" s="139">
        <v>42369.0</v>
      </c>
      <c r="E120" s="138">
        <v>2.0862E10</v>
      </c>
      <c r="F120" s="138">
        <v>1.76005E10</v>
      </c>
      <c r="G120" s="138">
        <v>2.2456E9</v>
      </c>
      <c r="H120" s="141" t="s">
        <v>59</v>
      </c>
      <c r="I120" s="138">
        <v>1.274E8</v>
      </c>
      <c r="J120" s="137" t="s">
        <v>9</v>
      </c>
      <c r="K120" s="137" t="s">
        <v>112</v>
      </c>
      <c r="L120" s="7">
        <f t="shared" si="1"/>
        <v>3261500000</v>
      </c>
      <c r="M120" s="7">
        <f t="shared" si="2"/>
        <v>2373000000</v>
      </c>
      <c r="N120" s="7">
        <f t="shared" si="3"/>
        <v>888500000</v>
      </c>
    </row>
    <row r="121">
      <c r="A121" s="136">
        <v>127.0</v>
      </c>
      <c r="B121" s="137" t="s">
        <v>111</v>
      </c>
      <c r="C121" s="137" t="s">
        <v>28</v>
      </c>
      <c r="D121" s="142">
        <v>42735.0</v>
      </c>
      <c r="E121" s="138">
        <v>2.1609E10</v>
      </c>
      <c r="F121" s="138">
        <v>1.82958E10</v>
      </c>
      <c r="G121" s="138">
        <v>2.2803E9</v>
      </c>
      <c r="H121" s="141" t="s">
        <v>59</v>
      </c>
      <c r="I121" s="138">
        <v>1.434E8</v>
      </c>
      <c r="J121" s="137" t="s">
        <v>9</v>
      </c>
      <c r="K121" s="137" t="s">
        <v>112</v>
      </c>
      <c r="L121" s="7">
        <f t="shared" si="1"/>
        <v>3313200000</v>
      </c>
      <c r="M121" s="7">
        <f t="shared" si="2"/>
        <v>2423700000</v>
      </c>
      <c r="N121" s="7">
        <f t="shared" si="3"/>
        <v>889500000</v>
      </c>
    </row>
    <row r="122">
      <c r="A122" s="136">
        <v>128.0</v>
      </c>
      <c r="B122" s="137" t="s">
        <v>113</v>
      </c>
      <c r="C122" s="137" t="s">
        <v>25</v>
      </c>
      <c r="D122" s="139">
        <v>41274.0</v>
      </c>
      <c r="E122" s="138">
        <v>6.14972E10</v>
      </c>
      <c r="F122" s="138">
        <v>4.82136E10</v>
      </c>
      <c r="G122" s="138">
        <v>8.6805E9</v>
      </c>
      <c r="H122" s="141" t="s">
        <v>59</v>
      </c>
      <c r="I122" s="138">
        <v>2.33E8</v>
      </c>
      <c r="J122" s="137" t="s">
        <v>13</v>
      </c>
      <c r="K122" s="137" t="s">
        <v>114</v>
      </c>
      <c r="L122" s="7">
        <f t="shared" si="1"/>
        <v>13283600000</v>
      </c>
      <c r="M122" s="7">
        <f t="shared" si="2"/>
        <v>8913500000</v>
      </c>
      <c r="N122" s="7">
        <f t="shared" si="3"/>
        <v>4370100000</v>
      </c>
    </row>
    <row r="123">
      <c r="A123" s="136">
        <v>129.0</v>
      </c>
      <c r="B123" s="137" t="s">
        <v>113</v>
      </c>
      <c r="C123" s="137" t="s">
        <v>26</v>
      </c>
      <c r="D123" s="139">
        <v>41639.0</v>
      </c>
      <c r="E123" s="138">
        <v>7.10235E10</v>
      </c>
      <c r="F123" s="138">
        <v>5.62371E10</v>
      </c>
      <c r="G123" s="138">
        <v>9.9529E9</v>
      </c>
      <c r="H123" s="141" t="s">
        <v>59</v>
      </c>
      <c r="I123" s="138">
        <v>2.453E8</v>
      </c>
      <c r="J123" s="137" t="s">
        <v>13</v>
      </c>
      <c r="K123" s="137" t="s">
        <v>114</v>
      </c>
      <c r="L123" s="7">
        <f t="shared" si="1"/>
        <v>14786400000</v>
      </c>
      <c r="M123" s="7">
        <f t="shared" si="2"/>
        <v>10198200000</v>
      </c>
      <c r="N123" s="7">
        <f t="shared" si="3"/>
        <v>4588200000</v>
      </c>
    </row>
    <row r="124">
      <c r="A124" s="136">
        <v>130.0</v>
      </c>
      <c r="B124" s="137" t="s">
        <v>113</v>
      </c>
      <c r="C124" s="137" t="s">
        <v>27</v>
      </c>
      <c r="D124" s="139">
        <v>42004.0</v>
      </c>
      <c r="E124" s="138">
        <v>7.38741E10</v>
      </c>
      <c r="F124" s="138">
        <v>5.68549E10</v>
      </c>
      <c r="G124" s="138">
        <v>1.17484E10</v>
      </c>
      <c r="H124" s="141" t="s">
        <v>59</v>
      </c>
      <c r="I124" s="138">
        <v>2.209E8</v>
      </c>
      <c r="J124" s="137" t="s">
        <v>13</v>
      </c>
      <c r="K124" s="137" t="s">
        <v>114</v>
      </c>
      <c r="L124" s="7">
        <f t="shared" si="1"/>
        <v>17019200000</v>
      </c>
      <c r="M124" s="7">
        <f t="shared" si="2"/>
        <v>11969300000</v>
      </c>
      <c r="N124" s="7">
        <f t="shared" si="3"/>
        <v>5049900000</v>
      </c>
    </row>
    <row r="125">
      <c r="A125" s="136">
        <v>131.0</v>
      </c>
      <c r="B125" s="137" t="s">
        <v>113</v>
      </c>
      <c r="C125" s="137" t="s">
        <v>28</v>
      </c>
      <c r="D125" s="139">
        <v>42369.0</v>
      </c>
      <c r="E125" s="138">
        <v>7.91565E10</v>
      </c>
      <c r="F125" s="138">
        <v>6.11169E10</v>
      </c>
      <c r="G125" s="138">
        <v>1.25348E10</v>
      </c>
      <c r="H125" s="140" t="s">
        <v>59</v>
      </c>
      <c r="I125" s="138">
        <v>2.301E8</v>
      </c>
      <c r="J125" s="137" t="s">
        <v>13</v>
      </c>
      <c r="K125" s="137" t="s">
        <v>114</v>
      </c>
      <c r="L125" s="7">
        <f t="shared" si="1"/>
        <v>18039600000</v>
      </c>
      <c r="M125" s="7">
        <f t="shared" si="2"/>
        <v>12764900000</v>
      </c>
      <c r="N125" s="7">
        <f t="shared" si="3"/>
        <v>5274700000</v>
      </c>
    </row>
    <row r="126">
      <c r="A126" s="136">
        <v>136.0</v>
      </c>
      <c r="B126" s="137" t="s">
        <v>115</v>
      </c>
      <c r="C126" s="137" t="s">
        <v>25</v>
      </c>
      <c r="D126" s="139">
        <v>41274.0</v>
      </c>
      <c r="E126" s="138">
        <v>1.6428E10</v>
      </c>
      <c r="F126" s="138">
        <v>3.079E9</v>
      </c>
      <c r="G126" s="138">
        <v>1.333E9</v>
      </c>
      <c r="H126" s="141" t="s">
        <v>59</v>
      </c>
      <c r="I126" s="138">
        <v>6.881E9</v>
      </c>
      <c r="J126" s="137" t="s">
        <v>11</v>
      </c>
      <c r="K126" s="137" t="s">
        <v>116</v>
      </c>
      <c r="L126" s="7">
        <f t="shared" si="1"/>
        <v>13349000000</v>
      </c>
      <c r="M126" s="7">
        <f t="shared" si="2"/>
        <v>8214000000</v>
      </c>
      <c r="N126" s="7">
        <f t="shared" si="3"/>
        <v>5135000000</v>
      </c>
    </row>
    <row r="127">
      <c r="A127" s="136">
        <v>137.0</v>
      </c>
      <c r="B127" s="137" t="s">
        <v>115</v>
      </c>
      <c r="C127" s="137" t="s">
        <v>26</v>
      </c>
      <c r="D127" s="139">
        <v>41639.0</v>
      </c>
      <c r="E127" s="138">
        <v>1.4771E10</v>
      </c>
      <c r="F127" s="138">
        <v>2.938E9</v>
      </c>
      <c r="G127" s="138">
        <v>1.286E9</v>
      </c>
      <c r="H127" s="141" t="s">
        <v>59</v>
      </c>
      <c r="I127" s="138">
        <v>5.866E9</v>
      </c>
      <c r="J127" s="137" t="s">
        <v>11</v>
      </c>
      <c r="K127" s="137" t="s">
        <v>116</v>
      </c>
      <c r="L127" s="7">
        <f t="shared" si="1"/>
        <v>11833000000</v>
      </c>
      <c r="M127" s="7">
        <f t="shared" si="2"/>
        <v>7152000000</v>
      </c>
      <c r="N127" s="7">
        <f t="shared" si="3"/>
        <v>4681000000</v>
      </c>
    </row>
    <row r="128">
      <c r="A128" s="136">
        <v>138.0</v>
      </c>
      <c r="B128" s="137" t="s">
        <v>115</v>
      </c>
      <c r="C128" s="137" t="s">
        <v>27</v>
      </c>
      <c r="D128" s="139">
        <v>42004.0</v>
      </c>
      <c r="E128" s="138">
        <v>1.2691E10</v>
      </c>
      <c r="F128" s="138">
        <v>2.511E9</v>
      </c>
      <c r="G128" s="138">
        <v>1.095E9</v>
      </c>
      <c r="H128" s="141" t="s">
        <v>59</v>
      </c>
      <c r="I128" s="138">
        <v>9.72E9</v>
      </c>
      <c r="J128" s="137" t="s">
        <v>11</v>
      </c>
      <c r="K128" s="137" t="s">
        <v>116</v>
      </c>
      <c r="L128" s="7">
        <f t="shared" si="1"/>
        <v>10180000000</v>
      </c>
      <c r="M128" s="7">
        <f t="shared" si="2"/>
        <v>10815000000</v>
      </c>
      <c r="N128" s="7">
        <f t="shared" si="3"/>
        <v>-635000000</v>
      </c>
    </row>
    <row r="129">
      <c r="A129" s="136">
        <v>139.0</v>
      </c>
      <c r="B129" s="137" t="s">
        <v>115</v>
      </c>
      <c r="C129" s="137" t="s">
        <v>28</v>
      </c>
      <c r="D129" s="139">
        <v>42369.0</v>
      </c>
      <c r="E129" s="138">
        <v>6.383E9</v>
      </c>
      <c r="F129" s="138">
        <v>2.065E9</v>
      </c>
      <c r="G129" s="138">
        <v>7.91E8</v>
      </c>
      <c r="H129" s="141" t="s">
        <v>59</v>
      </c>
      <c r="I129" s="138">
        <v>2.9372E10</v>
      </c>
      <c r="J129" s="137" t="s">
        <v>11</v>
      </c>
      <c r="K129" s="137" t="s">
        <v>116</v>
      </c>
      <c r="L129" s="7">
        <f t="shared" si="1"/>
        <v>4318000000</v>
      </c>
      <c r="M129" s="7">
        <f t="shared" si="2"/>
        <v>30163000000</v>
      </c>
      <c r="N129" s="7">
        <f t="shared" si="3"/>
        <v>-25845000000</v>
      </c>
    </row>
    <row r="130">
      <c r="A130" s="136">
        <v>140.0</v>
      </c>
      <c r="B130" s="137" t="s">
        <v>117</v>
      </c>
      <c r="C130" s="137" t="s">
        <v>25</v>
      </c>
      <c r="D130" s="139">
        <v>41639.0</v>
      </c>
      <c r="E130" s="138">
        <v>1.4581E10</v>
      </c>
      <c r="F130" s="138">
        <v>2.942E9</v>
      </c>
      <c r="G130" s="138">
        <v>2.256E9</v>
      </c>
      <c r="H130" s="141" t="s">
        <v>59</v>
      </c>
      <c r="I130" s="138">
        <v>3.927E9</v>
      </c>
      <c r="J130" s="137" t="s">
        <v>11</v>
      </c>
      <c r="K130" s="137" t="s">
        <v>116</v>
      </c>
      <c r="L130" s="7">
        <f t="shared" si="1"/>
        <v>11639000000</v>
      </c>
      <c r="M130" s="7">
        <f t="shared" si="2"/>
        <v>6183000000</v>
      </c>
      <c r="N130" s="7">
        <f t="shared" si="3"/>
        <v>5456000000</v>
      </c>
    </row>
    <row r="131">
      <c r="A131" s="136">
        <v>141.0</v>
      </c>
      <c r="B131" s="137" t="s">
        <v>117</v>
      </c>
      <c r="C131" s="137" t="s">
        <v>26</v>
      </c>
      <c r="D131" s="139">
        <v>42004.0</v>
      </c>
      <c r="E131" s="138">
        <v>1.847E10</v>
      </c>
      <c r="F131" s="138">
        <v>3.317E9</v>
      </c>
      <c r="G131" s="138">
        <v>2.725E9</v>
      </c>
      <c r="H131" s="141" t="s">
        <v>59</v>
      </c>
      <c r="I131" s="138">
        <v>4.55E9</v>
      </c>
      <c r="J131" s="137" t="s">
        <v>11</v>
      </c>
      <c r="K131" s="137" t="s">
        <v>116</v>
      </c>
      <c r="L131" s="7">
        <f t="shared" si="1"/>
        <v>15153000000</v>
      </c>
      <c r="M131" s="7">
        <f t="shared" si="2"/>
        <v>7275000000</v>
      </c>
      <c r="N131" s="7">
        <f t="shared" si="3"/>
        <v>7878000000</v>
      </c>
    </row>
    <row r="132">
      <c r="A132" s="136">
        <v>142.0</v>
      </c>
      <c r="B132" s="137" t="s">
        <v>117</v>
      </c>
      <c r="C132" s="137" t="s">
        <v>27</v>
      </c>
      <c r="D132" s="139">
        <v>42369.0</v>
      </c>
      <c r="E132" s="138">
        <v>8.698E9</v>
      </c>
      <c r="F132" s="138">
        <v>3.185E9</v>
      </c>
      <c r="G132" s="138">
        <v>2.0E9</v>
      </c>
      <c r="H132" s="141" t="s">
        <v>59</v>
      </c>
      <c r="I132" s="138">
        <v>4.603E9</v>
      </c>
      <c r="J132" s="137" t="s">
        <v>11</v>
      </c>
      <c r="K132" s="137" t="s">
        <v>116</v>
      </c>
      <c r="L132" s="7">
        <f t="shared" si="1"/>
        <v>5513000000</v>
      </c>
      <c r="M132" s="7">
        <f t="shared" si="2"/>
        <v>6603000000</v>
      </c>
      <c r="N132" s="7">
        <f t="shared" si="3"/>
        <v>-1090000000</v>
      </c>
    </row>
    <row r="133">
      <c r="A133" s="136">
        <v>143.0</v>
      </c>
      <c r="B133" s="137" t="s">
        <v>117</v>
      </c>
      <c r="C133" s="137" t="s">
        <v>28</v>
      </c>
      <c r="D133" s="139">
        <v>42735.0</v>
      </c>
      <c r="E133" s="138">
        <v>7.869E9</v>
      </c>
      <c r="F133" s="138">
        <v>2.9E9</v>
      </c>
      <c r="G133" s="138">
        <v>2.094E9</v>
      </c>
      <c r="H133" s="141" t="s">
        <v>59</v>
      </c>
      <c r="I133" s="138">
        <v>4.301E9</v>
      </c>
      <c r="J133" s="137" t="s">
        <v>11</v>
      </c>
      <c r="K133" s="137" t="s">
        <v>116</v>
      </c>
      <c r="L133" s="7">
        <f t="shared" si="1"/>
        <v>4969000000</v>
      </c>
      <c r="M133" s="7">
        <f t="shared" si="2"/>
        <v>6395000000</v>
      </c>
      <c r="N133" s="7">
        <f t="shared" si="3"/>
        <v>-1426000000</v>
      </c>
    </row>
    <row r="134">
      <c r="A134" s="136">
        <v>144.0</v>
      </c>
      <c r="B134" s="137" t="s">
        <v>118</v>
      </c>
      <c r="C134" s="137" t="s">
        <v>25</v>
      </c>
      <c r="D134" s="139">
        <v>41547.0</v>
      </c>
      <c r="E134" s="138">
        <v>1.01804E10</v>
      </c>
      <c r="F134" s="138">
        <v>7.4721E9</v>
      </c>
      <c r="G134" s="138">
        <v>1.0186E9</v>
      </c>
      <c r="H134" s="138">
        <v>1.337E8</v>
      </c>
      <c r="I134" s="141" t="s">
        <v>59</v>
      </c>
      <c r="J134" s="137" t="s">
        <v>16</v>
      </c>
      <c r="K134" s="137" t="s">
        <v>119</v>
      </c>
      <c r="L134" s="7">
        <f t="shared" si="1"/>
        <v>2708300000</v>
      </c>
      <c r="M134" s="6">
        <f t="shared" si="2"/>
        <v>1152300000</v>
      </c>
      <c r="N134" s="7">
        <f t="shared" si="3"/>
        <v>1556000000</v>
      </c>
    </row>
    <row r="135">
      <c r="A135" s="136">
        <v>145.0</v>
      </c>
      <c r="B135" s="137" t="s">
        <v>118</v>
      </c>
      <c r="C135" s="137" t="s">
        <v>26</v>
      </c>
      <c r="D135" s="142">
        <v>41912.0</v>
      </c>
      <c r="E135" s="138">
        <v>1.0439E10</v>
      </c>
      <c r="F135" s="138">
        <v>7.6299E9</v>
      </c>
      <c r="G135" s="138">
        <v>1.0074E9</v>
      </c>
      <c r="H135" s="138">
        <v>1.398E8</v>
      </c>
      <c r="I135" s="141" t="s">
        <v>59</v>
      </c>
      <c r="J135" s="137" t="s">
        <v>16</v>
      </c>
      <c r="K135" s="137" t="s">
        <v>119</v>
      </c>
      <c r="L135" s="7">
        <f t="shared" si="1"/>
        <v>2809100000</v>
      </c>
      <c r="M135" s="6">
        <f t="shared" si="2"/>
        <v>1147200000</v>
      </c>
      <c r="N135" s="7">
        <f t="shared" si="3"/>
        <v>1661900000</v>
      </c>
    </row>
    <row r="136">
      <c r="A136" s="136">
        <v>146.0</v>
      </c>
      <c r="B136" s="137" t="s">
        <v>118</v>
      </c>
      <c r="C136" s="137" t="s">
        <v>27</v>
      </c>
      <c r="D136" s="139">
        <v>42277.0</v>
      </c>
      <c r="E136" s="138">
        <v>9.8949E9</v>
      </c>
      <c r="F136" s="138">
        <v>6.939E9</v>
      </c>
      <c r="G136" s="138">
        <v>8.953E8</v>
      </c>
      <c r="H136" s="138">
        <v>1.371E8</v>
      </c>
      <c r="I136" s="141" t="s">
        <v>59</v>
      </c>
      <c r="J136" s="137" t="s">
        <v>16</v>
      </c>
      <c r="K136" s="137" t="s">
        <v>119</v>
      </c>
      <c r="L136" s="7">
        <f t="shared" si="1"/>
        <v>2955900000</v>
      </c>
      <c r="M136" s="6">
        <f t="shared" si="2"/>
        <v>1032400000</v>
      </c>
      <c r="N136" s="7">
        <f t="shared" si="3"/>
        <v>1923500000</v>
      </c>
    </row>
    <row r="137">
      <c r="A137" s="136">
        <v>147.0</v>
      </c>
      <c r="B137" s="137" t="s">
        <v>118</v>
      </c>
      <c r="C137" s="137" t="s">
        <v>28</v>
      </c>
      <c r="D137" s="139">
        <v>42643.0</v>
      </c>
      <c r="E137" s="138">
        <v>9.5244E9</v>
      </c>
      <c r="F137" s="138">
        <v>6.4027E9</v>
      </c>
      <c r="G137" s="138">
        <v>7.976E8</v>
      </c>
      <c r="H137" s="138">
        <v>1.32E8</v>
      </c>
      <c r="I137" s="140" t="s">
        <v>59</v>
      </c>
      <c r="J137" s="137" t="s">
        <v>16</v>
      </c>
      <c r="K137" s="137" t="s">
        <v>119</v>
      </c>
      <c r="L137" s="7">
        <f t="shared" si="1"/>
        <v>3121700000</v>
      </c>
      <c r="M137" s="7">
        <f t="shared" si="2"/>
        <v>929600000</v>
      </c>
      <c r="N137" s="7">
        <f t="shared" si="3"/>
        <v>2192100000</v>
      </c>
    </row>
    <row r="138">
      <c r="A138" s="136">
        <v>148.0</v>
      </c>
      <c r="B138" s="137" t="s">
        <v>120</v>
      </c>
      <c r="C138" s="137" t="s">
        <v>25</v>
      </c>
      <c r="D138" s="139">
        <v>41274.0</v>
      </c>
      <c r="E138" s="138">
        <v>4.2921E9</v>
      </c>
      <c r="F138" s="138">
        <v>2.9489E9</v>
      </c>
      <c r="G138" s="138">
        <v>5.129E8</v>
      </c>
      <c r="H138" s="141" t="s">
        <v>59</v>
      </c>
      <c r="I138" s="140" t="s">
        <v>59</v>
      </c>
      <c r="J138" s="137" t="s">
        <v>15</v>
      </c>
      <c r="K138" s="137" t="s">
        <v>121</v>
      </c>
      <c r="L138" s="7">
        <f t="shared" si="1"/>
        <v>1343200000</v>
      </c>
      <c r="M138" s="7">
        <f t="shared" si="2"/>
        <v>512900000</v>
      </c>
      <c r="N138" s="7">
        <f t="shared" si="3"/>
        <v>830300000</v>
      </c>
    </row>
    <row r="139">
      <c r="A139" s="136">
        <v>149.0</v>
      </c>
      <c r="B139" s="137" t="s">
        <v>120</v>
      </c>
      <c r="C139" s="137" t="s">
        <v>26</v>
      </c>
      <c r="D139" s="139">
        <v>41639.0</v>
      </c>
      <c r="E139" s="138">
        <v>4.6147E9</v>
      </c>
      <c r="F139" s="138">
        <v>3.1639E9</v>
      </c>
      <c r="G139" s="138">
        <v>5.48E8</v>
      </c>
      <c r="H139" s="141" t="s">
        <v>59</v>
      </c>
      <c r="I139" s="140" t="s">
        <v>59</v>
      </c>
      <c r="J139" s="137" t="s">
        <v>15</v>
      </c>
      <c r="K139" s="137" t="s">
        <v>121</v>
      </c>
      <c r="L139" s="7">
        <f t="shared" si="1"/>
        <v>1450800000</v>
      </c>
      <c r="M139" s="7">
        <f t="shared" si="2"/>
        <v>548000000</v>
      </c>
      <c r="N139" s="7">
        <f t="shared" si="3"/>
        <v>902800000</v>
      </c>
    </row>
    <row r="140">
      <c r="A140" s="136">
        <v>150.0</v>
      </c>
      <c r="B140" s="137" t="s">
        <v>120</v>
      </c>
      <c r="C140" s="137" t="s">
        <v>27</v>
      </c>
      <c r="D140" s="139">
        <v>42004.0</v>
      </c>
      <c r="E140" s="138">
        <v>5.3455E9</v>
      </c>
      <c r="F140" s="138">
        <v>3.6517E9</v>
      </c>
      <c r="G140" s="138">
        <v>6.451E8</v>
      </c>
      <c r="H140" s="141" t="s">
        <v>59</v>
      </c>
      <c r="I140" s="140" t="s">
        <v>59</v>
      </c>
      <c r="J140" s="137" t="s">
        <v>15</v>
      </c>
      <c r="K140" s="137" t="s">
        <v>121</v>
      </c>
      <c r="L140" s="7">
        <f t="shared" si="1"/>
        <v>1693800000</v>
      </c>
      <c r="M140" s="7">
        <f t="shared" si="2"/>
        <v>645100000</v>
      </c>
      <c r="N140" s="7">
        <f t="shared" si="3"/>
        <v>1048700000</v>
      </c>
    </row>
    <row r="141">
      <c r="A141" s="136">
        <v>151.0</v>
      </c>
      <c r="B141" s="137" t="s">
        <v>120</v>
      </c>
      <c r="C141" s="137" t="s">
        <v>28</v>
      </c>
      <c r="D141" s="139">
        <v>42369.0</v>
      </c>
      <c r="E141" s="138">
        <v>5.5687E9</v>
      </c>
      <c r="F141" s="138">
        <v>3.7892E9</v>
      </c>
      <c r="G141" s="138">
        <v>6.691E8</v>
      </c>
      <c r="H141" s="141" t="s">
        <v>59</v>
      </c>
      <c r="I141" s="140" t="s">
        <v>59</v>
      </c>
      <c r="J141" s="137" t="s">
        <v>15</v>
      </c>
      <c r="K141" s="137" t="s">
        <v>121</v>
      </c>
      <c r="L141" s="7">
        <f t="shared" si="1"/>
        <v>1779500000</v>
      </c>
      <c r="M141" s="7">
        <f t="shared" si="2"/>
        <v>669100000</v>
      </c>
      <c r="N141" s="7">
        <f t="shared" si="3"/>
        <v>1110400000</v>
      </c>
    </row>
    <row r="142">
      <c r="A142" s="136">
        <v>152.0</v>
      </c>
      <c r="B142" s="137" t="s">
        <v>122</v>
      </c>
      <c r="C142" s="137" t="s">
        <v>25</v>
      </c>
      <c r="D142" s="139">
        <v>41274.0</v>
      </c>
      <c r="E142" s="138">
        <v>2.37E10</v>
      </c>
      <c r="F142" s="138">
        <v>2.0401E10</v>
      </c>
      <c r="G142" s="138">
        <v>9.97E8</v>
      </c>
      <c r="H142" s="138">
        <v>1.97E8</v>
      </c>
      <c r="I142" s="138">
        <v>1.46E9</v>
      </c>
      <c r="J142" s="137" t="s">
        <v>14</v>
      </c>
      <c r="K142" s="137" t="s">
        <v>123</v>
      </c>
      <c r="L142" s="7">
        <f t="shared" si="1"/>
        <v>3299000000</v>
      </c>
      <c r="M142" s="7">
        <f t="shared" si="2"/>
        <v>2654000000</v>
      </c>
      <c r="N142" s="7">
        <f t="shared" si="3"/>
        <v>645000000</v>
      </c>
    </row>
    <row r="143">
      <c r="A143" s="136">
        <v>153.0</v>
      </c>
      <c r="B143" s="137" t="s">
        <v>122</v>
      </c>
      <c r="C143" s="137" t="s">
        <v>26</v>
      </c>
      <c r="D143" s="139">
        <v>41639.0</v>
      </c>
      <c r="E143" s="138">
        <v>2.3032E10</v>
      </c>
      <c r="F143" s="138">
        <v>1.9286E10</v>
      </c>
      <c r="G143" s="138">
        <v>1.008E9</v>
      </c>
      <c r="H143" s="138">
        <v>1.92E8</v>
      </c>
      <c r="I143" s="138">
        <v>1.421E9</v>
      </c>
      <c r="J143" s="137" t="s">
        <v>14</v>
      </c>
      <c r="K143" s="137" t="s">
        <v>123</v>
      </c>
      <c r="L143" s="7">
        <f t="shared" si="1"/>
        <v>3746000000</v>
      </c>
      <c r="M143" s="7">
        <f t="shared" si="2"/>
        <v>2621000000</v>
      </c>
      <c r="N143" s="7">
        <f t="shared" si="3"/>
        <v>1125000000</v>
      </c>
    </row>
    <row r="144">
      <c r="A144" s="136">
        <v>154.0</v>
      </c>
      <c r="B144" s="137" t="s">
        <v>122</v>
      </c>
      <c r="C144" s="137" t="s">
        <v>27</v>
      </c>
      <c r="D144" s="139">
        <v>42004.0</v>
      </c>
      <c r="E144" s="138">
        <v>2.3906E10</v>
      </c>
      <c r="F144" s="138">
        <v>1.9137E10</v>
      </c>
      <c r="G144" s="138">
        <v>9.95E8</v>
      </c>
      <c r="H144" s="138">
        <v>2.18E8</v>
      </c>
      <c r="I144" s="138">
        <v>1.371E9</v>
      </c>
      <c r="J144" s="137" t="s">
        <v>14</v>
      </c>
      <c r="K144" s="137" t="s">
        <v>123</v>
      </c>
      <c r="L144" s="7">
        <f t="shared" si="1"/>
        <v>4769000000</v>
      </c>
      <c r="M144" s="7">
        <f t="shared" si="2"/>
        <v>2584000000</v>
      </c>
      <c r="N144" s="7">
        <f t="shared" si="3"/>
        <v>2185000000</v>
      </c>
    </row>
    <row r="145">
      <c r="A145" s="136">
        <v>155.0</v>
      </c>
      <c r="B145" s="137" t="s">
        <v>122</v>
      </c>
      <c r="C145" s="137" t="s">
        <v>28</v>
      </c>
      <c r="D145" s="139">
        <v>42369.0</v>
      </c>
      <c r="E145" s="138">
        <v>2.2534E10</v>
      </c>
      <c r="F145" s="138">
        <v>1.8069E10</v>
      </c>
      <c r="G145" s="138">
        <v>9.79E8</v>
      </c>
      <c r="H145" s="138">
        <v>2.38E8</v>
      </c>
      <c r="I145" s="138">
        <v>1.28E9</v>
      </c>
      <c r="J145" s="137" t="s">
        <v>14</v>
      </c>
      <c r="K145" s="137" t="s">
        <v>123</v>
      </c>
      <c r="L145" s="7">
        <f t="shared" si="1"/>
        <v>4465000000</v>
      </c>
      <c r="M145" s="7">
        <f t="shared" si="2"/>
        <v>2497000000</v>
      </c>
      <c r="N145" s="7">
        <f t="shared" si="3"/>
        <v>1968000000</v>
      </c>
    </row>
    <row r="146">
      <c r="A146" s="136">
        <v>156.0</v>
      </c>
      <c r="B146" s="137" t="s">
        <v>124</v>
      </c>
      <c r="C146" s="137" t="s">
        <v>25</v>
      </c>
      <c r="D146" s="139">
        <v>41274.0</v>
      </c>
      <c r="E146" s="138">
        <v>4.856E9</v>
      </c>
      <c r="F146" s="138">
        <v>1.662E9</v>
      </c>
      <c r="G146" s="138">
        <v>1.139E9</v>
      </c>
      <c r="H146" s="138">
        <v>6.04E8</v>
      </c>
      <c r="I146" s="141" t="s">
        <v>59</v>
      </c>
      <c r="J146" s="137" t="s">
        <v>15</v>
      </c>
      <c r="K146" s="137" t="s">
        <v>125</v>
      </c>
      <c r="L146" s="7">
        <f t="shared" si="1"/>
        <v>3194000000</v>
      </c>
      <c r="M146" s="6">
        <f t="shared" si="2"/>
        <v>1743000000</v>
      </c>
      <c r="N146" s="7">
        <f t="shared" si="3"/>
        <v>1451000000</v>
      </c>
    </row>
    <row r="147">
      <c r="A147" s="136">
        <v>157.0</v>
      </c>
      <c r="B147" s="137" t="s">
        <v>124</v>
      </c>
      <c r="C147" s="137" t="s">
        <v>26</v>
      </c>
      <c r="D147" s="139">
        <v>41639.0</v>
      </c>
      <c r="E147" s="138">
        <v>4.583E9</v>
      </c>
      <c r="F147" s="138">
        <v>1.531E9</v>
      </c>
      <c r="G147" s="138">
        <v>1.096E9</v>
      </c>
      <c r="H147" s="138">
        <v>5.84E8</v>
      </c>
      <c r="I147" s="140" t="s">
        <v>59</v>
      </c>
      <c r="J147" s="137" t="s">
        <v>15</v>
      </c>
      <c r="K147" s="137" t="s">
        <v>125</v>
      </c>
      <c r="L147" s="7">
        <f t="shared" si="1"/>
        <v>3052000000</v>
      </c>
      <c r="M147" s="7">
        <f t="shared" si="2"/>
        <v>1680000000</v>
      </c>
      <c r="N147" s="7">
        <f t="shared" si="3"/>
        <v>1372000000</v>
      </c>
    </row>
    <row r="148">
      <c r="A148" s="136">
        <v>158.0</v>
      </c>
      <c r="B148" s="137" t="s">
        <v>124</v>
      </c>
      <c r="C148" s="137" t="s">
        <v>27</v>
      </c>
      <c r="D148" s="139">
        <v>42004.0</v>
      </c>
      <c r="E148" s="138">
        <v>4.408E9</v>
      </c>
      <c r="F148" s="138">
        <v>1.525E9</v>
      </c>
      <c r="G148" s="138">
        <v>1.129E9</v>
      </c>
      <c r="H148" s="138">
        <v>5.71E8</v>
      </c>
      <c r="I148" s="140" t="s">
        <v>59</v>
      </c>
      <c r="J148" s="137" t="s">
        <v>15</v>
      </c>
      <c r="K148" s="137" t="s">
        <v>125</v>
      </c>
      <c r="L148" s="7">
        <f t="shared" si="1"/>
        <v>2883000000</v>
      </c>
      <c r="M148" s="7">
        <f t="shared" si="2"/>
        <v>1700000000</v>
      </c>
      <c r="N148" s="7">
        <f t="shared" si="3"/>
        <v>1183000000</v>
      </c>
    </row>
    <row r="149">
      <c r="A149" s="136">
        <v>159.0</v>
      </c>
      <c r="B149" s="137" t="s">
        <v>124</v>
      </c>
      <c r="C149" s="137" t="s">
        <v>28</v>
      </c>
      <c r="D149" s="139">
        <v>42369.0</v>
      </c>
      <c r="E149" s="138">
        <v>4.664E9</v>
      </c>
      <c r="F149" s="138">
        <v>1.585E9</v>
      </c>
      <c r="G149" s="138">
        <v>1.114E9</v>
      </c>
      <c r="H149" s="138">
        <v>6.46E8</v>
      </c>
      <c r="I149" s="140" t="s">
        <v>59</v>
      </c>
      <c r="J149" s="137" t="s">
        <v>15</v>
      </c>
      <c r="K149" s="137" t="s">
        <v>125</v>
      </c>
      <c r="L149" s="7">
        <f t="shared" si="1"/>
        <v>3079000000</v>
      </c>
      <c r="M149" s="7">
        <f t="shared" si="2"/>
        <v>1760000000</v>
      </c>
      <c r="N149" s="7">
        <f t="shared" si="3"/>
        <v>1319000000</v>
      </c>
    </row>
    <row r="150">
      <c r="A150" s="136">
        <v>164.0</v>
      </c>
      <c r="B150" s="137" t="s">
        <v>126</v>
      </c>
      <c r="C150" s="137" t="s">
        <v>25</v>
      </c>
      <c r="D150" s="139">
        <v>42309.0</v>
      </c>
      <c r="E150" s="138">
        <v>6.824E9</v>
      </c>
      <c r="F150" s="138">
        <v>3.271E9</v>
      </c>
      <c r="G150" s="138">
        <v>4.86E8</v>
      </c>
      <c r="H150" s="138">
        <v>1.049E9</v>
      </c>
      <c r="I150" s="138">
        <v>2.49E8</v>
      </c>
      <c r="J150" s="137" t="s">
        <v>15</v>
      </c>
      <c r="K150" s="137" t="s">
        <v>74</v>
      </c>
      <c r="L150" s="7">
        <f t="shared" si="1"/>
        <v>3553000000</v>
      </c>
      <c r="M150" s="7">
        <f t="shared" si="2"/>
        <v>1784000000</v>
      </c>
      <c r="N150" s="7">
        <f t="shared" si="3"/>
        <v>1769000000</v>
      </c>
    </row>
    <row r="151">
      <c r="A151" s="136">
        <v>165.0</v>
      </c>
      <c r="B151" s="137" t="s">
        <v>126</v>
      </c>
      <c r="C151" s="137" t="s">
        <v>26</v>
      </c>
      <c r="D151" s="142">
        <v>42673.0</v>
      </c>
      <c r="E151" s="138">
        <v>1.324E10</v>
      </c>
      <c r="F151" s="138">
        <v>7.3E9</v>
      </c>
      <c r="G151" s="138">
        <v>8.06E8</v>
      </c>
      <c r="H151" s="138">
        <v>2.674E9</v>
      </c>
      <c r="I151" s="138">
        <v>1.873E9</v>
      </c>
      <c r="J151" s="137" t="s">
        <v>15</v>
      </c>
      <c r="K151" s="137" t="s">
        <v>74</v>
      </c>
      <c r="L151" s="7">
        <f t="shared" si="1"/>
        <v>5940000000</v>
      </c>
      <c r="M151" s="7">
        <f t="shared" si="2"/>
        <v>5353000000</v>
      </c>
      <c r="N151" s="7">
        <f t="shared" si="3"/>
        <v>587000000</v>
      </c>
    </row>
    <row r="152">
      <c r="A152" s="136">
        <v>166.0</v>
      </c>
      <c r="B152" s="137" t="s">
        <v>127</v>
      </c>
      <c r="C152" s="137" t="s">
        <v>25</v>
      </c>
      <c r="D152" s="139">
        <v>41274.0</v>
      </c>
      <c r="E152" s="138">
        <v>5.8635E9</v>
      </c>
      <c r="F152" s="138">
        <v>4.3353E9</v>
      </c>
      <c r="G152" s="138">
        <v>1.1489E9</v>
      </c>
      <c r="H152" s="141" t="s">
        <v>59</v>
      </c>
      <c r="I152" s="140" t="s">
        <v>59</v>
      </c>
      <c r="J152" s="137" t="s">
        <v>16</v>
      </c>
      <c r="K152" s="137" t="s">
        <v>128</v>
      </c>
      <c r="L152" s="7">
        <f t="shared" si="1"/>
        <v>1528200000</v>
      </c>
      <c r="M152" s="7">
        <f t="shared" si="2"/>
        <v>1148900000</v>
      </c>
      <c r="N152" s="7">
        <f t="shared" si="3"/>
        <v>379300000</v>
      </c>
    </row>
    <row r="153">
      <c r="A153" s="136">
        <v>167.0</v>
      </c>
      <c r="B153" s="137" t="s">
        <v>127</v>
      </c>
      <c r="C153" s="137" t="s">
        <v>26</v>
      </c>
      <c r="D153" s="139">
        <v>41636.0</v>
      </c>
      <c r="E153" s="138">
        <v>6.14E9</v>
      </c>
      <c r="F153" s="138">
        <v>4.5023E9</v>
      </c>
      <c r="G153" s="138">
        <v>1.1742E9</v>
      </c>
      <c r="H153" s="140" t="s">
        <v>59</v>
      </c>
      <c r="I153" s="140" t="s">
        <v>59</v>
      </c>
      <c r="J153" s="137" t="s">
        <v>16</v>
      </c>
      <c r="K153" s="137" t="s">
        <v>128</v>
      </c>
      <c r="L153" s="7">
        <f t="shared" si="1"/>
        <v>1637700000</v>
      </c>
      <c r="M153" s="7">
        <f t="shared" si="2"/>
        <v>1174200000</v>
      </c>
      <c r="N153" s="7">
        <f t="shared" si="3"/>
        <v>463500000</v>
      </c>
    </row>
    <row r="154">
      <c r="A154" s="136">
        <v>168.0</v>
      </c>
      <c r="B154" s="137" t="s">
        <v>127</v>
      </c>
      <c r="C154" s="137" t="s">
        <v>27</v>
      </c>
      <c r="D154" s="139">
        <v>42007.0</v>
      </c>
      <c r="E154" s="138">
        <v>6.3303E9</v>
      </c>
      <c r="F154" s="138">
        <v>4.6791E9</v>
      </c>
      <c r="G154" s="138">
        <v>1.1589E9</v>
      </c>
      <c r="H154" s="141" t="s">
        <v>59</v>
      </c>
      <c r="I154" s="141" t="s">
        <v>59</v>
      </c>
      <c r="J154" s="137" t="s">
        <v>16</v>
      </c>
      <c r="K154" s="137" t="s">
        <v>128</v>
      </c>
      <c r="L154" s="7">
        <f t="shared" si="1"/>
        <v>1651200000</v>
      </c>
      <c r="M154" s="6">
        <f t="shared" si="2"/>
        <v>1158900000</v>
      </c>
      <c r="N154" s="7">
        <f t="shared" si="3"/>
        <v>492300000</v>
      </c>
    </row>
    <row r="155">
      <c r="A155" s="136">
        <v>169.0</v>
      </c>
      <c r="B155" s="137" t="s">
        <v>127</v>
      </c>
      <c r="C155" s="137" t="s">
        <v>28</v>
      </c>
      <c r="D155" s="139">
        <v>42371.0</v>
      </c>
      <c r="E155" s="138">
        <v>5.9669E9</v>
      </c>
      <c r="F155" s="138">
        <v>4.3211E9</v>
      </c>
      <c r="G155" s="138">
        <v>1.1081E9</v>
      </c>
      <c r="H155" s="141" t="s">
        <v>59</v>
      </c>
      <c r="I155" s="140" t="s">
        <v>59</v>
      </c>
      <c r="J155" s="137" t="s">
        <v>16</v>
      </c>
      <c r="K155" s="137" t="s">
        <v>128</v>
      </c>
      <c r="L155" s="7">
        <f t="shared" si="1"/>
        <v>1645800000</v>
      </c>
      <c r="M155" s="7">
        <f t="shared" si="2"/>
        <v>1108100000</v>
      </c>
      <c r="N155" s="7">
        <f t="shared" si="3"/>
        <v>537700000</v>
      </c>
    </row>
    <row r="156">
      <c r="A156" s="136">
        <v>170.0</v>
      </c>
      <c r="B156" s="137" t="s">
        <v>129</v>
      </c>
      <c r="C156" s="137" t="s">
        <v>25</v>
      </c>
      <c r="D156" s="139">
        <v>41274.0</v>
      </c>
      <c r="E156" s="138">
        <v>2.853926E9</v>
      </c>
      <c r="F156" s="138">
        <v>1.3295E9</v>
      </c>
      <c r="G156" s="138">
        <v>2.20758E8</v>
      </c>
      <c r="H156" s="141" t="s">
        <v>59</v>
      </c>
      <c r="I156" s="138">
        <v>3.80402E8</v>
      </c>
      <c r="J156" s="137" t="s">
        <v>19</v>
      </c>
      <c r="K156" s="137" t="s">
        <v>130</v>
      </c>
      <c r="L156" s="7">
        <f t="shared" si="1"/>
        <v>1524426000</v>
      </c>
      <c r="M156" s="7">
        <f t="shared" si="2"/>
        <v>601160000</v>
      </c>
      <c r="N156" s="7">
        <f t="shared" si="3"/>
        <v>923266000</v>
      </c>
    </row>
    <row r="157">
      <c r="A157" s="136">
        <v>171.0</v>
      </c>
      <c r="B157" s="137" t="s">
        <v>129</v>
      </c>
      <c r="C157" s="137" t="s">
        <v>26</v>
      </c>
      <c r="D157" s="139">
        <v>41639.0</v>
      </c>
      <c r="E157" s="138">
        <v>2.879E9</v>
      </c>
      <c r="F157" s="138">
        <v>1.289E9</v>
      </c>
      <c r="G157" s="138">
        <v>2.34E8</v>
      </c>
      <c r="H157" s="140" t="s">
        <v>59</v>
      </c>
      <c r="I157" s="138">
        <v>4.07E8</v>
      </c>
      <c r="J157" s="137" t="s">
        <v>19</v>
      </c>
      <c r="K157" s="137" t="s">
        <v>130</v>
      </c>
      <c r="L157" s="7">
        <f t="shared" si="1"/>
        <v>1590000000</v>
      </c>
      <c r="M157" s="7">
        <f t="shared" si="2"/>
        <v>641000000</v>
      </c>
      <c r="N157" s="7">
        <f t="shared" si="3"/>
        <v>949000000</v>
      </c>
    </row>
    <row r="158">
      <c r="A158" s="136">
        <v>172.0</v>
      </c>
      <c r="B158" s="137" t="s">
        <v>129</v>
      </c>
      <c r="C158" s="137" t="s">
        <v>27</v>
      </c>
      <c r="D158" s="139">
        <v>42004.0</v>
      </c>
      <c r="E158" s="138">
        <v>3.011E9</v>
      </c>
      <c r="F158" s="138">
        <v>1.35E9</v>
      </c>
      <c r="G158" s="138">
        <v>2.36E8</v>
      </c>
      <c r="H158" s="141" t="s">
        <v>59</v>
      </c>
      <c r="I158" s="138">
        <v>4.24E8</v>
      </c>
      <c r="J158" s="137" t="s">
        <v>19</v>
      </c>
      <c r="K158" s="137" t="s">
        <v>130</v>
      </c>
      <c r="L158" s="7">
        <f t="shared" si="1"/>
        <v>1661000000</v>
      </c>
      <c r="M158" s="7">
        <f t="shared" si="2"/>
        <v>660000000</v>
      </c>
      <c r="N158" s="7">
        <f t="shared" si="3"/>
        <v>1001000000</v>
      </c>
    </row>
    <row r="159">
      <c r="A159" s="136">
        <v>173.0</v>
      </c>
      <c r="B159" s="137" t="s">
        <v>129</v>
      </c>
      <c r="C159" s="137" t="s">
        <v>28</v>
      </c>
      <c r="D159" s="139">
        <v>42369.0</v>
      </c>
      <c r="E159" s="138">
        <v>3.159E9</v>
      </c>
      <c r="F159" s="138">
        <v>1.404E9</v>
      </c>
      <c r="G159" s="138">
        <v>2.43E8</v>
      </c>
      <c r="H159" s="141" t="s">
        <v>59</v>
      </c>
      <c r="I159" s="138">
        <v>4.4E8</v>
      </c>
      <c r="J159" s="137" t="s">
        <v>19</v>
      </c>
      <c r="K159" s="137" t="s">
        <v>130</v>
      </c>
      <c r="L159" s="7">
        <f t="shared" si="1"/>
        <v>1755000000</v>
      </c>
      <c r="M159" s="7">
        <f t="shared" si="2"/>
        <v>683000000</v>
      </c>
      <c r="N159" s="7">
        <f t="shared" si="3"/>
        <v>1072000000</v>
      </c>
    </row>
    <row r="160">
      <c r="A160" s="136">
        <v>174.0</v>
      </c>
      <c r="B160" s="137" t="s">
        <v>131</v>
      </c>
      <c r="C160" s="137" t="s">
        <v>25</v>
      </c>
      <c r="D160" s="139">
        <v>41274.0</v>
      </c>
      <c r="E160" s="138">
        <v>3.3781E10</v>
      </c>
      <c r="F160" s="138">
        <v>4.8E8</v>
      </c>
      <c r="G160" s="138">
        <v>2.3392E10</v>
      </c>
      <c r="H160" s="141" t="s">
        <v>59</v>
      </c>
      <c r="I160" s="138">
        <v>1.712E9</v>
      </c>
      <c r="J160" s="137" t="s">
        <v>12</v>
      </c>
      <c r="K160" s="137" t="s">
        <v>132</v>
      </c>
      <c r="L160" s="7">
        <f t="shared" si="1"/>
        <v>33301000000</v>
      </c>
      <c r="M160" s="7">
        <f t="shared" si="2"/>
        <v>25104000000</v>
      </c>
      <c r="N160" s="7">
        <f t="shared" si="3"/>
        <v>8197000000</v>
      </c>
    </row>
    <row r="161">
      <c r="A161" s="136">
        <v>175.0</v>
      </c>
      <c r="B161" s="137" t="s">
        <v>131</v>
      </c>
      <c r="C161" s="137" t="s">
        <v>26</v>
      </c>
      <c r="D161" s="139">
        <v>41639.0</v>
      </c>
      <c r="E161" s="138">
        <v>3.4828E10</v>
      </c>
      <c r="F161" s="138">
        <v>4.42E8</v>
      </c>
      <c r="G161" s="138">
        <v>2.315E10</v>
      </c>
      <c r="H161" s="141" t="s">
        <v>59</v>
      </c>
      <c r="I161" s="138">
        <v>1.832E9</v>
      </c>
      <c r="J161" s="137" t="s">
        <v>12</v>
      </c>
      <c r="K161" s="137" t="s">
        <v>132</v>
      </c>
      <c r="L161" s="7">
        <f t="shared" si="1"/>
        <v>34386000000</v>
      </c>
      <c r="M161" s="7">
        <f t="shared" si="2"/>
        <v>24982000000</v>
      </c>
      <c r="N161" s="7">
        <f t="shared" si="3"/>
        <v>9404000000</v>
      </c>
    </row>
    <row r="162">
      <c r="A162" s="136">
        <v>176.0</v>
      </c>
      <c r="B162" s="137" t="s">
        <v>131</v>
      </c>
      <c r="C162" s="137" t="s">
        <v>27</v>
      </c>
      <c r="D162" s="139">
        <v>42004.0</v>
      </c>
      <c r="E162" s="138">
        <v>3.5895E10</v>
      </c>
      <c r="F162" s="138">
        <v>3.73E8</v>
      </c>
      <c r="G162" s="138">
        <v>2.3153E10</v>
      </c>
      <c r="H162" s="141" t="s">
        <v>59</v>
      </c>
      <c r="I162" s="138">
        <v>2.044E9</v>
      </c>
      <c r="J162" s="137" t="s">
        <v>12</v>
      </c>
      <c r="K162" s="137" t="s">
        <v>132</v>
      </c>
      <c r="L162" s="7">
        <f t="shared" si="1"/>
        <v>35522000000</v>
      </c>
      <c r="M162" s="7">
        <f t="shared" si="2"/>
        <v>25197000000</v>
      </c>
      <c r="N162" s="7">
        <f t="shared" si="3"/>
        <v>10325000000</v>
      </c>
    </row>
    <row r="163">
      <c r="A163" s="136">
        <v>177.0</v>
      </c>
      <c r="B163" s="137" t="s">
        <v>131</v>
      </c>
      <c r="C163" s="137" t="s">
        <v>28</v>
      </c>
      <c r="D163" s="139">
        <v>42369.0</v>
      </c>
      <c r="E163" s="138">
        <v>3.4441E10</v>
      </c>
      <c r="F163" s="138">
        <v>4.75E8</v>
      </c>
      <c r="G163" s="138">
        <v>2.2892E10</v>
      </c>
      <c r="H163" s="141" t="s">
        <v>59</v>
      </c>
      <c r="I163" s="138">
        <v>1.988E9</v>
      </c>
      <c r="J163" s="137" t="s">
        <v>12</v>
      </c>
      <c r="K163" s="137" t="s">
        <v>132</v>
      </c>
      <c r="L163" s="7">
        <f t="shared" si="1"/>
        <v>33966000000</v>
      </c>
      <c r="M163" s="7">
        <f t="shared" si="2"/>
        <v>24880000000</v>
      </c>
      <c r="N163" s="7">
        <f t="shared" si="3"/>
        <v>9086000000</v>
      </c>
    </row>
    <row r="164">
      <c r="A164" s="136">
        <v>178.0</v>
      </c>
      <c r="B164" s="137" t="s">
        <v>133</v>
      </c>
      <c r="C164" s="137" t="s">
        <v>25</v>
      </c>
      <c r="D164" s="142">
        <v>41517.0</v>
      </c>
      <c r="E164" s="138">
        <v>2.0891E9</v>
      </c>
      <c r="F164" s="138">
        <v>1.2515E9</v>
      </c>
      <c r="G164" s="138">
        <v>6.076E8</v>
      </c>
      <c r="H164" s="141" t="s">
        <v>59</v>
      </c>
      <c r="I164" s="141" t="s">
        <v>59</v>
      </c>
      <c r="J164" s="137" t="s">
        <v>14</v>
      </c>
      <c r="K164" s="137" t="s">
        <v>104</v>
      </c>
      <c r="L164" s="7">
        <f t="shared" si="1"/>
        <v>837600000</v>
      </c>
      <c r="M164" s="6">
        <f t="shared" si="2"/>
        <v>607600000</v>
      </c>
      <c r="N164" s="7">
        <f t="shared" si="3"/>
        <v>230000000</v>
      </c>
    </row>
    <row r="165">
      <c r="A165" s="136">
        <v>179.0</v>
      </c>
      <c r="B165" s="137" t="s">
        <v>133</v>
      </c>
      <c r="C165" s="137" t="s">
        <v>26</v>
      </c>
      <c r="D165" s="139">
        <v>41882.0</v>
      </c>
      <c r="E165" s="138">
        <v>2.3935E9</v>
      </c>
      <c r="F165" s="138">
        <v>1.4143E9</v>
      </c>
      <c r="G165" s="138">
        <v>6.803E8</v>
      </c>
      <c r="H165" s="141" t="s">
        <v>59</v>
      </c>
      <c r="I165" s="140" t="s">
        <v>59</v>
      </c>
      <c r="J165" s="137" t="s">
        <v>14</v>
      </c>
      <c r="K165" s="137" t="s">
        <v>104</v>
      </c>
      <c r="L165" s="7">
        <f t="shared" si="1"/>
        <v>979200000</v>
      </c>
      <c r="M165" s="7">
        <f t="shared" si="2"/>
        <v>680300000</v>
      </c>
      <c r="N165" s="7">
        <f t="shared" si="3"/>
        <v>298900000</v>
      </c>
    </row>
    <row r="166">
      <c r="A166" s="136">
        <v>180.0</v>
      </c>
      <c r="B166" s="137" t="s">
        <v>133</v>
      </c>
      <c r="C166" s="137" t="s">
        <v>27</v>
      </c>
      <c r="D166" s="139">
        <v>42247.0</v>
      </c>
      <c r="E166" s="138">
        <v>2.7067E9</v>
      </c>
      <c r="F166" s="138">
        <v>1.5611E9</v>
      </c>
      <c r="G166" s="138">
        <v>7.569E8</v>
      </c>
      <c r="H166" s="141" t="s">
        <v>59</v>
      </c>
      <c r="I166" s="141" t="s">
        <v>59</v>
      </c>
      <c r="J166" s="137" t="s">
        <v>14</v>
      </c>
      <c r="K166" s="137" t="s">
        <v>104</v>
      </c>
      <c r="L166" s="7">
        <f t="shared" si="1"/>
        <v>1145600000</v>
      </c>
      <c r="M166" s="6">
        <f t="shared" si="2"/>
        <v>756900000</v>
      </c>
      <c r="N166" s="7">
        <f t="shared" si="3"/>
        <v>388700000</v>
      </c>
    </row>
    <row r="167">
      <c r="A167" s="136">
        <v>181.0</v>
      </c>
      <c r="B167" s="137" t="s">
        <v>133</v>
      </c>
      <c r="C167" s="137" t="s">
        <v>28</v>
      </c>
      <c r="D167" s="139">
        <v>42613.0</v>
      </c>
      <c r="E167" s="138">
        <v>3.2913E9</v>
      </c>
      <c r="F167" s="138">
        <v>1.8551E9</v>
      </c>
      <c r="G167" s="138">
        <v>9.46E8</v>
      </c>
      <c r="H167" s="141" t="s">
        <v>59</v>
      </c>
      <c r="I167" s="141" t="s">
        <v>59</v>
      </c>
      <c r="J167" s="137" t="s">
        <v>14</v>
      </c>
      <c r="K167" s="137" t="s">
        <v>104</v>
      </c>
      <c r="L167" s="7">
        <f t="shared" si="1"/>
        <v>1436200000</v>
      </c>
      <c r="M167" s="6">
        <f t="shared" si="2"/>
        <v>946000000</v>
      </c>
      <c r="N167" s="7">
        <f t="shared" si="3"/>
        <v>490200000</v>
      </c>
    </row>
    <row r="168">
      <c r="A168" s="136">
        <v>182.0</v>
      </c>
      <c r="B168" s="137" t="s">
        <v>134</v>
      </c>
      <c r="C168" s="137" t="s">
        <v>25</v>
      </c>
      <c r="D168" s="139">
        <v>41517.0</v>
      </c>
      <c r="E168" s="138">
        <v>9.14753E9</v>
      </c>
      <c r="F168" s="138">
        <v>4.406595E9</v>
      </c>
      <c r="G168" s="138">
        <v>2.967837E9</v>
      </c>
      <c r="H168" s="141" t="s">
        <v>59</v>
      </c>
      <c r="I168" s="141" t="s">
        <v>59</v>
      </c>
      <c r="J168" s="137" t="s">
        <v>9</v>
      </c>
      <c r="K168" s="137" t="s">
        <v>112</v>
      </c>
      <c r="L168" s="7">
        <f t="shared" si="1"/>
        <v>4740935000</v>
      </c>
      <c r="M168" s="6">
        <f t="shared" si="2"/>
        <v>2967837000</v>
      </c>
      <c r="N168" s="7">
        <f t="shared" si="3"/>
        <v>1773098000</v>
      </c>
    </row>
    <row r="169">
      <c r="A169" s="136">
        <v>183.0</v>
      </c>
      <c r="B169" s="137" t="s">
        <v>134</v>
      </c>
      <c r="C169" s="137" t="s">
        <v>26</v>
      </c>
      <c r="D169" s="139">
        <v>41881.0</v>
      </c>
      <c r="E169" s="138">
        <v>9.475313E9</v>
      </c>
      <c r="F169" s="138">
        <v>4.540406E9</v>
      </c>
      <c r="G169" s="138">
        <v>3.104684E9</v>
      </c>
      <c r="H169" s="141" t="s">
        <v>59</v>
      </c>
      <c r="I169" s="141" t="s">
        <v>59</v>
      </c>
      <c r="J169" s="137" t="s">
        <v>9</v>
      </c>
      <c r="K169" s="137" t="s">
        <v>112</v>
      </c>
      <c r="L169" s="7">
        <f t="shared" si="1"/>
        <v>4934907000</v>
      </c>
      <c r="M169" s="6">
        <f t="shared" si="2"/>
        <v>3104684000</v>
      </c>
      <c r="N169" s="7">
        <f t="shared" si="3"/>
        <v>1830223000</v>
      </c>
    </row>
    <row r="170">
      <c r="A170" s="136">
        <v>184.0</v>
      </c>
      <c r="B170" s="137" t="s">
        <v>134</v>
      </c>
      <c r="C170" s="137" t="s">
        <v>27</v>
      </c>
      <c r="D170" s="139">
        <v>42245.0</v>
      </c>
      <c r="E170" s="138">
        <v>1.018734E10</v>
      </c>
      <c r="F170" s="138">
        <v>4.860309E9</v>
      </c>
      <c r="G170" s="138">
        <v>3.37398E9</v>
      </c>
      <c r="H170" s="141" t="s">
        <v>59</v>
      </c>
      <c r="I170" s="141" t="s">
        <v>59</v>
      </c>
      <c r="J170" s="137" t="s">
        <v>9</v>
      </c>
      <c r="K170" s="137" t="s">
        <v>112</v>
      </c>
      <c r="L170" s="7">
        <f t="shared" si="1"/>
        <v>5327031000</v>
      </c>
      <c r="M170" s="6">
        <f t="shared" si="2"/>
        <v>3373980000</v>
      </c>
      <c r="N170" s="7">
        <f t="shared" si="3"/>
        <v>1953051000</v>
      </c>
    </row>
    <row r="171">
      <c r="A171" s="136">
        <v>185.0</v>
      </c>
      <c r="B171" s="137" t="s">
        <v>134</v>
      </c>
      <c r="C171" s="137" t="s">
        <v>28</v>
      </c>
      <c r="D171" s="139">
        <v>42609.0</v>
      </c>
      <c r="E171" s="138">
        <v>1.0635676E10</v>
      </c>
      <c r="F171" s="138">
        <v>5.02694E9</v>
      </c>
      <c r="G171" s="138">
        <v>3.548341E9</v>
      </c>
      <c r="H171" s="141" t="s">
        <v>59</v>
      </c>
      <c r="I171" s="140" t="s">
        <v>59</v>
      </c>
      <c r="J171" s="137" t="s">
        <v>9</v>
      </c>
      <c r="K171" s="137" t="s">
        <v>112</v>
      </c>
      <c r="L171" s="7">
        <f t="shared" si="1"/>
        <v>5608736000</v>
      </c>
      <c r="M171" s="7">
        <f t="shared" si="2"/>
        <v>3548341000</v>
      </c>
      <c r="N171" s="7">
        <f t="shared" si="3"/>
        <v>2060395000</v>
      </c>
    </row>
    <row r="172">
      <c r="A172" s="136">
        <v>186.0</v>
      </c>
      <c r="B172" s="137" t="s">
        <v>135</v>
      </c>
      <c r="C172" s="137" t="s">
        <v>25</v>
      </c>
      <c r="D172" s="139">
        <v>41639.0</v>
      </c>
      <c r="E172" s="138">
        <v>8.6623E10</v>
      </c>
      <c r="F172" s="138">
        <v>7.3268E10</v>
      </c>
      <c r="G172" s="138">
        <v>3.742E9</v>
      </c>
      <c r="H172" s="138">
        <v>3.071E9</v>
      </c>
      <c r="I172" s="140" t="s">
        <v>59</v>
      </c>
      <c r="J172" s="137" t="s">
        <v>14</v>
      </c>
      <c r="K172" s="137" t="s">
        <v>123</v>
      </c>
      <c r="L172" s="7">
        <f t="shared" si="1"/>
        <v>13355000000</v>
      </c>
      <c r="M172" s="7">
        <f t="shared" si="2"/>
        <v>6813000000</v>
      </c>
      <c r="N172" s="7">
        <f t="shared" si="3"/>
        <v>6542000000</v>
      </c>
    </row>
    <row r="173">
      <c r="A173" s="136">
        <v>187.0</v>
      </c>
      <c r="B173" s="137" t="s">
        <v>135</v>
      </c>
      <c r="C173" s="137" t="s">
        <v>26</v>
      </c>
      <c r="D173" s="139">
        <v>42004.0</v>
      </c>
      <c r="E173" s="138">
        <v>9.0762E10</v>
      </c>
      <c r="F173" s="138">
        <v>7.6752E10</v>
      </c>
      <c r="G173" s="138">
        <v>3.48E9</v>
      </c>
      <c r="H173" s="138">
        <v>3.047E9</v>
      </c>
      <c r="I173" s="140" t="s">
        <v>59</v>
      </c>
      <c r="J173" s="137" t="s">
        <v>14</v>
      </c>
      <c r="K173" s="137" t="s">
        <v>123</v>
      </c>
      <c r="L173" s="7">
        <f t="shared" si="1"/>
        <v>14010000000</v>
      </c>
      <c r="M173" s="7">
        <f t="shared" si="2"/>
        <v>6527000000</v>
      </c>
      <c r="N173" s="7">
        <f t="shared" si="3"/>
        <v>7483000000</v>
      </c>
    </row>
    <row r="174">
      <c r="A174" s="136">
        <v>188.0</v>
      </c>
      <c r="B174" s="137" t="s">
        <v>135</v>
      </c>
      <c r="C174" s="137" t="s">
        <v>27</v>
      </c>
      <c r="D174" s="139">
        <v>42369.0</v>
      </c>
      <c r="E174" s="138">
        <v>9.6114E10</v>
      </c>
      <c r="F174" s="138">
        <v>8.2088E10</v>
      </c>
      <c r="G174" s="138">
        <v>3.251E9</v>
      </c>
      <c r="H174" s="138">
        <v>3.331E9</v>
      </c>
      <c r="I174" s="140" t="s">
        <v>59</v>
      </c>
      <c r="J174" s="137" t="s">
        <v>14</v>
      </c>
      <c r="K174" s="137" t="s">
        <v>123</v>
      </c>
      <c r="L174" s="7">
        <f t="shared" si="1"/>
        <v>14026000000</v>
      </c>
      <c r="M174" s="7">
        <f t="shared" si="2"/>
        <v>6582000000</v>
      </c>
      <c r="N174" s="7">
        <f t="shared" si="3"/>
        <v>7444000000</v>
      </c>
    </row>
    <row r="175">
      <c r="A175" s="136">
        <v>189.0</v>
      </c>
      <c r="B175" s="137" t="s">
        <v>135</v>
      </c>
      <c r="C175" s="137" t="s">
        <v>28</v>
      </c>
      <c r="D175" s="139">
        <v>42735.0</v>
      </c>
      <c r="E175" s="138">
        <v>9.4571E10</v>
      </c>
      <c r="F175" s="138">
        <v>8.079E10</v>
      </c>
      <c r="G175" s="138">
        <v>3.313E9</v>
      </c>
      <c r="H175" s="138">
        <v>4.627E9</v>
      </c>
      <c r="I175" s="140" t="s">
        <v>59</v>
      </c>
      <c r="J175" s="137" t="s">
        <v>14</v>
      </c>
      <c r="K175" s="137" t="s">
        <v>123</v>
      </c>
      <c r="L175" s="7">
        <f t="shared" si="1"/>
        <v>13781000000</v>
      </c>
      <c r="M175" s="7">
        <f t="shared" si="2"/>
        <v>7940000000</v>
      </c>
      <c r="N175" s="7">
        <f t="shared" si="3"/>
        <v>5841000000</v>
      </c>
    </row>
    <row r="176">
      <c r="A176" s="136">
        <v>190.0</v>
      </c>
      <c r="B176" s="137" t="s">
        <v>136</v>
      </c>
      <c r="C176" s="137" t="s">
        <v>25</v>
      </c>
      <c r="D176" s="139">
        <v>41274.0</v>
      </c>
      <c r="E176" s="138">
        <v>1.00078E11</v>
      </c>
      <c r="F176" s="138">
        <v>3.753E9</v>
      </c>
      <c r="G176" s="138">
        <v>7.0829E10</v>
      </c>
      <c r="H176" s="140" t="s">
        <v>59</v>
      </c>
      <c r="I176" s="138">
        <v>9.433E9</v>
      </c>
      <c r="J176" s="137" t="s">
        <v>12</v>
      </c>
      <c r="K176" s="137" t="s">
        <v>137</v>
      </c>
      <c r="L176" s="7">
        <f t="shared" si="1"/>
        <v>96325000000</v>
      </c>
      <c r="M176" s="7">
        <f t="shared" si="2"/>
        <v>80262000000</v>
      </c>
      <c r="N176" s="7">
        <f t="shared" si="3"/>
        <v>16063000000</v>
      </c>
    </row>
    <row r="177">
      <c r="A177" s="136">
        <v>191.0</v>
      </c>
      <c r="B177" s="137" t="s">
        <v>136</v>
      </c>
      <c r="C177" s="137" t="s">
        <v>26</v>
      </c>
      <c r="D177" s="142">
        <v>41639.0</v>
      </c>
      <c r="E177" s="138">
        <v>1.01697E11</v>
      </c>
      <c r="F177" s="138">
        <v>3.034E9</v>
      </c>
      <c r="G177" s="138">
        <v>6.8128E10</v>
      </c>
      <c r="H177" s="141" t="s">
        <v>59</v>
      </c>
      <c r="I177" s="138">
        <v>4.642E9</v>
      </c>
      <c r="J177" s="137" t="s">
        <v>12</v>
      </c>
      <c r="K177" s="137" t="s">
        <v>137</v>
      </c>
      <c r="L177" s="7">
        <f t="shared" si="1"/>
        <v>98663000000</v>
      </c>
      <c r="M177" s="7">
        <f t="shared" si="2"/>
        <v>72770000000</v>
      </c>
      <c r="N177" s="7">
        <f t="shared" si="3"/>
        <v>25893000000</v>
      </c>
    </row>
    <row r="178">
      <c r="A178" s="136">
        <v>192.0</v>
      </c>
      <c r="B178" s="137" t="s">
        <v>136</v>
      </c>
      <c r="C178" s="137" t="s">
        <v>27</v>
      </c>
      <c r="D178" s="139">
        <v>42004.0</v>
      </c>
      <c r="E178" s="138">
        <v>9.5181E10</v>
      </c>
      <c r="F178" s="138">
        <v>2.656E9</v>
      </c>
      <c r="G178" s="138">
        <v>7.4181E10</v>
      </c>
      <c r="H178" s="141" t="s">
        <v>59</v>
      </c>
      <c r="I178" s="138">
        <v>3.211E9</v>
      </c>
      <c r="J178" s="137" t="s">
        <v>12</v>
      </c>
      <c r="K178" s="137" t="s">
        <v>137</v>
      </c>
      <c r="L178" s="7">
        <f t="shared" si="1"/>
        <v>92525000000</v>
      </c>
      <c r="M178" s="7">
        <f t="shared" si="2"/>
        <v>77392000000</v>
      </c>
      <c r="N178" s="7">
        <f t="shared" si="3"/>
        <v>15133000000</v>
      </c>
    </row>
    <row r="179">
      <c r="A179" s="136">
        <v>193.0</v>
      </c>
      <c r="B179" s="137" t="s">
        <v>136</v>
      </c>
      <c r="C179" s="137" t="s">
        <v>28</v>
      </c>
      <c r="D179" s="139">
        <v>42369.0</v>
      </c>
      <c r="E179" s="138">
        <v>9.3056E10</v>
      </c>
      <c r="F179" s="138">
        <v>2.204E9</v>
      </c>
      <c r="G179" s="138">
        <v>5.6358E10</v>
      </c>
      <c r="H179" s="141" t="s">
        <v>59</v>
      </c>
      <c r="I179" s="138">
        <v>3.995E9</v>
      </c>
      <c r="J179" s="137" t="s">
        <v>12</v>
      </c>
      <c r="K179" s="137" t="s">
        <v>137</v>
      </c>
      <c r="L179" s="7">
        <f t="shared" si="1"/>
        <v>90852000000</v>
      </c>
      <c r="M179" s="7">
        <f t="shared" si="2"/>
        <v>60353000000</v>
      </c>
      <c r="N179" s="7">
        <f t="shared" si="3"/>
        <v>30499000000</v>
      </c>
    </row>
    <row r="180">
      <c r="A180" s="136">
        <v>194.0</v>
      </c>
      <c r="B180" s="137" t="s">
        <v>138</v>
      </c>
      <c r="C180" s="137" t="s">
        <v>25</v>
      </c>
      <c r="D180" s="139">
        <v>41274.0</v>
      </c>
      <c r="E180" s="138">
        <v>1.3936E10</v>
      </c>
      <c r="F180" s="138">
        <v>6.802E9</v>
      </c>
      <c r="G180" s="138">
        <v>3.283E9</v>
      </c>
      <c r="H180" s="138">
        <v>1.081E9</v>
      </c>
      <c r="I180" s="140" t="s">
        <v>59</v>
      </c>
      <c r="J180" s="137" t="s">
        <v>13</v>
      </c>
      <c r="K180" s="137" t="s">
        <v>70</v>
      </c>
      <c r="L180" s="7">
        <f t="shared" si="1"/>
        <v>7134000000</v>
      </c>
      <c r="M180" s="7">
        <f t="shared" si="2"/>
        <v>4364000000</v>
      </c>
      <c r="N180" s="7">
        <f t="shared" si="3"/>
        <v>2770000000</v>
      </c>
    </row>
    <row r="181">
      <c r="A181" s="136">
        <v>195.0</v>
      </c>
      <c r="B181" s="137" t="s">
        <v>138</v>
      </c>
      <c r="C181" s="137" t="s">
        <v>26</v>
      </c>
      <c r="D181" s="139">
        <v>41639.0</v>
      </c>
      <c r="E181" s="138">
        <v>9.413E9</v>
      </c>
      <c r="F181" s="138">
        <v>5.251E9</v>
      </c>
      <c r="G181" s="138">
        <v>3.084E9</v>
      </c>
      <c r="H181" s="138">
        <v>5.82E8</v>
      </c>
      <c r="I181" s="140" t="s">
        <v>59</v>
      </c>
      <c r="J181" s="137" t="s">
        <v>13</v>
      </c>
      <c r="K181" s="137" t="s">
        <v>70</v>
      </c>
      <c r="L181" s="7">
        <f t="shared" si="1"/>
        <v>4162000000</v>
      </c>
      <c r="M181" s="7">
        <f t="shared" si="2"/>
        <v>3666000000</v>
      </c>
      <c r="N181" s="7">
        <f t="shared" si="3"/>
        <v>496000000</v>
      </c>
    </row>
    <row r="182">
      <c r="A182" s="136">
        <v>196.0</v>
      </c>
      <c r="B182" s="137" t="s">
        <v>138</v>
      </c>
      <c r="C182" s="137" t="s">
        <v>27</v>
      </c>
      <c r="D182" s="139">
        <v>42004.0</v>
      </c>
      <c r="E182" s="138">
        <v>1.0719E10</v>
      </c>
      <c r="F182" s="138">
        <v>6.138E9</v>
      </c>
      <c r="G182" s="138">
        <v>3.315E9</v>
      </c>
      <c r="H182" s="138">
        <v>6.1E8</v>
      </c>
      <c r="I182" s="140" t="s">
        <v>59</v>
      </c>
      <c r="J182" s="137" t="s">
        <v>13</v>
      </c>
      <c r="K182" s="137" t="s">
        <v>70</v>
      </c>
      <c r="L182" s="7">
        <f t="shared" si="1"/>
        <v>4581000000</v>
      </c>
      <c r="M182" s="7">
        <f t="shared" si="2"/>
        <v>3925000000</v>
      </c>
      <c r="N182" s="7">
        <f t="shared" si="3"/>
        <v>656000000</v>
      </c>
    </row>
    <row r="183">
      <c r="A183" s="136">
        <v>197.0</v>
      </c>
      <c r="B183" s="137" t="s">
        <v>138</v>
      </c>
      <c r="C183" s="137" t="s">
        <v>28</v>
      </c>
      <c r="D183" s="139">
        <v>42369.0</v>
      </c>
      <c r="E183" s="138">
        <v>9.968E9</v>
      </c>
      <c r="F183" s="138">
        <v>5.822E9</v>
      </c>
      <c r="G183" s="138">
        <v>3.094E9</v>
      </c>
      <c r="H183" s="138">
        <v>6.03E8</v>
      </c>
      <c r="I183" s="141" t="s">
        <v>59</v>
      </c>
      <c r="J183" s="137" t="s">
        <v>13</v>
      </c>
      <c r="K183" s="137" t="s">
        <v>70</v>
      </c>
      <c r="L183" s="7">
        <f t="shared" si="1"/>
        <v>4146000000</v>
      </c>
      <c r="M183" s="6">
        <f t="shared" si="2"/>
        <v>3697000000</v>
      </c>
      <c r="N183" s="7">
        <f t="shared" si="3"/>
        <v>449000000</v>
      </c>
    </row>
    <row r="184">
      <c r="A184" s="136">
        <v>198.0</v>
      </c>
      <c r="B184" s="137" t="s">
        <v>139</v>
      </c>
      <c r="C184" s="137" t="s">
        <v>25</v>
      </c>
      <c r="D184" s="139">
        <v>41335.0</v>
      </c>
      <c r="E184" s="138">
        <v>1.0914585E10</v>
      </c>
      <c r="F184" s="138">
        <v>6.52583E9</v>
      </c>
      <c r="G184" s="138">
        <v>2.750537E9</v>
      </c>
      <c r="H184" s="141" t="s">
        <v>59</v>
      </c>
      <c r="I184" s="140" t="s">
        <v>59</v>
      </c>
      <c r="J184" s="137" t="s">
        <v>9</v>
      </c>
      <c r="K184" s="137" t="s">
        <v>112</v>
      </c>
      <c r="L184" s="7">
        <f t="shared" si="1"/>
        <v>4388755000</v>
      </c>
      <c r="M184" s="7">
        <f t="shared" si="2"/>
        <v>2750537000</v>
      </c>
      <c r="N184" s="7">
        <f t="shared" si="3"/>
        <v>1638218000</v>
      </c>
    </row>
    <row r="185">
      <c r="A185" s="136">
        <v>199.0</v>
      </c>
      <c r="B185" s="137" t="s">
        <v>139</v>
      </c>
      <c r="C185" s="137" t="s">
        <v>26</v>
      </c>
      <c r="D185" s="139">
        <v>41699.0</v>
      </c>
      <c r="E185" s="138">
        <v>1.1503963E10</v>
      </c>
      <c r="F185" s="138">
        <v>6.938381E9</v>
      </c>
      <c r="G185" s="138">
        <v>2.950995E9</v>
      </c>
      <c r="H185" s="141" t="s">
        <v>59</v>
      </c>
      <c r="I185" s="140" t="s">
        <v>59</v>
      </c>
      <c r="J185" s="137" t="s">
        <v>9</v>
      </c>
      <c r="K185" s="137" t="s">
        <v>112</v>
      </c>
      <c r="L185" s="7">
        <f t="shared" si="1"/>
        <v>4565582000</v>
      </c>
      <c r="M185" s="7">
        <f t="shared" si="2"/>
        <v>2950995000</v>
      </c>
      <c r="N185" s="7">
        <f t="shared" si="3"/>
        <v>1614587000</v>
      </c>
    </row>
    <row r="186">
      <c r="A186" s="136">
        <v>200.0</v>
      </c>
      <c r="B186" s="137" t="s">
        <v>139</v>
      </c>
      <c r="C186" s="137" t="s">
        <v>27</v>
      </c>
      <c r="D186" s="139">
        <v>42063.0</v>
      </c>
      <c r="E186" s="138">
        <v>1.1881176E10</v>
      </c>
      <c r="F186" s="138">
        <v>7.261397E9</v>
      </c>
      <c r="G186" s="138">
        <v>3.065486E9</v>
      </c>
      <c r="H186" s="141" t="s">
        <v>59</v>
      </c>
      <c r="I186" s="141" t="s">
        <v>59</v>
      </c>
      <c r="J186" s="137" t="s">
        <v>9</v>
      </c>
      <c r="K186" s="137" t="s">
        <v>112</v>
      </c>
      <c r="L186" s="7">
        <f t="shared" si="1"/>
        <v>4619779000</v>
      </c>
      <c r="M186" s="6">
        <f t="shared" si="2"/>
        <v>3065486000</v>
      </c>
      <c r="N186" s="7">
        <f t="shared" si="3"/>
        <v>1554293000</v>
      </c>
    </row>
    <row r="187">
      <c r="A187" s="136">
        <v>201.0</v>
      </c>
      <c r="B187" s="137" t="s">
        <v>139</v>
      </c>
      <c r="C187" s="137" t="s">
        <v>28</v>
      </c>
      <c r="D187" s="142">
        <v>42427.0</v>
      </c>
      <c r="E187" s="138">
        <v>1.2103887E10</v>
      </c>
      <c r="F187" s="138">
        <v>7.483577E9</v>
      </c>
      <c r="G187" s="138">
        <v>3.205407E9</v>
      </c>
      <c r="H187" s="140" t="s">
        <v>59</v>
      </c>
      <c r="I187" s="140" t="s">
        <v>59</v>
      </c>
      <c r="J187" s="137" t="s">
        <v>9</v>
      </c>
      <c r="K187" s="137" t="s">
        <v>112</v>
      </c>
      <c r="L187" s="7">
        <f t="shared" si="1"/>
        <v>4620310000</v>
      </c>
      <c r="M187" s="7">
        <f t="shared" si="2"/>
        <v>3205407000</v>
      </c>
      <c r="N187" s="7">
        <f t="shared" si="3"/>
        <v>1414903000</v>
      </c>
    </row>
    <row r="188">
      <c r="A188" s="136">
        <v>202.0</v>
      </c>
      <c r="B188" s="137" t="s">
        <v>140</v>
      </c>
      <c r="C188" s="137" t="s">
        <v>25</v>
      </c>
      <c r="D188" s="142">
        <v>41274.0</v>
      </c>
      <c r="E188" s="138">
        <v>1.0737E10</v>
      </c>
      <c r="F188" s="138">
        <v>4.29E8</v>
      </c>
      <c r="G188" s="138">
        <v>5.65E9</v>
      </c>
      <c r="H188" s="141" t="s">
        <v>59</v>
      </c>
      <c r="I188" s="138">
        <v>1.167E9</v>
      </c>
      <c r="J188" s="137" t="s">
        <v>12</v>
      </c>
      <c r="K188" s="137" t="s">
        <v>137</v>
      </c>
      <c r="L188" s="7">
        <f t="shared" si="1"/>
        <v>10308000000</v>
      </c>
      <c r="M188" s="7">
        <f t="shared" si="2"/>
        <v>6817000000</v>
      </c>
      <c r="N188" s="7">
        <f t="shared" si="3"/>
        <v>3491000000</v>
      </c>
    </row>
    <row r="189">
      <c r="A189" s="136">
        <v>203.0</v>
      </c>
      <c r="B189" s="137" t="s">
        <v>140</v>
      </c>
      <c r="C189" s="137" t="s">
        <v>26</v>
      </c>
      <c r="D189" s="139">
        <v>41639.0</v>
      </c>
      <c r="E189" s="138">
        <v>1.0543E10</v>
      </c>
      <c r="F189" s="138">
        <v>3.01E8</v>
      </c>
      <c r="G189" s="138">
        <v>5.625E9</v>
      </c>
      <c r="H189" s="140" t="s">
        <v>59</v>
      </c>
      <c r="I189" s="138">
        <v>6.98E8</v>
      </c>
      <c r="J189" s="137" t="s">
        <v>12</v>
      </c>
      <c r="K189" s="137" t="s">
        <v>137</v>
      </c>
      <c r="L189" s="7">
        <f t="shared" si="1"/>
        <v>10242000000</v>
      </c>
      <c r="M189" s="7">
        <f t="shared" si="2"/>
        <v>6323000000</v>
      </c>
      <c r="N189" s="7">
        <f t="shared" si="3"/>
        <v>3919000000</v>
      </c>
    </row>
    <row r="190">
      <c r="A190" s="136">
        <v>204.0</v>
      </c>
      <c r="B190" s="137" t="s">
        <v>140</v>
      </c>
      <c r="C190" s="137" t="s">
        <v>27</v>
      </c>
      <c r="D190" s="139">
        <v>42004.0</v>
      </c>
      <c r="E190" s="138">
        <v>9.998E9</v>
      </c>
      <c r="F190" s="138">
        <v>2.39E8</v>
      </c>
      <c r="G190" s="138">
        <v>5.715E9</v>
      </c>
      <c r="H190" s="140" t="s">
        <v>59</v>
      </c>
      <c r="I190" s="138">
        <v>3.42E8</v>
      </c>
      <c r="J190" s="137" t="s">
        <v>12</v>
      </c>
      <c r="K190" s="137" t="s">
        <v>137</v>
      </c>
      <c r="L190" s="7">
        <f t="shared" si="1"/>
        <v>9759000000</v>
      </c>
      <c r="M190" s="7">
        <f t="shared" si="2"/>
        <v>6057000000</v>
      </c>
      <c r="N190" s="7">
        <f t="shared" si="3"/>
        <v>3702000000</v>
      </c>
    </row>
    <row r="191">
      <c r="A191" s="136">
        <v>205.0</v>
      </c>
      <c r="B191" s="137" t="s">
        <v>140</v>
      </c>
      <c r="C191" s="137" t="s">
        <v>28</v>
      </c>
      <c r="D191" s="139">
        <v>42369.0</v>
      </c>
      <c r="E191" s="138">
        <v>1.0346E10</v>
      </c>
      <c r="F191" s="138">
        <v>2.33E8</v>
      </c>
      <c r="G191" s="138">
        <v>5.996E9</v>
      </c>
      <c r="H191" s="140" t="s">
        <v>59</v>
      </c>
      <c r="I191" s="138">
        <v>5.33E8</v>
      </c>
      <c r="J191" s="137" t="s">
        <v>12</v>
      </c>
      <c r="K191" s="137" t="s">
        <v>137</v>
      </c>
      <c r="L191" s="7">
        <f t="shared" si="1"/>
        <v>10113000000</v>
      </c>
      <c r="M191" s="7">
        <f t="shared" si="2"/>
        <v>6529000000</v>
      </c>
      <c r="N191" s="7">
        <f t="shared" si="3"/>
        <v>3584000000</v>
      </c>
    </row>
    <row r="192">
      <c r="A192" s="136">
        <v>206.0</v>
      </c>
      <c r="B192" s="137" t="s">
        <v>141</v>
      </c>
      <c r="C192" s="137" t="s">
        <v>25</v>
      </c>
      <c r="D192" s="139">
        <v>40971.0</v>
      </c>
      <c r="E192" s="138">
        <v>4.5457E10</v>
      </c>
      <c r="F192" s="138">
        <v>3.4473E10</v>
      </c>
      <c r="G192" s="138">
        <v>8.755E9</v>
      </c>
      <c r="H192" s="141" t="s">
        <v>59</v>
      </c>
      <c r="I192" s="140" t="s">
        <v>59</v>
      </c>
      <c r="J192" s="137" t="s">
        <v>9</v>
      </c>
      <c r="K192" s="137" t="s">
        <v>142</v>
      </c>
      <c r="L192" s="7">
        <f t="shared" si="1"/>
        <v>10984000000</v>
      </c>
      <c r="M192" s="7">
        <f t="shared" si="2"/>
        <v>8755000000</v>
      </c>
      <c r="N192" s="7">
        <f t="shared" si="3"/>
        <v>2229000000</v>
      </c>
    </row>
    <row r="193">
      <c r="A193" s="136">
        <v>207.0</v>
      </c>
      <c r="B193" s="137" t="s">
        <v>141</v>
      </c>
      <c r="C193" s="137" t="s">
        <v>26</v>
      </c>
      <c r="D193" s="139">
        <v>41671.0</v>
      </c>
      <c r="E193" s="138">
        <v>4.0611E10</v>
      </c>
      <c r="F193" s="138">
        <v>3.1212E10</v>
      </c>
      <c r="G193" s="138">
        <v>8.106E9</v>
      </c>
      <c r="H193" s="141" t="s">
        <v>59</v>
      </c>
      <c r="I193" s="140" t="s">
        <v>59</v>
      </c>
      <c r="J193" s="137" t="s">
        <v>9</v>
      </c>
      <c r="K193" s="137" t="s">
        <v>142</v>
      </c>
      <c r="L193" s="7">
        <f t="shared" si="1"/>
        <v>9399000000</v>
      </c>
      <c r="M193" s="7">
        <f t="shared" si="2"/>
        <v>8106000000</v>
      </c>
      <c r="N193" s="7">
        <f t="shared" si="3"/>
        <v>1293000000</v>
      </c>
    </row>
    <row r="194">
      <c r="A194" s="136">
        <v>208.0</v>
      </c>
      <c r="B194" s="137" t="s">
        <v>141</v>
      </c>
      <c r="C194" s="137" t="s">
        <v>27</v>
      </c>
      <c r="D194" s="139">
        <v>42035.0</v>
      </c>
      <c r="E194" s="138">
        <v>4.0339E10</v>
      </c>
      <c r="F194" s="138">
        <v>3.1292E10</v>
      </c>
      <c r="G194" s="138">
        <v>7.592E9</v>
      </c>
      <c r="H194" s="141" t="s">
        <v>59</v>
      </c>
      <c r="I194" s="140" t="s">
        <v>59</v>
      </c>
      <c r="J194" s="137" t="s">
        <v>9</v>
      </c>
      <c r="K194" s="137" t="s">
        <v>142</v>
      </c>
      <c r="L194" s="7">
        <f t="shared" si="1"/>
        <v>9047000000</v>
      </c>
      <c r="M194" s="7">
        <f t="shared" si="2"/>
        <v>7592000000</v>
      </c>
      <c r="N194" s="7">
        <f t="shared" si="3"/>
        <v>1455000000</v>
      </c>
    </row>
    <row r="195">
      <c r="A195" s="136">
        <v>209.0</v>
      </c>
      <c r="B195" s="137" t="s">
        <v>141</v>
      </c>
      <c r="C195" s="137" t="s">
        <v>28</v>
      </c>
      <c r="D195" s="139">
        <v>42399.0</v>
      </c>
      <c r="E195" s="138">
        <v>3.9528E10</v>
      </c>
      <c r="F195" s="138">
        <v>3.0337E10</v>
      </c>
      <c r="G195" s="138">
        <v>7.618E9</v>
      </c>
      <c r="H195" s="141" t="s">
        <v>59</v>
      </c>
      <c r="I195" s="141" t="s">
        <v>59</v>
      </c>
      <c r="J195" s="137" t="s">
        <v>9</v>
      </c>
      <c r="K195" s="137" t="s">
        <v>142</v>
      </c>
      <c r="L195" s="7">
        <f t="shared" si="1"/>
        <v>9191000000</v>
      </c>
      <c r="M195" s="6">
        <f t="shared" si="2"/>
        <v>7618000000</v>
      </c>
      <c r="N195" s="7">
        <f t="shared" si="3"/>
        <v>1573000000</v>
      </c>
    </row>
    <row r="196">
      <c r="A196" s="136">
        <v>210.0</v>
      </c>
      <c r="B196" s="137" t="s">
        <v>143</v>
      </c>
      <c r="C196" s="137" t="s">
        <v>25</v>
      </c>
      <c r="D196" s="139">
        <v>41639.0</v>
      </c>
      <c r="E196" s="138">
        <v>3.0495E9</v>
      </c>
      <c r="F196" s="138">
        <v>1.1944E9</v>
      </c>
      <c r="G196" s="138">
        <v>9.203E8</v>
      </c>
      <c r="H196" s="138">
        <v>2.957E8</v>
      </c>
      <c r="I196" s="140" t="s">
        <v>59</v>
      </c>
      <c r="J196" s="137" t="s">
        <v>13</v>
      </c>
      <c r="K196" s="137" t="s">
        <v>70</v>
      </c>
      <c r="L196" s="7">
        <f t="shared" si="1"/>
        <v>1855100000</v>
      </c>
      <c r="M196" s="7">
        <f t="shared" si="2"/>
        <v>1216000000</v>
      </c>
      <c r="N196" s="7">
        <f t="shared" si="3"/>
        <v>639100000</v>
      </c>
    </row>
    <row r="197">
      <c r="A197" s="136">
        <v>211.0</v>
      </c>
      <c r="B197" s="137" t="s">
        <v>143</v>
      </c>
      <c r="C197" s="137" t="s">
        <v>26</v>
      </c>
      <c r="D197" s="139">
        <v>42004.0</v>
      </c>
      <c r="E197" s="138">
        <v>3.3236E9</v>
      </c>
      <c r="F197" s="138">
        <v>1.2586E9</v>
      </c>
      <c r="G197" s="138">
        <v>9.815E8</v>
      </c>
      <c r="H197" s="138">
        <v>3.02E8</v>
      </c>
      <c r="I197" s="140" t="s">
        <v>59</v>
      </c>
      <c r="J197" s="137" t="s">
        <v>13</v>
      </c>
      <c r="K197" s="137" t="s">
        <v>70</v>
      </c>
      <c r="L197" s="7">
        <f t="shared" si="1"/>
        <v>2065000000</v>
      </c>
      <c r="M197" s="7">
        <f t="shared" si="2"/>
        <v>1283500000</v>
      </c>
      <c r="N197" s="7">
        <f t="shared" si="3"/>
        <v>781500000</v>
      </c>
    </row>
    <row r="198">
      <c r="A198" s="136">
        <v>212.0</v>
      </c>
      <c r="B198" s="137" t="s">
        <v>143</v>
      </c>
      <c r="C198" s="137" t="s">
        <v>27</v>
      </c>
      <c r="D198" s="142">
        <v>42369.0</v>
      </c>
      <c r="E198" s="138">
        <v>3.416E9</v>
      </c>
      <c r="F198" s="138">
        <v>1.3012E9</v>
      </c>
      <c r="G198" s="138">
        <v>1.0121E9</v>
      </c>
      <c r="H198" s="138">
        <v>2.592E8</v>
      </c>
      <c r="I198" s="141" t="s">
        <v>59</v>
      </c>
      <c r="J198" s="137" t="s">
        <v>13</v>
      </c>
      <c r="K198" s="137" t="s">
        <v>70</v>
      </c>
      <c r="L198" s="7">
        <f t="shared" si="1"/>
        <v>2114800000</v>
      </c>
      <c r="M198" s="6">
        <f t="shared" si="2"/>
        <v>1271300000</v>
      </c>
      <c r="N198" s="7">
        <f t="shared" si="3"/>
        <v>843500000</v>
      </c>
    </row>
    <row r="199">
      <c r="A199" s="136">
        <v>213.0</v>
      </c>
      <c r="B199" s="137" t="s">
        <v>143</v>
      </c>
      <c r="C199" s="137" t="s">
        <v>28</v>
      </c>
      <c r="D199" s="139">
        <v>42735.0</v>
      </c>
      <c r="E199" s="138">
        <v>3.714E9</v>
      </c>
      <c r="F199" s="138">
        <v>1.3717E9</v>
      </c>
      <c r="G199" s="138">
        <v>1.1019E9</v>
      </c>
      <c r="H199" s="138">
        <v>2.928E8</v>
      </c>
      <c r="I199" s="141" t="s">
        <v>59</v>
      </c>
      <c r="J199" s="137" t="s">
        <v>13</v>
      </c>
      <c r="K199" s="137" t="s">
        <v>70</v>
      </c>
      <c r="L199" s="7">
        <f t="shared" si="1"/>
        <v>2342300000</v>
      </c>
      <c r="M199" s="6">
        <f t="shared" si="2"/>
        <v>1394700000</v>
      </c>
      <c r="N199" s="7">
        <f t="shared" si="3"/>
        <v>947600000</v>
      </c>
    </row>
    <row r="200">
      <c r="A200" s="136">
        <v>214.0</v>
      </c>
      <c r="B200" s="137" t="s">
        <v>144</v>
      </c>
      <c r="C200" s="137" t="s">
        <v>25</v>
      </c>
      <c r="D200" s="139">
        <v>41547.0</v>
      </c>
      <c r="E200" s="138">
        <v>8.054E9</v>
      </c>
      <c r="F200" s="138">
        <v>3.883E9</v>
      </c>
      <c r="G200" s="138">
        <v>2.422E9</v>
      </c>
      <c r="H200" s="138">
        <v>4.94E8</v>
      </c>
      <c r="I200" s="141" t="s">
        <v>59</v>
      </c>
      <c r="J200" s="137" t="s">
        <v>13</v>
      </c>
      <c r="K200" s="137" t="s">
        <v>70</v>
      </c>
      <c r="L200" s="7">
        <f t="shared" si="1"/>
        <v>4171000000</v>
      </c>
      <c r="M200" s="6">
        <f t="shared" si="2"/>
        <v>2916000000</v>
      </c>
      <c r="N200" s="7">
        <f t="shared" si="3"/>
        <v>1255000000</v>
      </c>
    </row>
    <row r="201">
      <c r="A201" s="136">
        <v>215.0</v>
      </c>
      <c r="B201" s="137" t="s">
        <v>144</v>
      </c>
      <c r="C201" s="137" t="s">
        <v>26</v>
      </c>
      <c r="D201" s="139">
        <v>41912.0</v>
      </c>
      <c r="E201" s="138">
        <v>8.446E9</v>
      </c>
      <c r="F201" s="138">
        <v>4.145E9</v>
      </c>
      <c r="G201" s="138">
        <v>2.145E9</v>
      </c>
      <c r="H201" s="138">
        <v>5.5E8</v>
      </c>
      <c r="I201" s="141" t="s">
        <v>59</v>
      </c>
      <c r="J201" s="137" t="s">
        <v>13</v>
      </c>
      <c r="K201" s="137" t="s">
        <v>70</v>
      </c>
      <c r="L201" s="7">
        <f t="shared" si="1"/>
        <v>4301000000</v>
      </c>
      <c r="M201" s="6">
        <f t="shared" si="2"/>
        <v>2695000000</v>
      </c>
      <c r="N201" s="7">
        <f t="shared" si="3"/>
        <v>1606000000</v>
      </c>
    </row>
    <row r="202">
      <c r="A202" s="136">
        <v>216.0</v>
      </c>
      <c r="B202" s="137" t="s">
        <v>144</v>
      </c>
      <c r="C202" s="137" t="s">
        <v>27</v>
      </c>
      <c r="D202" s="139">
        <v>42277.0</v>
      </c>
      <c r="E202" s="138">
        <v>1.0282E10</v>
      </c>
      <c r="F202" s="138">
        <v>5.587E9</v>
      </c>
      <c r="G202" s="138">
        <v>2.563E9</v>
      </c>
      <c r="H202" s="138">
        <v>6.32E8</v>
      </c>
      <c r="I202" s="141" t="s">
        <v>59</v>
      </c>
      <c r="J202" s="137" t="s">
        <v>13</v>
      </c>
      <c r="K202" s="137" t="s">
        <v>70</v>
      </c>
      <c r="L202" s="7">
        <f t="shared" si="1"/>
        <v>4695000000</v>
      </c>
      <c r="M202" s="6">
        <f t="shared" si="2"/>
        <v>3195000000</v>
      </c>
      <c r="N202" s="7">
        <f t="shared" si="3"/>
        <v>1500000000</v>
      </c>
    </row>
    <row r="203">
      <c r="A203" s="136">
        <v>217.0</v>
      </c>
      <c r="B203" s="137" t="s">
        <v>144</v>
      </c>
      <c r="C203" s="137" t="s">
        <v>28</v>
      </c>
      <c r="D203" s="139">
        <v>42643.0</v>
      </c>
      <c r="E203" s="138">
        <v>1.2483E10</v>
      </c>
      <c r="F203" s="138">
        <v>6.492E9</v>
      </c>
      <c r="G203" s="138">
        <v>3.005E9</v>
      </c>
      <c r="H203" s="138">
        <v>8.28E8</v>
      </c>
      <c r="I203" s="140" t="s">
        <v>59</v>
      </c>
      <c r="J203" s="137" t="s">
        <v>13</v>
      </c>
      <c r="K203" s="137" t="s">
        <v>70</v>
      </c>
      <c r="L203" s="7">
        <f t="shared" si="1"/>
        <v>5991000000</v>
      </c>
      <c r="M203" s="7">
        <f t="shared" si="2"/>
        <v>3833000000</v>
      </c>
      <c r="N203" s="7">
        <f t="shared" si="3"/>
        <v>2158000000</v>
      </c>
    </row>
    <row r="204">
      <c r="A204" s="136">
        <v>218.0</v>
      </c>
      <c r="B204" s="137" t="s">
        <v>145</v>
      </c>
      <c r="C204" s="137" t="s">
        <v>25</v>
      </c>
      <c r="D204" s="139">
        <v>41639.0</v>
      </c>
      <c r="E204" s="138">
        <v>2.2364E10</v>
      </c>
      <c r="F204" s="138">
        <v>1.8553E10</v>
      </c>
      <c r="G204" s="138">
        <v>1.306E9</v>
      </c>
      <c r="H204" s="138">
        <v>5.56E8</v>
      </c>
      <c r="I204" s="141" t="s">
        <v>59</v>
      </c>
      <c r="J204" s="137" t="s">
        <v>11</v>
      </c>
      <c r="K204" s="137" t="s">
        <v>146</v>
      </c>
      <c r="L204" s="7">
        <f t="shared" si="1"/>
        <v>3811000000</v>
      </c>
      <c r="M204" s="6">
        <f t="shared" si="2"/>
        <v>1862000000</v>
      </c>
      <c r="N204" s="7">
        <f t="shared" si="3"/>
        <v>1949000000</v>
      </c>
    </row>
    <row r="205">
      <c r="A205" s="136">
        <v>219.0</v>
      </c>
      <c r="B205" s="137" t="s">
        <v>145</v>
      </c>
      <c r="C205" s="137" t="s">
        <v>26</v>
      </c>
      <c r="D205" s="139">
        <v>42004.0</v>
      </c>
      <c r="E205" s="138">
        <v>2.4551E10</v>
      </c>
      <c r="F205" s="138">
        <v>1.9746E10</v>
      </c>
      <c r="G205" s="138">
        <v>1.333E9</v>
      </c>
      <c r="H205" s="138">
        <v>6.13E8</v>
      </c>
      <c r="I205" s="141" t="s">
        <v>59</v>
      </c>
      <c r="J205" s="137" t="s">
        <v>11</v>
      </c>
      <c r="K205" s="137" t="s">
        <v>146</v>
      </c>
      <c r="L205" s="7">
        <f t="shared" si="1"/>
        <v>4805000000</v>
      </c>
      <c r="M205" s="6">
        <f t="shared" si="2"/>
        <v>1946000000</v>
      </c>
      <c r="N205" s="7">
        <f t="shared" si="3"/>
        <v>2859000000</v>
      </c>
    </row>
    <row r="206">
      <c r="A206" s="136">
        <v>220.0</v>
      </c>
      <c r="B206" s="137" t="s">
        <v>145</v>
      </c>
      <c r="C206" s="137" t="s">
        <v>27</v>
      </c>
      <c r="D206" s="139">
        <v>42369.0</v>
      </c>
      <c r="E206" s="138">
        <v>1.5742E10</v>
      </c>
      <c r="F206" s="138">
        <v>1.4415E10</v>
      </c>
      <c r="G206" s="138">
        <v>9.69E8</v>
      </c>
      <c r="H206" s="138">
        <v>4.66E8</v>
      </c>
      <c r="I206" s="141" t="s">
        <v>59</v>
      </c>
      <c r="J206" s="137" t="s">
        <v>11</v>
      </c>
      <c r="K206" s="137" t="s">
        <v>146</v>
      </c>
      <c r="L206" s="7">
        <f t="shared" si="1"/>
        <v>1327000000</v>
      </c>
      <c r="M206" s="6">
        <f t="shared" si="2"/>
        <v>1435000000</v>
      </c>
      <c r="N206" s="7">
        <f t="shared" si="3"/>
        <v>-108000000</v>
      </c>
    </row>
    <row r="207">
      <c r="A207" s="136">
        <v>221.0</v>
      </c>
      <c r="B207" s="137" t="s">
        <v>145</v>
      </c>
      <c r="C207" s="137" t="s">
        <v>28</v>
      </c>
      <c r="D207" s="139">
        <v>42735.0</v>
      </c>
      <c r="E207" s="138">
        <v>9.841E9</v>
      </c>
      <c r="F207" s="138">
        <v>9.973E9</v>
      </c>
      <c r="G207" s="138">
        <v>8.15E8</v>
      </c>
      <c r="H207" s="138">
        <v>3.84E8</v>
      </c>
      <c r="I207" s="140" t="s">
        <v>59</v>
      </c>
      <c r="J207" s="137" t="s">
        <v>11</v>
      </c>
      <c r="K207" s="137" t="s">
        <v>146</v>
      </c>
      <c r="L207" s="7">
        <f t="shared" si="1"/>
        <v>-132000000</v>
      </c>
      <c r="M207" s="7">
        <f t="shared" si="2"/>
        <v>1199000000</v>
      </c>
      <c r="N207" s="7">
        <f t="shared" si="3"/>
        <v>-1331000000</v>
      </c>
    </row>
    <row r="208">
      <c r="A208" s="136">
        <v>222.0</v>
      </c>
      <c r="B208" s="137" t="s">
        <v>147</v>
      </c>
      <c r="C208" s="137" t="s">
        <v>25</v>
      </c>
      <c r="D208" s="139">
        <v>41639.0</v>
      </c>
      <c r="E208" s="138">
        <v>6.9322E9</v>
      </c>
      <c r="F208" s="138">
        <v>8.577E8</v>
      </c>
      <c r="G208" s="138">
        <v>1.797E9</v>
      </c>
      <c r="H208" s="138">
        <v>1.4441E9</v>
      </c>
      <c r="I208" s="138">
        <v>3.429E8</v>
      </c>
      <c r="J208" s="137" t="s">
        <v>13</v>
      </c>
      <c r="K208" s="137" t="s">
        <v>100</v>
      </c>
      <c r="L208" s="7">
        <f t="shared" si="1"/>
        <v>6074500000</v>
      </c>
      <c r="M208" s="7">
        <f t="shared" si="2"/>
        <v>3584000000</v>
      </c>
      <c r="N208" s="7">
        <f t="shared" si="3"/>
        <v>2490500000</v>
      </c>
    </row>
    <row r="209">
      <c r="A209" s="136">
        <v>223.0</v>
      </c>
      <c r="B209" s="137" t="s">
        <v>147</v>
      </c>
      <c r="C209" s="137" t="s">
        <v>26</v>
      </c>
      <c r="D209" s="142">
        <v>42004.0</v>
      </c>
      <c r="E209" s="138">
        <v>9.7033E9</v>
      </c>
      <c r="F209" s="138">
        <v>1.171E9</v>
      </c>
      <c r="G209" s="138">
        <v>2.1934E9</v>
      </c>
      <c r="H209" s="138">
        <v>1.8934E9</v>
      </c>
      <c r="I209" s="138">
        <v>4.898E8</v>
      </c>
      <c r="J209" s="137" t="s">
        <v>13</v>
      </c>
      <c r="K209" s="137" t="s">
        <v>100</v>
      </c>
      <c r="L209" s="7">
        <f t="shared" si="1"/>
        <v>8532300000</v>
      </c>
      <c r="M209" s="7">
        <f t="shared" si="2"/>
        <v>4576600000</v>
      </c>
      <c r="N209" s="7">
        <f t="shared" si="3"/>
        <v>3955700000</v>
      </c>
    </row>
    <row r="210">
      <c r="A210" s="136">
        <v>224.0</v>
      </c>
      <c r="B210" s="137" t="s">
        <v>147</v>
      </c>
      <c r="C210" s="137" t="s">
        <v>27</v>
      </c>
      <c r="D210" s="139">
        <v>42369.0</v>
      </c>
      <c r="E210" s="138">
        <v>1.07638E10</v>
      </c>
      <c r="F210" s="138">
        <v>1.2404E9</v>
      </c>
      <c r="G210" s="138">
        <v>2.1436E9</v>
      </c>
      <c r="H210" s="138">
        <v>2.0128E9</v>
      </c>
      <c r="I210" s="138">
        <v>3.826E8</v>
      </c>
      <c r="J210" s="137" t="s">
        <v>13</v>
      </c>
      <c r="K210" s="137" t="s">
        <v>100</v>
      </c>
      <c r="L210" s="7">
        <f t="shared" si="1"/>
        <v>9523400000</v>
      </c>
      <c r="M210" s="7">
        <f t="shared" si="2"/>
        <v>4539000000</v>
      </c>
      <c r="N210" s="7">
        <f t="shared" si="3"/>
        <v>4984400000</v>
      </c>
    </row>
    <row r="211">
      <c r="A211" s="136">
        <v>225.0</v>
      </c>
      <c r="B211" s="137" t="s">
        <v>147</v>
      </c>
      <c r="C211" s="137" t="s">
        <v>28</v>
      </c>
      <c r="D211" s="139">
        <v>42735.0</v>
      </c>
      <c r="E211" s="138">
        <v>1.14488E10</v>
      </c>
      <c r="F211" s="138">
        <v>1.4787E9</v>
      </c>
      <c r="G211" s="138">
        <v>1.9729E9</v>
      </c>
      <c r="H211" s="138">
        <v>1.9733E9</v>
      </c>
      <c r="I211" s="138">
        <v>3.856E8</v>
      </c>
      <c r="J211" s="137" t="s">
        <v>13</v>
      </c>
      <c r="K211" s="137" t="s">
        <v>100</v>
      </c>
      <c r="L211" s="7">
        <f t="shared" si="1"/>
        <v>9970100000</v>
      </c>
      <c r="M211" s="7">
        <f t="shared" si="2"/>
        <v>4331800000</v>
      </c>
      <c r="N211" s="7">
        <f t="shared" si="3"/>
        <v>5638300000</v>
      </c>
    </row>
    <row r="212">
      <c r="A212" s="136">
        <v>230.0</v>
      </c>
      <c r="B212" s="137" t="s">
        <v>148</v>
      </c>
      <c r="C212" s="137" t="s">
        <v>25</v>
      </c>
      <c r="D212" s="139">
        <v>41274.0</v>
      </c>
      <c r="E212" s="138">
        <v>8.7357E9</v>
      </c>
      <c r="F212" s="138">
        <v>7.174E9</v>
      </c>
      <c r="G212" s="138">
        <v>4.883E8</v>
      </c>
      <c r="H212" s="141" t="s">
        <v>59</v>
      </c>
      <c r="I212" s="138">
        <v>2.829E8</v>
      </c>
      <c r="J212" s="137" t="s">
        <v>16</v>
      </c>
      <c r="K212" s="137" t="s">
        <v>149</v>
      </c>
      <c r="L212" s="7">
        <f t="shared" si="1"/>
        <v>1561700000</v>
      </c>
      <c r="M212" s="7">
        <f t="shared" si="2"/>
        <v>771200000</v>
      </c>
      <c r="N212" s="7">
        <f t="shared" si="3"/>
        <v>790500000</v>
      </c>
    </row>
    <row r="213">
      <c r="A213" s="136">
        <v>231.0</v>
      </c>
      <c r="B213" s="137" t="s">
        <v>148</v>
      </c>
      <c r="C213" s="137" t="s">
        <v>26</v>
      </c>
      <c r="D213" s="139">
        <v>41639.0</v>
      </c>
      <c r="E213" s="138">
        <v>8.4681E9</v>
      </c>
      <c r="F213" s="138">
        <v>6.8754E9</v>
      </c>
      <c r="G213" s="138">
        <v>4.974E8</v>
      </c>
      <c r="H213" s="141" t="s">
        <v>59</v>
      </c>
      <c r="I213" s="138">
        <v>2.999E8</v>
      </c>
      <c r="J213" s="137" t="s">
        <v>16</v>
      </c>
      <c r="K213" s="137" t="s">
        <v>149</v>
      </c>
      <c r="L213" s="7">
        <f t="shared" si="1"/>
        <v>1592700000</v>
      </c>
      <c r="M213" s="7">
        <f t="shared" si="2"/>
        <v>797300000</v>
      </c>
      <c r="N213" s="7">
        <f t="shared" si="3"/>
        <v>795400000</v>
      </c>
    </row>
    <row r="214">
      <c r="A214" s="136">
        <v>232.0</v>
      </c>
      <c r="B214" s="137" t="s">
        <v>148</v>
      </c>
      <c r="C214" s="137" t="s">
        <v>27</v>
      </c>
      <c r="D214" s="139">
        <v>42004.0</v>
      </c>
      <c r="E214" s="138">
        <v>8.57E9</v>
      </c>
      <c r="F214" s="138">
        <v>6.9035E9</v>
      </c>
      <c r="G214" s="138">
        <v>5.47E8</v>
      </c>
      <c r="H214" s="141" t="s">
        <v>59</v>
      </c>
      <c r="I214" s="138">
        <v>2.809E8</v>
      </c>
      <c r="J214" s="137" t="s">
        <v>16</v>
      </c>
      <c r="K214" s="137" t="s">
        <v>149</v>
      </c>
      <c r="L214" s="7">
        <f t="shared" si="1"/>
        <v>1666500000</v>
      </c>
      <c r="M214" s="7">
        <f t="shared" si="2"/>
        <v>827900000</v>
      </c>
      <c r="N214" s="7">
        <f t="shared" si="3"/>
        <v>838600000</v>
      </c>
    </row>
    <row r="215">
      <c r="A215" s="136">
        <v>233.0</v>
      </c>
      <c r="B215" s="137" t="s">
        <v>148</v>
      </c>
      <c r="C215" s="137" t="s">
        <v>28</v>
      </c>
      <c r="D215" s="139">
        <v>42369.0</v>
      </c>
      <c r="E215" s="138">
        <v>7.997E9</v>
      </c>
      <c r="F215" s="138">
        <v>6.4603E9</v>
      </c>
      <c r="G215" s="138">
        <v>6.46E8</v>
      </c>
      <c r="H215" s="141" t="s">
        <v>59</v>
      </c>
      <c r="I215" s="138">
        <v>2.855E8</v>
      </c>
      <c r="J215" s="137" t="s">
        <v>16</v>
      </c>
      <c r="K215" s="137" t="s">
        <v>149</v>
      </c>
      <c r="L215" s="7">
        <f t="shared" si="1"/>
        <v>1536700000</v>
      </c>
      <c r="M215" s="7">
        <f t="shared" si="2"/>
        <v>931500000</v>
      </c>
      <c r="N215" s="7">
        <f t="shared" si="3"/>
        <v>605200000</v>
      </c>
    </row>
    <row r="216">
      <c r="A216" s="136">
        <v>234.0</v>
      </c>
      <c r="B216" s="137" t="s">
        <v>150</v>
      </c>
      <c r="C216" s="137" t="s">
        <v>25</v>
      </c>
      <c r="D216" s="139">
        <v>41274.0</v>
      </c>
      <c r="E216" s="138">
        <v>1.7621E10</v>
      </c>
      <c r="F216" s="138">
        <v>4.61E9</v>
      </c>
      <c r="G216" s="138">
        <v>5.017E9</v>
      </c>
      <c r="H216" s="138">
        <v>3.904E9</v>
      </c>
      <c r="I216" s="140" t="s">
        <v>59</v>
      </c>
      <c r="J216" s="137" t="s">
        <v>13</v>
      </c>
      <c r="K216" s="137" t="s">
        <v>68</v>
      </c>
      <c r="L216" s="7">
        <f t="shared" si="1"/>
        <v>13011000000</v>
      </c>
      <c r="M216" s="7">
        <f t="shared" si="2"/>
        <v>8921000000</v>
      </c>
      <c r="N216" s="7">
        <f t="shared" si="3"/>
        <v>4090000000</v>
      </c>
    </row>
    <row r="217">
      <c r="A217" s="136">
        <v>235.0</v>
      </c>
      <c r="B217" s="137" t="s">
        <v>150</v>
      </c>
      <c r="C217" s="137" t="s">
        <v>26</v>
      </c>
      <c r="D217" s="139">
        <v>41639.0</v>
      </c>
      <c r="E217" s="138">
        <v>1.6385E10</v>
      </c>
      <c r="F217" s="138">
        <v>4.619E9</v>
      </c>
      <c r="G217" s="138">
        <v>4.939E9</v>
      </c>
      <c r="H217" s="138">
        <v>3.731E9</v>
      </c>
      <c r="I217" s="140" t="s">
        <v>59</v>
      </c>
      <c r="J217" s="137" t="s">
        <v>13</v>
      </c>
      <c r="K217" s="137" t="s">
        <v>68</v>
      </c>
      <c r="L217" s="7">
        <f t="shared" si="1"/>
        <v>11766000000</v>
      </c>
      <c r="M217" s="7">
        <f t="shared" si="2"/>
        <v>8670000000</v>
      </c>
      <c r="N217" s="7">
        <f t="shared" si="3"/>
        <v>3096000000</v>
      </c>
    </row>
    <row r="218">
      <c r="A218" s="136">
        <v>236.0</v>
      </c>
      <c r="B218" s="137" t="s">
        <v>150</v>
      </c>
      <c r="C218" s="137" t="s">
        <v>27</v>
      </c>
      <c r="D218" s="139">
        <v>42004.0</v>
      </c>
      <c r="E218" s="138">
        <v>1.5879E10</v>
      </c>
      <c r="F218" s="138">
        <v>3.932E9</v>
      </c>
      <c r="G218" s="138">
        <v>4.822E9</v>
      </c>
      <c r="H218" s="138">
        <v>4.534E9</v>
      </c>
      <c r="I218" s="140" t="s">
        <v>59</v>
      </c>
      <c r="J218" s="137" t="s">
        <v>13</v>
      </c>
      <c r="K218" s="137" t="s">
        <v>68</v>
      </c>
      <c r="L218" s="7">
        <f t="shared" si="1"/>
        <v>11947000000</v>
      </c>
      <c r="M218" s="7">
        <f t="shared" si="2"/>
        <v>9356000000</v>
      </c>
      <c r="N218" s="7">
        <f t="shared" si="3"/>
        <v>2591000000</v>
      </c>
    </row>
    <row r="219">
      <c r="A219" s="136">
        <v>237.0</v>
      </c>
      <c r="B219" s="137" t="s">
        <v>150</v>
      </c>
      <c r="C219" s="137" t="s">
        <v>28</v>
      </c>
      <c r="D219" s="139">
        <v>42369.0</v>
      </c>
      <c r="E219" s="138">
        <v>1.656E10</v>
      </c>
      <c r="F219" s="138">
        <v>3.909E9</v>
      </c>
      <c r="G219" s="138">
        <v>4.841E9</v>
      </c>
      <c r="H219" s="138">
        <v>5.92E9</v>
      </c>
      <c r="I219" s="140" t="s">
        <v>59</v>
      </c>
      <c r="J219" s="137" t="s">
        <v>13</v>
      </c>
      <c r="K219" s="137" t="s">
        <v>68</v>
      </c>
      <c r="L219" s="7">
        <f t="shared" si="1"/>
        <v>12651000000</v>
      </c>
      <c r="M219" s="7">
        <f t="shared" si="2"/>
        <v>10761000000</v>
      </c>
      <c r="N219" s="7">
        <f t="shared" si="3"/>
        <v>1890000000</v>
      </c>
    </row>
    <row r="220">
      <c r="A220" s="136">
        <v>238.0</v>
      </c>
      <c r="B220" s="137" t="s">
        <v>151</v>
      </c>
      <c r="C220" s="137" t="s">
        <v>25</v>
      </c>
      <c r="D220" s="139">
        <v>41274.0</v>
      </c>
      <c r="E220" s="138">
        <v>7.249E9</v>
      </c>
      <c r="F220" s="138">
        <v>2.349E9</v>
      </c>
      <c r="G220" s="138">
        <v>2.529E9</v>
      </c>
      <c r="H220" s="138">
        <v>8.86E8</v>
      </c>
      <c r="I220" s="138">
        <v>3.95E8</v>
      </c>
      <c r="J220" s="137" t="s">
        <v>13</v>
      </c>
      <c r="K220" s="137" t="s">
        <v>70</v>
      </c>
      <c r="L220" s="7">
        <f t="shared" si="1"/>
        <v>4900000000</v>
      </c>
      <c r="M220" s="7">
        <f t="shared" si="2"/>
        <v>3810000000</v>
      </c>
      <c r="N220" s="7">
        <f t="shared" si="3"/>
        <v>1090000000</v>
      </c>
    </row>
    <row r="221">
      <c r="A221" s="136">
        <v>239.0</v>
      </c>
      <c r="B221" s="137" t="s">
        <v>151</v>
      </c>
      <c r="C221" s="137" t="s">
        <v>26</v>
      </c>
      <c r="D221" s="139">
        <v>41639.0</v>
      </c>
      <c r="E221" s="138">
        <v>7.143E9</v>
      </c>
      <c r="F221" s="138">
        <v>2.174E9</v>
      </c>
      <c r="G221" s="138">
        <v>2.678E9</v>
      </c>
      <c r="H221" s="138">
        <v>8.61E8</v>
      </c>
      <c r="I221" s="138">
        <v>4.1E8</v>
      </c>
      <c r="J221" s="137" t="s">
        <v>13</v>
      </c>
      <c r="K221" s="137" t="s">
        <v>70</v>
      </c>
      <c r="L221" s="7">
        <f t="shared" si="1"/>
        <v>4969000000</v>
      </c>
      <c r="M221" s="7">
        <f t="shared" si="2"/>
        <v>3949000000</v>
      </c>
      <c r="N221" s="7">
        <f t="shared" si="3"/>
        <v>1020000000</v>
      </c>
    </row>
    <row r="222">
      <c r="A222" s="136">
        <v>240.0</v>
      </c>
      <c r="B222" s="137" t="s">
        <v>151</v>
      </c>
      <c r="C222" s="137" t="s">
        <v>27</v>
      </c>
      <c r="D222" s="139">
        <v>42004.0</v>
      </c>
      <c r="E222" s="138">
        <v>7.38E9</v>
      </c>
      <c r="F222" s="138">
        <v>2.21E9</v>
      </c>
      <c r="G222" s="138">
        <v>2.817E9</v>
      </c>
      <c r="H222" s="138">
        <v>8.17E8</v>
      </c>
      <c r="I222" s="138">
        <v>4.38E8</v>
      </c>
      <c r="J222" s="137" t="s">
        <v>13</v>
      </c>
      <c r="K222" s="137" t="s">
        <v>70</v>
      </c>
      <c r="L222" s="7">
        <f t="shared" si="1"/>
        <v>5170000000</v>
      </c>
      <c r="M222" s="7">
        <f t="shared" si="2"/>
        <v>4072000000</v>
      </c>
      <c r="N222" s="7">
        <f t="shared" si="3"/>
        <v>1098000000</v>
      </c>
    </row>
    <row r="223">
      <c r="A223" s="136">
        <v>241.0</v>
      </c>
      <c r="B223" s="137" t="s">
        <v>151</v>
      </c>
      <c r="C223" s="137" t="s">
        <v>28</v>
      </c>
      <c r="D223" s="139">
        <v>42369.0</v>
      </c>
      <c r="E223" s="138">
        <v>7.477E9</v>
      </c>
      <c r="F223" s="138">
        <v>2.173E9</v>
      </c>
      <c r="G223" s="138">
        <v>2.996E9</v>
      </c>
      <c r="H223" s="138">
        <v>8.76E8</v>
      </c>
      <c r="I223" s="138">
        <v>4.95E8</v>
      </c>
      <c r="J223" s="137" t="s">
        <v>13</v>
      </c>
      <c r="K223" s="137" t="s">
        <v>70</v>
      </c>
      <c r="L223" s="7">
        <f t="shared" si="1"/>
        <v>5304000000</v>
      </c>
      <c r="M223" s="7">
        <f t="shared" si="2"/>
        <v>4367000000</v>
      </c>
      <c r="N223" s="7">
        <f t="shared" si="3"/>
        <v>937000000</v>
      </c>
    </row>
    <row r="224">
      <c r="A224" s="136">
        <v>242.0</v>
      </c>
      <c r="B224" s="137" t="s">
        <v>152</v>
      </c>
      <c r="C224" s="137" t="s">
        <v>25</v>
      </c>
      <c r="D224" s="139">
        <v>41639.0</v>
      </c>
      <c r="E224" s="138">
        <v>7.4366E9</v>
      </c>
      <c r="F224" s="138">
        <v>5.8791E9</v>
      </c>
      <c r="G224" s="138">
        <v>7.023E8</v>
      </c>
      <c r="H224" s="141" t="s">
        <v>59</v>
      </c>
      <c r="I224" s="141" t="s">
        <v>59</v>
      </c>
      <c r="J224" s="137" t="s">
        <v>9</v>
      </c>
      <c r="K224" s="137" t="s">
        <v>153</v>
      </c>
      <c r="L224" s="7">
        <f t="shared" si="1"/>
        <v>1557500000</v>
      </c>
      <c r="M224" s="6">
        <f t="shared" si="2"/>
        <v>702300000</v>
      </c>
      <c r="N224" s="7">
        <f t="shared" si="3"/>
        <v>855200000</v>
      </c>
    </row>
    <row r="225">
      <c r="A225" s="136">
        <v>243.0</v>
      </c>
      <c r="B225" s="137" t="s">
        <v>152</v>
      </c>
      <c r="C225" s="137" t="s">
        <v>26</v>
      </c>
      <c r="D225" s="139">
        <v>42004.0</v>
      </c>
      <c r="E225" s="138">
        <v>8.3051E9</v>
      </c>
      <c r="F225" s="138">
        <v>6.5487E9</v>
      </c>
      <c r="G225" s="138">
        <v>7.927E8</v>
      </c>
      <c r="H225" s="141" t="s">
        <v>59</v>
      </c>
      <c r="I225" s="140" t="s">
        <v>59</v>
      </c>
      <c r="J225" s="137" t="s">
        <v>9</v>
      </c>
      <c r="K225" s="137" t="s">
        <v>153</v>
      </c>
      <c r="L225" s="7">
        <f t="shared" si="1"/>
        <v>1756400000</v>
      </c>
      <c r="M225" s="7">
        <f t="shared" si="2"/>
        <v>792700000</v>
      </c>
      <c r="N225" s="7">
        <f t="shared" si="3"/>
        <v>963700000</v>
      </c>
    </row>
    <row r="226">
      <c r="A226" s="136">
        <v>244.0</v>
      </c>
      <c r="B226" s="137" t="s">
        <v>152</v>
      </c>
      <c r="C226" s="137" t="s">
        <v>27</v>
      </c>
      <c r="D226" s="139">
        <v>42369.0</v>
      </c>
      <c r="E226" s="138">
        <v>8.0232E9</v>
      </c>
      <c r="F226" s="138">
        <v>6.3201E9</v>
      </c>
      <c r="G226" s="138">
        <v>7.634E8</v>
      </c>
      <c r="H226" s="141" t="s">
        <v>59</v>
      </c>
      <c r="I226" s="140" t="s">
        <v>59</v>
      </c>
      <c r="J226" s="137" t="s">
        <v>9</v>
      </c>
      <c r="K226" s="137" t="s">
        <v>153</v>
      </c>
      <c r="L226" s="7">
        <f t="shared" si="1"/>
        <v>1703100000</v>
      </c>
      <c r="M226" s="7">
        <f t="shared" si="2"/>
        <v>763400000</v>
      </c>
      <c r="N226" s="7">
        <f t="shared" si="3"/>
        <v>939700000</v>
      </c>
    </row>
    <row r="227">
      <c r="A227" s="136">
        <v>245.0</v>
      </c>
      <c r="B227" s="137" t="s">
        <v>152</v>
      </c>
      <c r="C227" s="137" t="s">
        <v>28</v>
      </c>
      <c r="D227" s="139">
        <v>42735.0</v>
      </c>
      <c r="E227" s="138">
        <v>9.071E9</v>
      </c>
      <c r="F227" s="138">
        <v>7.1379E9</v>
      </c>
      <c r="G227" s="138">
        <v>1.7072E9</v>
      </c>
      <c r="H227" s="141" t="s">
        <v>59</v>
      </c>
      <c r="I227" s="141" t="s">
        <v>59</v>
      </c>
      <c r="J227" s="137" t="s">
        <v>9</v>
      </c>
      <c r="K227" s="137" t="s">
        <v>153</v>
      </c>
      <c r="L227" s="7">
        <f t="shared" si="1"/>
        <v>1933100000</v>
      </c>
      <c r="M227" s="6">
        <f t="shared" si="2"/>
        <v>1707200000</v>
      </c>
      <c r="N227" s="7">
        <f t="shared" si="3"/>
        <v>225900000</v>
      </c>
    </row>
    <row r="228">
      <c r="A228" s="136">
        <v>246.0</v>
      </c>
      <c r="B228" s="137" t="s">
        <v>154</v>
      </c>
      <c r="C228" s="137" t="s">
        <v>25</v>
      </c>
      <c r="D228" s="139">
        <v>41274.0</v>
      </c>
      <c r="E228" s="138">
        <v>1.847186E9</v>
      </c>
      <c r="F228" s="138">
        <v>6.67208E8</v>
      </c>
      <c r="G228" s="138">
        <v>9.3782E7</v>
      </c>
      <c r="H228" s="141" t="s">
        <v>59</v>
      </c>
      <c r="I228" s="138">
        <v>4.45875E8</v>
      </c>
      <c r="J228" s="137" t="s">
        <v>17</v>
      </c>
      <c r="K228" s="137" t="s">
        <v>88</v>
      </c>
      <c r="L228" s="7">
        <f t="shared" si="1"/>
        <v>1179978000</v>
      </c>
      <c r="M228" s="7">
        <f t="shared" si="2"/>
        <v>539657000</v>
      </c>
      <c r="N228" s="7">
        <f t="shared" si="3"/>
        <v>640321000</v>
      </c>
    </row>
    <row r="229">
      <c r="A229" s="136">
        <v>247.0</v>
      </c>
      <c r="B229" s="137" t="s">
        <v>154</v>
      </c>
      <c r="C229" s="137" t="s">
        <v>26</v>
      </c>
      <c r="D229" s="139">
        <v>41639.0</v>
      </c>
      <c r="E229" s="138">
        <v>2.135539E9</v>
      </c>
      <c r="F229" s="138">
        <v>7.71403E8</v>
      </c>
      <c r="G229" s="138">
        <v>1.17073E8</v>
      </c>
      <c r="H229" s="141" t="s">
        <v>59</v>
      </c>
      <c r="I229" s="138">
        <v>5.60637E8</v>
      </c>
      <c r="J229" s="137" t="s">
        <v>17</v>
      </c>
      <c r="K229" s="137" t="s">
        <v>88</v>
      </c>
      <c r="L229" s="7">
        <f t="shared" si="1"/>
        <v>1364136000</v>
      </c>
      <c r="M229" s="7">
        <f t="shared" si="2"/>
        <v>677710000</v>
      </c>
      <c r="N229" s="7">
        <f t="shared" si="3"/>
        <v>686426000</v>
      </c>
    </row>
    <row r="230">
      <c r="A230" s="136">
        <v>248.0</v>
      </c>
      <c r="B230" s="137" t="s">
        <v>154</v>
      </c>
      <c r="C230" s="137" t="s">
        <v>27</v>
      </c>
      <c r="D230" s="139">
        <v>42004.0</v>
      </c>
      <c r="E230" s="138">
        <v>2.396998E9</v>
      </c>
      <c r="F230" s="138">
        <v>8.64526E8</v>
      </c>
      <c r="G230" s="138">
        <v>1.02077E8</v>
      </c>
      <c r="H230" s="140" t="s">
        <v>59</v>
      </c>
      <c r="I230" s="138">
        <v>6.28573E8</v>
      </c>
      <c r="J230" s="137" t="s">
        <v>17</v>
      </c>
      <c r="K230" s="137" t="s">
        <v>88</v>
      </c>
      <c r="L230" s="7">
        <f t="shared" si="1"/>
        <v>1532472000</v>
      </c>
      <c r="M230" s="7">
        <f t="shared" si="2"/>
        <v>730650000</v>
      </c>
      <c r="N230" s="7">
        <f t="shared" si="3"/>
        <v>801822000</v>
      </c>
    </row>
    <row r="231">
      <c r="A231" s="136">
        <v>249.0</v>
      </c>
      <c r="B231" s="137" t="s">
        <v>154</v>
      </c>
      <c r="C231" s="137" t="s">
        <v>28</v>
      </c>
      <c r="D231" s="139">
        <v>42369.0</v>
      </c>
      <c r="E231" s="138">
        <v>2.490821E9</v>
      </c>
      <c r="F231" s="138">
        <v>9.04336E8</v>
      </c>
      <c r="G231" s="138">
        <v>9.7578E7</v>
      </c>
      <c r="H231" s="141" t="s">
        <v>59</v>
      </c>
      <c r="I231" s="138">
        <v>6.39542E8</v>
      </c>
      <c r="J231" s="137" t="s">
        <v>17</v>
      </c>
      <c r="K231" s="137" t="s">
        <v>88</v>
      </c>
      <c r="L231" s="7">
        <f t="shared" si="1"/>
        <v>1586485000</v>
      </c>
      <c r="M231" s="7">
        <f t="shared" si="2"/>
        <v>737120000</v>
      </c>
      <c r="N231" s="7">
        <f t="shared" si="3"/>
        <v>849365000</v>
      </c>
    </row>
    <row r="232">
      <c r="A232" s="136">
        <v>254.0</v>
      </c>
      <c r="B232" s="137" t="s">
        <v>155</v>
      </c>
      <c r="C232" s="137" t="s">
        <v>25</v>
      </c>
      <c r="D232" s="139">
        <v>41420.0</v>
      </c>
      <c r="E232" s="138">
        <v>1.34693E10</v>
      </c>
      <c r="F232" s="138">
        <v>1.01044E10</v>
      </c>
      <c r="G232" s="138">
        <v>2.0659E9</v>
      </c>
      <c r="H232" s="141" t="s">
        <v>59</v>
      </c>
      <c r="I232" s="141" t="s">
        <v>59</v>
      </c>
      <c r="J232" s="137" t="s">
        <v>10</v>
      </c>
      <c r="K232" s="137" t="s">
        <v>156</v>
      </c>
      <c r="L232" s="7">
        <f t="shared" si="1"/>
        <v>3364900000</v>
      </c>
      <c r="M232" s="6">
        <f t="shared" si="2"/>
        <v>2065900000</v>
      </c>
      <c r="N232" s="7">
        <f t="shared" si="3"/>
        <v>1299000000</v>
      </c>
    </row>
    <row r="233">
      <c r="A233" s="136">
        <v>255.0</v>
      </c>
      <c r="B233" s="137" t="s">
        <v>155</v>
      </c>
      <c r="C233" s="137" t="s">
        <v>26</v>
      </c>
      <c r="D233" s="139">
        <v>41784.0</v>
      </c>
      <c r="E233" s="138">
        <v>1.18382E10</v>
      </c>
      <c r="F233" s="138">
        <v>8.9108E9</v>
      </c>
      <c r="G233" s="138">
        <v>1.7789E9</v>
      </c>
      <c r="H233" s="141" t="s">
        <v>59</v>
      </c>
      <c r="I233" s="140" t="s">
        <v>59</v>
      </c>
      <c r="J233" s="137" t="s">
        <v>10</v>
      </c>
      <c r="K233" s="137" t="s">
        <v>156</v>
      </c>
      <c r="L233" s="7">
        <f t="shared" si="1"/>
        <v>2927400000</v>
      </c>
      <c r="M233" s="7">
        <f t="shared" si="2"/>
        <v>1778900000</v>
      </c>
      <c r="N233" s="7">
        <f t="shared" si="3"/>
        <v>1148500000</v>
      </c>
    </row>
    <row r="234">
      <c r="A234" s="136">
        <v>256.0</v>
      </c>
      <c r="B234" s="137" t="s">
        <v>155</v>
      </c>
      <c r="C234" s="137" t="s">
        <v>27</v>
      </c>
      <c r="D234" s="139">
        <v>42155.0</v>
      </c>
      <c r="E234" s="138">
        <v>1.1937E10</v>
      </c>
      <c r="F234" s="138">
        <v>9.0614E9</v>
      </c>
      <c r="G234" s="138">
        <v>1.5453E9</v>
      </c>
      <c r="H234" s="141" t="s">
        <v>59</v>
      </c>
      <c r="I234" s="140" t="s">
        <v>59</v>
      </c>
      <c r="J234" s="137" t="s">
        <v>10</v>
      </c>
      <c r="K234" s="137" t="s">
        <v>156</v>
      </c>
      <c r="L234" s="7">
        <f t="shared" si="1"/>
        <v>2875600000</v>
      </c>
      <c r="M234" s="7">
        <f t="shared" si="2"/>
        <v>1545300000</v>
      </c>
      <c r="N234" s="7">
        <f t="shared" si="3"/>
        <v>1330300000</v>
      </c>
    </row>
    <row r="235">
      <c r="A235" s="136">
        <v>257.0</v>
      </c>
      <c r="B235" s="137" t="s">
        <v>155</v>
      </c>
      <c r="C235" s="137" t="s">
        <v>28</v>
      </c>
      <c r="D235" s="139">
        <v>42519.0</v>
      </c>
      <c r="E235" s="138">
        <v>1.16429E10</v>
      </c>
      <c r="F235" s="138">
        <v>8.5521E9</v>
      </c>
      <c r="G235" s="138">
        <v>2.2094E9</v>
      </c>
      <c r="H235" s="140" t="s">
        <v>59</v>
      </c>
      <c r="I235" s="141" t="s">
        <v>59</v>
      </c>
      <c r="J235" s="137" t="s">
        <v>10</v>
      </c>
      <c r="K235" s="137" t="s">
        <v>156</v>
      </c>
      <c r="L235" s="7">
        <f t="shared" si="1"/>
        <v>3090800000</v>
      </c>
      <c r="M235" s="6">
        <f t="shared" si="2"/>
        <v>2209400000</v>
      </c>
      <c r="N235" s="7">
        <f t="shared" si="3"/>
        <v>881400000</v>
      </c>
    </row>
    <row r="236">
      <c r="A236" s="136">
        <v>258.0</v>
      </c>
      <c r="B236" s="137" t="s">
        <v>157</v>
      </c>
      <c r="C236" s="137" t="s">
        <v>25</v>
      </c>
      <c r="D236" s="139">
        <v>41455.0</v>
      </c>
      <c r="E236" s="138">
        <v>1.01093E11</v>
      </c>
      <c r="F236" s="138">
        <v>9.6172E10</v>
      </c>
      <c r="G236" s="138">
        <v>2.875E9</v>
      </c>
      <c r="H236" s="140" t="s">
        <v>59</v>
      </c>
      <c r="I236" s="138">
        <v>1.58E8</v>
      </c>
      <c r="J236" s="137" t="s">
        <v>13</v>
      </c>
      <c r="K236" s="137" t="s">
        <v>68</v>
      </c>
      <c r="L236" s="7">
        <f t="shared" si="1"/>
        <v>4921000000</v>
      </c>
      <c r="M236" s="7">
        <f t="shared" si="2"/>
        <v>3033000000</v>
      </c>
      <c r="N236" s="7">
        <f t="shared" si="3"/>
        <v>1888000000</v>
      </c>
    </row>
    <row r="237">
      <c r="A237" s="136">
        <v>259.0</v>
      </c>
      <c r="B237" s="137" t="s">
        <v>157</v>
      </c>
      <c r="C237" s="137" t="s">
        <v>26</v>
      </c>
      <c r="D237" s="139">
        <v>41820.0</v>
      </c>
      <c r="E237" s="138">
        <v>9.1084E10</v>
      </c>
      <c r="F237" s="138">
        <v>8.5923E10</v>
      </c>
      <c r="G237" s="138">
        <v>3.028E9</v>
      </c>
      <c r="H237" s="141" t="s">
        <v>59</v>
      </c>
      <c r="I237" s="138">
        <v>2.23E8</v>
      </c>
      <c r="J237" s="137" t="s">
        <v>13</v>
      </c>
      <c r="K237" s="137" t="s">
        <v>68</v>
      </c>
      <c r="L237" s="7">
        <f t="shared" si="1"/>
        <v>5161000000</v>
      </c>
      <c r="M237" s="7">
        <f t="shared" si="2"/>
        <v>3251000000</v>
      </c>
      <c r="N237" s="7">
        <f t="shared" si="3"/>
        <v>1910000000</v>
      </c>
    </row>
    <row r="238">
      <c r="A238" s="136">
        <v>260.0</v>
      </c>
      <c r="B238" s="137" t="s">
        <v>157</v>
      </c>
      <c r="C238" s="137" t="s">
        <v>27</v>
      </c>
      <c r="D238" s="139">
        <v>42185.0</v>
      </c>
      <c r="E238" s="138">
        <v>1.02531E11</v>
      </c>
      <c r="F238" s="138">
        <v>9.6819E10</v>
      </c>
      <c r="G238" s="138">
        <v>3.24E9</v>
      </c>
      <c r="H238" s="141" t="s">
        <v>59</v>
      </c>
      <c r="I238" s="138">
        <v>2.81E8</v>
      </c>
      <c r="J238" s="137" t="s">
        <v>13</v>
      </c>
      <c r="K238" s="137" t="s">
        <v>68</v>
      </c>
      <c r="L238" s="7">
        <f t="shared" si="1"/>
        <v>5712000000</v>
      </c>
      <c r="M238" s="7">
        <f t="shared" si="2"/>
        <v>3521000000</v>
      </c>
      <c r="N238" s="7">
        <f t="shared" si="3"/>
        <v>2191000000</v>
      </c>
    </row>
    <row r="239">
      <c r="A239" s="136">
        <v>261.0</v>
      </c>
      <c r="B239" s="137" t="s">
        <v>157</v>
      </c>
      <c r="C239" s="137" t="s">
        <v>28</v>
      </c>
      <c r="D239" s="139">
        <v>42551.0</v>
      </c>
      <c r="E239" s="138">
        <v>1.21546E11</v>
      </c>
      <c r="F239" s="138">
        <v>1.15003E11</v>
      </c>
      <c r="G239" s="138">
        <v>3.648E9</v>
      </c>
      <c r="H239" s="141" t="s">
        <v>59</v>
      </c>
      <c r="I239" s="138">
        <v>4.59E8</v>
      </c>
      <c r="J239" s="137" t="s">
        <v>13</v>
      </c>
      <c r="K239" s="137" t="s">
        <v>68</v>
      </c>
      <c r="L239" s="7">
        <f t="shared" si="1"/>
        <v>6543000000</v>
      </c>
      <c r="M239" s="7">
        <f t="shared" si="2"/>
        <v>4107000000</v>
      </c>
      <c r="N239" s="7">
        <f t="shared" si="3"/>
        <v>2436000000</v>
      </c>
    </row>
    <row r="240">
      <c r="A240" s="136">
        <v>262.0</v>
      </c>
      <c r="B240" s="137" t="s">
        <v>158</v>
      </c>
      <c r="C240" s="137" t="s">
        <v>25</v>
      </c>
      <c r="D240" s="139">
        <v>41639.0</v>
      </c>
      <c r="E240" s="138">
        <v>5.5656E10</v>
      </c>
      <c r="F240" s="138">
        <v>4.1454E10</v>
      </c>
      <c r="G240" s="138">
        <v>6.528E9</v>
      </c>
      <c r="H240" s="138">
        <v>2.046E9</v>
      </c>
      <c r="I240" s="141" t="s">
        <v>59</v>
      </c>
      <c r="J240" s="137" t="s">
        <v>14</v>
      </c>
      <c r="K240" s="137" t="s">
        <v>159</v>
      </c>
      <c r="L240" s="7">
        <f t="shared" si="1"/>
        <v>14202000000</v>
      </c>
      <c r="M240" s="6">
        <f t="shared" si="2"/>
        <v>8574000000</v>
      </c>
      <c r="N240" s="7">
        <f t="shared" si="3"/>
        <v>5628000000</v>
      </c>
    </row>
    <row r="241">
      <c r="A241" s="136">
        <v>263.0</v>
      </c>
      <c r="B241" s="137" t="s">
        <v>158</v>
      </c>
      <c r="C241" s="137" t="s">
        <v>26</v>
      </c>
      <c r="D241" s="139">
        <v>42004.0</v>
      </c>
      <c r="E241" s="138">
        <v>5.5184E10</v>
      </c>
      <c r="F241" s="138">
        <v>4.1342E10</v>
      </c>
      <c r="G241" s="138">
        <v>8.148E9</v>
      </c>
      <c r="H241" s="138">
        <v>2.38E9</v>
      </c>
      <c r="I241" s="140" t="s">
        <v>59</v>
      </c>
      <c r="J241" s="137" t="s">
        <v>14</v>
      </c>
      <c r="K241" s="137" t="s">
        <v>159</v>
      </c>
      <c r="L241" s="7">
        <f t="shared" si="1"/>
        <v>13842000000</v>
      </c>
      <c r="M241" s="7">
        <f t="shared" si="2"/>
        <v>10528000000</v>
      </c>
      <c r="N241" s="7">
        <f t="shared" si="3"/>
        <v>3314000000</v>
      </c>
    </row>
    <row r="242">
      <c r="A242" s="136">
        <v>264.0</v>
      </c>
      <c r="B242" s="137" t="s">
        <v>158</v>
      </c>
      <c r="C242" s="137" t="s">
        <v>27</v>
      </c>
      <c r="D242" s="139">
        <v>42369.0</v>
      </c>
      <c r="E242" s="138">
        <v>4.7011E10</v>
      </c>
      <c r="F242" s="138">
        <v>3.4133E10</v>
      </c>
      <c r="G242" s="138">
        <v>6.974E9</v>
      </c>
      <c r="H242" s="138">
        <v>2.119E9</v>
      </c>
      <c r="I242" s="140" t="s">
        <v>59</v>
      </c>
      <c r="J242" s="137" t="s">
        <v>14</v>
      </c>
      <c r="K242" s="137" t="s">
        <v>159</v>
      </c>
      <c r="L242" s="7">
        <f t="shared" si="1"/>
        <v>12878000000</v>
      </c>
      <c r="M242" s="7">
        <f t="shared" si="2"/>
        <v>9093000000</v>
      </c>
      <c r="N242" s="7">
        <f t="shared" si="3"/>
        <v>3785000000</v>
      </c>
    </row>
    <row r="243">
      <c r="A243" s="136">
        <v>265.0</v>
      </c>
      <c r="B243" s="137" t="s">
        <v>158</v>
      </c>
      <c r="C243" s="137" t="s">
        <v>28</v>
      </c>
      <c r="D243" s="139">
        <v>42735.0</v>
      </c>
      <c r="E243" s="138">
        <v>3.8537E10</v>
      </c>
      <c r="F243" s="138">
        <v>2.8905E10</v>
      </c>
      <c r="G243" s="138">
        <v>6.588E9</v>
      </c>
      <c r="H243" s="138">
        <v>1.951E9</v>
      </c>
      <c r="I243" s="140" t="s">
        <v>59</v>
      </c>
      <c r="J243" s="137" t="s">
        <v>14</v>
      </c>
      <c r="K243" s="137" t="s">
        <v>159</v>
      </c>
      <c r="L243" s="7">
        <f t="shared" si="1"/>
        <v>9632000000</v>
      </c>
      <c r="M243" s="7">
        <f t="shared" si="2"/>
        <v>8539000000</v>
      </c>
      <c r="N243" s="7">
        <f t="shared" si="3"/>
        <v>1093000000</v>
      </c>
    </row>
    <row r="244">
      <c r="A244" s="136">
        <v>266.0</v>
      </c>
      <c r="B244" s="137" t="s">
        <v>160</v>
      </c>
      <c r="C244" s="137" t="s">
        <v>25</v>
      </c>
      <c r="D244" s="139">
        <v>41274.0</v>
      </c>
      <c r="E244" s="138">
        <v>1.7936E10</v>
      </c>
      <c r="F244" s="138">
        <v>1.262E10</v>
      </c>
      <c r="G244" s="138">
        <v>2.096E9</v>
      </c>
      <c r="H244" s="141" t="s">
        <v>59</v>
      </c>
      <c r="I244" s="138">
        <v>-6000000.0</v>
      </c>
      <c r="J244" s="137" t="s">
        <v>12</v>
      </c>
      <c r="K244" s="137" t="s">
        <v>86</v>
      </c>
      <c r="L244" s="7">
        <f t="shared" si="1"/>
        <v>5316000000</v>
      </c>
      <c r="M244" s="7">
        <f t="shared" si="2"/>
        <v>2090000000</v>
      </c>
      <c r="N244" s="7">
        <f t="shared" si="3"/>
        <v>3226000000</v>
      </c>
    </row>
    <row r="245">
      <c r="A245" s="136">
        <v>267.0</v>
      </c>
      <c r="B245" s="137" t="s">
        <v>160</v>
      </c>
      <c r="C245" s="137" t="s">
        <v>26</v>
      </c>
      <c r="D245" s="139">
        <v>41639.0</v>
      </c>
      <c r="E245" s="138">
        <v>1.9261E10</v>
      </c>
      <c r="F245" s="138">
        <v>1.2522E10</v>
      </c>
      <c r="G245" s="138">
        <v>2.211E9</v>
      </c>
      <c r="H245" s="141" t="s">
        <v>59</v>
      </c>
      <c r="I245" s="138">
        <v>1.5E7</v>
      </c>
      <c r="J245" s="137" t="s">
        <v>12</v>
      </c>
      <c r="K245" s="137" t="s">
        <v>86</v>
      </c>
      <c r="L245" s="7">
        <f t="shared" si="1"/>
        <v>6739000000</v>
      </c>
      <c r="M245" s="7">
        <f t="shared" si="2"/>
        <v>2226000000</v>
      </c>
      <c r="N245" s="7">
        <f t="shared" si="3"/>
        <v>4513000000</v>
      </c>
    </row>
    <row r="246">
      <c r="A246" s="136">
        <v>268.0</v>
      </c>
      <c r="B246" s="137" t="s">
        <v>160</v>
      </c>
      <c r="C246" s="137" t="s">
        <v>27</v>
      </c>
      <c r="D246" s="142">
        <v>42004.0</v>
      </c>
      <c r="E246" s="138">
        <v>1.9171E10</v>
      </c>
      <c r="F246" s="138">
        <v>1.3241E10</v>
      </c>
      <c r="G246" s="138">
        <v>2.245E9</v>
      </c>
      <c r="H246" s="141" t="s">
        <v>59</v>
      </c>
      <c r="I246" s="138">
        <v>-8.2E7</v>
      </c>
      <c r="J246" s="137" t="s">
        <v>12</v>
      </c>
      <c r="K246" s="137" t="s">
        <v>86</v>
      </c>
      <c r="L246" s="7">
        <f t="shared" si="1"/>
        <v>5930000000</v>
      </c>
      <c r="M246" s="7">
        <f t="shared" si="2"/>
        <v>2163000000</v>
      </c>
      <c r="N246" s="7">
        <f t="shared" si="3"/>
        <v>3767000000</v>
      </c>
    </row>
    <row r="247">
      <c r="A247" s="136">
        <v>269.0</v>
      </c>
      <c r="B247" s="137" t="s">
        <v>160</v>
      </c>
      <c r="C247" s="137" t="s">
        <v>28</v>
      </c>
      <c r="D247" s="139">
        <v>42369.0</v>
      </c>
      <c r="E247" s="138">
        <v>1.8987E10</v>
      </c>
      <c r="F247" s="138">
        <v>1.2968E10</v>
      </c>
      <c r="G247" s="138">
        <v>2.27E9</v>
      </c>
      <c r="H247" s="141" t="s">
        <v>59</v>
      </c>
      <c r="I247" s="138">
        <v>1.2E8</v>
      </c>
      <c r="J247" s="137" t="s">
        <v>12</v>
      </c>
      <c r="K247" s="137" t="s">
        <v>86</v>
      </c>
      <c r="L247" s="7">
        <f t="shared" si="1"/>
        <v>6019000000</v>
      </c>
      <c r="M247" s="7">
        <f t="shared" si="2"/>
        <v>2390000000</v>
      </c>
      <c r="N247" s="7">
        <f t="shared" si="3"/>
        <v>3629000000</v>
      </c>
    </row>
    <row r="248">
      <c r="A248" s="136">
        <v>270.0</v>
      </c>
      <c r="B248" s="137" t="s">
        <v>161</v>
      </c>
      <c r="C248" s="137" t="s">
        <v>25</v>
      </c>
      <c r="D248" s="142">
        <v>41274.0</v>
      </c>
      <c r="E248" s="138">
        <v>6.514099E9</v>
      </c>
      <c r="F248" s="138">
        <v>5.745428E9</v>
      </c>
      <c r="G248" s="140" t="s">
        <v>59</v>
      </c>
      <c r="H248" s="141" t="s">
        <v>59</v>
      </c>
      <c r="I248" s="138">
        <v>1.69645E8</v>
      </c>
      <c r="J248" s="137" t="s">
        <v>17</v>
      </c>
      <c r="K248" s="137" t="s">
        <v>162</v>
      </c>
      <c r="L248" s="7">
        <f t="shared" si="1"/>
        <v>768671000</v>
      </c>
      <c r="M248" s="7">
        <f t="shared" si="2"/>
        <v>169645000</v>
      </c>
      <c r="N248" s="7">
        <f t="shared" si="3"/>
        <v>599026000</v>
      </c>
    </row>
    <row r="249">
      <c r="A249" s="136">
        <v>271.0</v>
      </c>
      <c r="B249" s="137" t="s">
        <v>161</v>
      </c>
      <c r="C249" s="137" t="s">
        <v>26</v>
      </c>
      <c r="D249" s="139">
        <v>41639.0</v>
      </c>
      <c r="E249" s="138">
        <v>7.184794E9</v>
      </c>
      <c r="F249" s="138">
        <v>6.293699E9</v>
      </c>
      <c r="G249" s="140" t="s">
        <v>59</v>
      </c>
      <c r="H249" s="141" t="s">
        <v>59</v>
      </c>
      <c r="I249" s="138">
        <v>1.9039E8</v>
      </c>
      <c r="J249" s="137" t="s">
        <v>17</v>
      </c>
      <c r="K249" s="137" t="s">
        <v>162</v>
      </c>
      <c r="L249" s="7">
        <f t="shared" si="1"/>
        <v>891095000</v>
      </c>
      <c r="M249" s="7">
        <f t="shared" si="2"/>
        <v>190390000</v>
      </c>
      <c r="N249" s="7">
        <f t="shared" si="3"/>
        <v>700705000</v>
      </c>
    </row>
    <row r="250">
      <c r="A250" s="136">
        <v>272.0</v>
      </c>
      <c r="B250" s="137" t="s">
        <v>161</v>
      </c>
      <c r="C250" s="137" t="s">
        <v>27</v>
      </c>
      <c r="D250" s="139">
        <v>42004.0</v>
      </c>
      <c r="E250" s="138">
        <v>9.049918E9</v>
      </c>
      <c r="F250" s="138">
        <v>8.050222E9</v>
      </c>
      <c r="G250" s="140" t="s">
        <v>59</v>
      </c>
      <c r="H250" s="141" t="s">
        <v>59</v>
      </c>
      <c r="I250" s="138">
        <v>2.65101E8</v>
      </c>
      <c r="J250" s="137" t="s">
        <v>17</v>
      </c>
      <c r="K250" s="137" t="s">
        <v>162</v>
      </c>
      <c r="L250" s="7">
        <f t="shared" si="1"/>
        <v>999696000</v>
      </c>
      <c r="M250" s="7">
        <f t="shared" si="2"/>
        <v>265101000</v>
      </c>
      <c r="N250" s="7">
        <f t="shared" si="3"/>
        <v>734595000</v>
      </c>
    </row>
    <row r="251">
      <c r="A251" s="136">
        <v>273.0</v>
      </c>
      <c r="B251" s="137" t="s">
        <v>161</v>
      </c>
      <c r="C251" s="137" t="s">
        <v>28</v>
      </c>
      <c r="D251" s="139">
        <v>42369.0</v>
      </c>
      <c r="E251" s="138">
        <v>1.085581E10</v>
      </c>
      <c r="F251" s="138">
        <v>9.716541E9</v>
      </c>
      <c r="G251" s="140" t="s">
        <v>59</v>
      </c>
      <c r="H251" s="141" t="s">
        <v>59</v>
      </c>
      <c r="I251" s="138">
        <v>3.14096E8</v>
      </c>
      <c r="J251" s="137" t="s">
        <v>17</v>
      </c>
      <c r="K251" s="137" t="s">
        <v>162</v>
      </c>
      <c r="L251" s="7">
        <f t="shared" si="1"/>
        <v>1139269000</v>
      </c>
      <c r="M251" s="7">
        <f t="shared" si="2"/>
        <v>314096000</v>
      </c>
      <c r="N251" s="7">
        <f t="shared" si="3"/>
        <v>825173000</v>
      </c>
    </row>
    <row r="252">
      <c r="A252" s="136">
        <v>274.0</v>
      </c>
      <c r="B252" s="137" t="s">
        <v>163</v>
      </c>
      <c r="C252" s="137" t="s">
        <v>25</v>
      </c>
      <c r="D252" s="139">
        <v>41274.0</v>
      </c>
      <c r="E252" s="138">
        <v>2.43268E9</v>
      </c>
      <c r="F252" s="138">
        <v>7.28989E8</v>
      </c>
      <c r="G252" s="138">
        <v>2.12572E8</v>
      </c>
      <c r="H252" s="141" t="s">
        <v>59</v>
      </c>
      <c r="I252" s="138">
        <v>6.22592E8</v>
      </c>
      <c r="J252" s="137" t="s">
        <v>17</v>
      </c>
      <c r="K252" s="137" t="s">
        <v>88</v>
      </c>
      <c r="L252" s="7">
        <f t="shared" si="1"/>
        <v>1703691000</v>
      </c>
      <c r="M252" s="7">
        <f t="shared" si="2"/>
        <v>835164000</v>
      </c>
      <c r="N252" s="7">
        <f t="shared" si="3"/>
        <v>868527000</v>
      </c>
    </row>
    <row r="253">
      <c r="A253" s="136">
        <v>275.0</v>
      </c>
      <c r="B253" s="137" t="s">
        <v>163</v>
      </c>
      <c r="C253" s="137" t="s">
        <v>26</v>
      </c>
      <c r="D253" s="139">
        <v>41639.0</v>
      </c>
      <c r="E253" s="138">
        <v>2.865751E9</v>
      </c>
      <c r="F253" s="138">
        <v>9.91017E8</v>
      </c>
      <c r="G253" s="138">
        <v>2.13519E8</v>
      </c>
      <c r="H253" s="141" t="s">
        <v>59</v>
      </c>
      <c r="I253" s="138">
        <v>7.41342E8</v>
      </c>
      <c r="J253" s="137" t="s">
        <v>17</v>
      </c>
      <c r="K253" s="137" t="s">
        <v>88</v>
      </c>
      <c r="L253" s="7">
        <f t="shared" si="1"/>
        <v>1874734000</v>
      </c>
      <c r="M253" s="7">
        <f t="shared" si="2"/>
        <v>954861000</v>
      </c>
      <c r="N253" s="7">
        <f t="shared" si="3"/>
        <v>919873000</v>
      </c>
    </row>
    <row r="254">
      <c r="A254" s="136">
        <v>276.0</v>
      </c>
      <c r="B254" s="137" t="s">
        <v>163</v>
      </c>
      <c r="C254" s="137" t="s">
        <v>27</v>
      </c>
      <c r="D254" s="139">
        <v>42004.0</v>
      </c>
      <c r="E254" s="138">
        <v>3.538756E9</v>
      </c>
      <c r="F254" s="138">
        <v>1.306606E9</v>
      </c>
      <c r="G254" s="138">
        <v>2.57296E8</v>
      </c>
      <c r="H254" s="140" t="s">
        <v>59</v>
      </c>
      <c r="I254" s="138">
        <v>9.85781E8</v>
      </c>
      <c r="J254" s="137" t="s">
        <v>17</v>
      </c>
      <c r="K254" s="137" t="s">
        <v>88</v>
      </c>
      <c r="L254" s="7">
        <f t="shared" si="1"/>
        <v>2232150000</v>
      </c>
      <c r="M254" s="7">
        <f t="shared" si="2"/>
        <v>1243077000</v>
      </c>
      <c r="N254" s="7">
        <f t="shared" si="3"/>
        <v>989073000</v>
      </c>
    </row>
    <row r="255">
      <c r="A255" s="136">
        <v>277.0</v>
      </c>
      <c r="B255" s="137" t="s">
        <v>163</v>
      </c>
      <c r="C255" s="137" t="s">
        <v>28</v>
      </c>
      <c r="D255" s="139">
        <v>42369.0</v>
      </c>
      <c r="E255" s="138">
        <v>3.663851E9</v>
      </c>
      <c r="F255" s="138">
        <v>1.321426E9</v>
      </c>
      <c r="G255" s="138">
        <v>3.10921E8</v>
      </c>
      <c r="H255" s="140" t="s">
        <v>59</v>
      </c>
      <c r="I255" s="138">
        <v>1.036178E9</v>
      </c>
      <c r="J255" s="137" t="s">
        <v>17</v>
      </c>
      <c r="K255" s="137" t="s">
        <v>88</v>
      </c>
      <c r="L255" s="7">
        <f t="shared" si="1"/>
        <v>2342425000</v>
      </c>
      <c r="M255" s="7">
        <f t="shared" si="2"/>
        <v>1347099000</v>
      </c>
      <c r="N255" s="7">
        <f t="shared" si="3"/>
        <v>995326000</v>
      </c>
    </row>
    <row r="256">
      <c r="A256" s="136">
        <v>278.0</v>
      </c>
      <c r="B256" s="137" t="s">
        <v>164</v>
      </c>
      <c r="C256" s="137" t="s">
        <v>25</v>
      </c>
      <c r="D256" s="139">
        <v>41608.0</v>
      </c>
      <c r="E256" s="138">
        <v>1.5456E10</v>
      </c>
      <c r="F256" s="138">
        <v>1.0645E10</v>
      </c>
      <c r="G256" s="138">
        <v>1.879E9</v>
      </c>
      <c r="H256" s="141" t="s">
        <v>59</v>
      </c>
      <c r="I256" s="138">
        <v>1.59E9</v>
      </c>
      <c r="J256" s="137" t="s">
        <v>9</v>
      </c>
      <c r="K256" s="137" t="s">
        <v>165</v>
      </c>
      <c r="L256" s="7">
        <f t="shared" si="1"/>
        <v>4811000000</v>
      </c>
      <c r="M256" s="7">
        <f t="shared" si="2"/>
        <v>3469000000</v>
      </c>
      <c r="N256" s="7">
        <f t="shared" si="3"/>
        <v>1342000000</v>
      </c>
    </row>
    <row r="257">
      <c r="A257" s="136">
        <v>279.0</v>
      </c>
      <c r="B257" s="137" t="s">
        <v>164</v>
      </c>
      <c r="C257" s="137" t="s">
        <v>26</v>
      </c>
      <c r="D257" s="139">
        <v>41973.0</v>
      </c>
      <c r="E257" s="138">
        <v>1.5884E10</v>
      </c>
      <c r="F257" s="138">
        <v>1.0421E10</v>
      </c>
      <c r="G257" s="138">
        <v>2.054E9</v>
      </c>
      <c r="H257" s="140" t="s">
        <v>59</v>
      </c>
      <c r="I257" s="138">
        <v>1.637E9</v>
      </c>
      <c r="J257" s="137" t="s">
        <v>9</v>
      </c>
      <c r="K257" s="137" t="s">
        <v>165</v>
      </c>
      <c r="L257" s="7">
        <f t="shared" si="1"/>
        <v>5463000000</v>
      </c>
      <c r="M257" s="7">
        <f t="shared" si="2"/>
        <v>3691000000</v>
      </c>
      <c r="N257" s="7">
        <f t="shared" si="3"/>
        <v>1772000000</v>
      </c>
    </row>
    <row r="258">
      <c r="A258" s="136">
        <v>280.0</v>
      </c>
      <c r="B258" s="137" t="s">
        <v>164</v>
      </c>
      <c r="C258" s="137" t="s">
        <v>27</v>
      </c>
      <c r="D258" s="139">
        <v>42338.0</v>
      </c>
      <c r="E258" s="138">
        <v>1.5714E10</v>
      </c>
      <c r="F258" s="138">
        <v>9.447E9</v>
      </c>
      <c r="G258" s="138">
        <v>2.067E9</v>
      </c>
      <c r="H258" s="141" t="s">
        <v>59</v>
      </c>
      <c r="I258" s="138">
        <v>1.626E9</v>
      </c>
      <c r="J258" s="137" t="s">
        <v>9</v>
      </c>
      <c r="K258" s="137" t="s">
        <v>165</v>
      </c>
      <c r="L258" s="7">
        <f t="shared" si="1"/>
        <v>6267000000</v>
      </c>
      <c r="M258" s="7">
        <f t="shared" si="2"/>
        <v>3693000000</v>
      </c>
      <c r="N258" s="7">
        <f t="shared" si="3"/>
        <v>2574000000</v>
      </c>
    </row>
    <row r="259">
      <c r="A259" s="136">
        <v>281.0</v>
      </c>
      <c r="B259" s="137" t="s">
        <v>164</v>
      </c>
      <c r="C259" s="137" t="s">
        <v>28</v>
      </c>
      <c r="D259" s="139">
        <v>42704.0</v>
      </c>
      <c r="E259" s="138">
        <v>1.6389E10</v>
      </c>
      <c r="F259" s="138">
        <v>9.383E9</v>
      </c>
      <c r="G259" s="138">
        <v>2.197E9</v>
      </c>
      <c r="H259" s="141" t="s">
        <v>59</v>
      </c>
      <c r="I259" s="138">
        <v>1.738E9</v>
      </c>
      <c r="J259" s="137" t="s">
        <v>9</v>
      </c>
      <c r="K259" s="137" t="s">
        <v>165</v>
      </c>
      <c r="L259" s="7">
        <f t="shared" si="1"/>
        <v>7006000000</v>
      </c>
      <c r="M259" s="7">
        <f t="shared" si="2"/>
        <v>3935000000</v>
      </c>
      <c r="N259" s="7">
        <f t="shared" si="3"/>
        <v>3071000000</v>
      </c>
    </row>
    <row r="260">
      <c r="A260" s="136">
        <v>282.0</v>
      </c>
      <c r="B260" s="137" t="s">
        <v>166</v>
      </c>
      <c r="C260" s="137" t="s">
        <v>25</v>
      </c>
      <c r="D260" s="139">
        <v>41639.0</v>
      </c>
      <c r="E260" s="138">
        <v>6.4939E9</v>
      </c>
      <c r="F260" s="138">
        <v>3.404E8</v>
      </c>
      <c r="G260" s="138">
        <v>1.6845E9</v>
      </c>
      <c r="H260" s="138">
        <v>2.2262E9</v>
      </c>
      <c r="I260" s="138">
        <v>2.628E8</v>
      </c>
      <c r="J260" s="137" t="s">
        <v>13</v>
      </c>
      <c r="K260" s="137" t="s">
        <v>100</v>
      </c>
      <c r="L260" s="7">
        <f t="shared" si="1"/>
        <v>6153500000</v>
      </c>
      <c r="M260" s="7">
        <f t="shared" si="2"/>
        <v>4173500000</v>
      </c>
      <c r="N260" s="7">
        <f t="shared" si="3"/>
        <v>1980000000</v>
      </c>
    </row>
    <row r="261">
      <c r="A261" s="136">
        <v>283.0</v>
      </c>
      <c r="B261" s="137" t="s">
        <v>166</v>
      </c>
      <c r="C261" s="137" t="s">
        <v>26</v>
      </c>
      <c r="D261" s="142">
        <v>42004.0</v>
      </c>
      <c r="E261" s="138">
        <v>7.6704E9</v>
      </c>
      <c r="F261" s="138">
        <v>3.859E8</v>
      </c>
      <c r="G261" s="138">
        <v>2.0279E9</v>
      </c>
      <c r="H261" s="138">
        <v>2.4306E9</v>
      </c>
      <c r="I261" s="138">
        <v>2.583E8</v>
      </c>
      <c r="J261" s="137" t="s">
        <v>13</v>
      </c>
      <c r="K261" s="137" t="s">
        <v>100</v>
      </c>
      <c r="L261" s="7">
        <f t="shared" si="1"/>
        <v>7284500000</v>
      </c>
      <c r="M261" s="7">
        <f t="shared" si="2"/>
        <v>4716800000</v>
      </c>
      <c r="N261" s="7">
        <f t="shared" si="3"/>
        <v>2567700000</v>
      </c>
    </row>
    <row r="262">
      <c r="A262" s="136">
        <v>284.0</v>
      </c>
      <c r="B262" s="137" t="s">
        <v>166</v>
      </c>
      <c r="C262" s="137" t="s">
        <v>27</v>
      </c>
      <c r="D262" s="139">
        <v>42369.0</v>
      </c>
      <c r="E262" s="138">
        <v>9.256E9</v>
      </c>
      <c r="F262" s="138">
        <v>4.201E8</v>
      </c>
      <c r="G262" s="138">
        <v>2.3054E9</v>
      </c>
      <c r="H262" s="138">
        <v>3.6973E9</v>
      </c>
      <c r="I262" s="138">
        <v>2.79E8</v>
      </c>
      <c r="J262" s="137" t="s">
        <v>13</v>
      </c>
      <c r="K262" s="137" t="s">
        <v>100</v>
      </c>
      <c r="L262" s="7">
        <f t="shared" si="1"/>
        <v>8835900000</v>
      </c>
      <c r="M262" s="7">
        <f t="shared" si="2"/>
        <v>6281700000</v>
      </c>
      <c r="N262" s="7">
        <f t="shared" si="3"/>
        <v>2554200000</v>
      </c>
    </row>
    <row r="263">
      <c r="A263" s="136">
        <v>285.0</v>
      </c>
      <c r="B263" s="137" t="s">
        <v>166</v>
      </c>
      <c r="C263" s="137" t="s">
        <v>28</v>
      </c>
      <c r="D263" s="139">
        <v>42735.0</v>
      </c>
      <c r="E263" s="138">
        <v>1.12292E10</v>
      </c>
      <c r="F263" s="138">
        <v>4.38E8</v>
      </c>
      <c r="G263" s="138">
        <v>2.6577E9</v>
      </c>
      <c r="H263" s="138">
        <v>4.4701E9</v>
      </c>
      <c r="I263" s="138">
        <v>4.59E8</v>
      </c>
      <c r="J263" s="137" t="s">
        <v>13</v>
      </c>
      <c r="K263" s="137" t="s">
        <v>100</v>
      </c>
      <c r="L263" s="7">
        <f t="shared" si="1"/>
        <v>10791200000</v>
      </c>
      <c r="M263" s="7">
        <f t="shared" si="2"/>
        <v>7586800000</v>
      </c>
      <c r="N263" s="7">
        <f t="shared" si="3"/>
        <v>3204400000</v>
      </c>
    </row>
    <row r="264">
      <c r="A264" s="136">
        <v>286.0</v>
      </c>
      <c r="B264" s="137" t="s">
        <v>167</v>
      </c>
      <c r="C264" s="137" t="s">
        <v>25</v>
      </c>
      <c r="D264" s="139">
        <v>41636.0</v>
      </c>
      <c r="E264" s="138">
        <v>2.910748E9</v>
      </c>
      <c r="F264" s="138">
        <v>5.14722E8</v>
      </c>
      <c r="G264" s="138">
        <v>1.468434E9</v>
      </c>
      <c r="H264" s="138">
        <v>3.38786E8</v>
      </c>
      <c r="I264" s="138">
        <v>1.2794E7</v>
      </c>
      <c r="J264" s="137" t="s">
        <v>13</v>
      </c>
      <c r="K264" s="137" t="s">
        <v>168</v>
      </c>
      <c r="L264" s="7">
        <f t="shared" si="1"/>
        <v>2396026000</v>
      </c>
      <c r="M264" s="7">
        <f t="shared" si="2"/>
        <v>1820014000</v>
      </c>
      <c r="N264" s="7">
        <f t="shared" si="3"/>
        <v>576012000</v>
      </c>
    </row>
    <row r="265">
      <c r="A265" s="136">
        <v>287.0</v>
      </c>
      <c r="B265" s="137" t="s">
        <v>167</v>
      </c>
      <c r="C265" s="137" t="s">
        <v>26</v>
      </c>
      <c r="D265" s="142">
        <v>42007.0</v>
      </c>
      <c r="E265" s="138">
        <v>3.402703E9</v>
      </c>
      <c r="F265" s="138">
        <v>6.04377E8</v>
      </c>
      <c r="G265" s="138">
        <v>1.628961E9</v>
      </c>
      <c r="H265" s="138">
        <v>3.92805E8</v>
      </c>
      <c r="I265" s="138">
        <v>1.3476E7</v>
      </c>
      <c r="J265" s="137" t="s">
        <v>13</v>
      </c>
      <c r="K265" s="137" t="s">
        <v>168</v>
      </c>
      <c r="L265" s="7">
        <f t="shared" si="1"/>
        <v>2798326000</v>
      </c>
      <c r="M265" s="7">
        <f t="shared" si="2"/>
        <v>2035242000</v>
      </c>
      <c r="N265" s="7">
        <f t="shared" si="3"/>
        <v>763084000</v>
      </c>
    </row>
    <row r="266">
      <c r="A266" s="136">
        <v>288.0</v>
      </c>
      <c r="B266" s="137" t="s">
        <v>167</v>
      </c>
      <c r="C266" s="137" t="s">
        <v>27</v>
      </c>
      <c r="D266" s="139">
        <v>42371.0</v>
      </c>
      <c r="E266" s="138">
        <v>4.425267E9</v>
      </c>
      <c r="F266" s="138">
        <v>7.50781E8</v>
      </c>
      <c r="G266" s="138">
        <v>2.262024E9</v>
      </c>
      <c r="H266" s="138">
        <v>5.39799E8</v>
      </c>
      <c r="I266" s="138">
        <v>9.1527E7</v>
      </c>
      <c r="J266" s="137" t="s">
        <v>13</v>
      </c>
      <c r="K266" s="137" t="s">
        <v>168</v>
      </c>
      <c r="L266" s="7">
        <f t="shared" si="1"/>
        <v>3674486000</v>
      </c>
      <c r="M266" s="7">
        <f t="shared" si="2"/>
        <v>2893350000</v>
      </c>
      <c r="N266" s="7">
        <f t="shared" si="3"/>
        <v>781136000</v>
      </c>
    </row>
    <row r="267">
      <c r="A267" s="136">
        <v>289.0</v>
      </c>
      <c r="B267" s="137" t="s">
        <v>167</v>
      </c>
      <c r="C267" s="137" t="s">
        <v>28</v>
      </c>
      <c r="D267" s="142">
        <v>42735.0</v>
      </c>
      <c r="E267" s="138">
        <v>4.796473E9</v>
      </c>
      <c r="F267" s="138">
        <v>7.79116E8</v>
      </c>
      <c r="G267" s="138">
        <v>2.46438E9</v>
      </c>
      <c r="H267" s="138">
        <v>5.51418E8</v>
      </c>
      <c r="I267" s="138">
        <v>9.0546E7</v>
      </c>
      <c r="J267" s="137" t="s">
        <v>13</v>
      </c>
      <c r="K267" s="137" t="s">
        <v>168</v>
      </c>
      <c r="L267" s="7">
        <f t="shared" si="1"/>
        <v>4017357000</v>
      </c>
      <c r="M267" s="7">
        <f t="shared" si="2"/>
        <v>3106344000</v>
      </c>
      <c r="N267" s="7">
        <f t="shared" si="3"/>
        <v>911013000</v>
      </c>
    </row>
    <row r="268">
      <c r="A268" s="136">
        <v>290.0</v>
      </c>
      <c r="B268" s="137" t="s">
        <v>169</v>
      </c>
      <c r="C268" s="137" t="s">
        <v>25</v>
      </c>
      <c r="D268" s="139">
        <v>41274.0</v>
      </c>
      <c r="E268" s="138">
        <v>6.104E9</v>
      </c>
      <c r="F268" s="138">
        <v>2.9907E9</v>
      </c>
      <c r="G268" s="138">
        <v>2.009E8</v>
      </c>
      <c r="H268" s="141" t="s">
        <v>59</v>
      </c>
      <c r="I268" s="140" t="s">
        <v>59</v>
      </c>
      <c r="J268" s="137" t="s">
        <v>16</v>
      </c>
      <c r="K268" s="137" t="s">
        <v>170</v>
      </c>
      <c r="L268" s="7">
        <f t="shared" si="1"/>
        <v>3113300000</v>
      </c>
      <c r="M268" s="7">
        <f t="shared" si="2"/>
        <v>200900000</v>
      </c>
      <c r="N268" s="7">
        <f t="shared" si="3"/>
        <v>2912400000</v>
      </c>
    </row>
    <row r="269">
      <c r="A269" s="136">
        <v>291.0</v>
      </c>
      <c r="B269" s="137" t="s">
        <v>169</v>
      </c>
      <c r="C269" s="137" t="s">
        <v>26</v>
      </c>
      <c r="D269" s="139">
        <v>41639.0</v>
      </c>
      <c r="E269" s="138">
        <v>5.4747E9</v>
      </c>
      <c r="F269" s="138">
        <v>2.9545E9</v>
      </c>
      <c r="G269" s="138">
        <v>1.502E8</v>
      </c>
      <c r="H269" s="141" t="s">
        <v>59</v>
      </c>
      <c r="I269" s="140" t="s">
        <v>59</v>
      </c>
      <c r="J269" s="137" t="s">
        <v>16</v>
      </c>
      <c r="K269" s="137" t="s">
        <v>170</v>
      </c>
      <c r="L269" s="7">
        <f t="shared" si="1"/>
        <v>2520200000</v>
      </c>
      <c r="M269" s="7">
        <f t="shared" si="2"/>
        <v>150200000</v>
      </c>
      <c r="N269" s="7">
        <f t="shared" si="3"/>
        <v>2370000000</v>
      </c>
    </row>
    <row r="270">
      <c r="A270" s="136">
        <v>292.0</v>
      </c>
      <c r="B270" s="137" t="s">
        <v>169</v>
      </c>
      <c r="C270" s="137" t="s">
        <v>27</v>
      </c>
      <c r="D270" s="139">
        <v>42004.0</v>
      </c>
      <c r="E270" s="138">
        <v>4.7432E9</v>
      </c>
      <c r="F270" s="138">
        <v>2.9647E9</v>
      </c>
      <c r="G270" s="138">
        <v>2.052E8</v>
      </c>
      <c r="H270" s="140" t="s">
        <v>59</v>
      </c>
      <c r="I270" s="141" t="s">
        <v>59</v>
      </c>
      <c r="J270" s="137" t="s">
        <v>16</v>
      </c>
      <c r="K270" s="137" t="s">
        <v>170</v>
      </c>
      <c r="L270" s="7">
        <f t="shared" si="1"/>
        <v>1778500000</v>
      </c>
      <c r="M270" s="6">
        <f t="shared" si="2"/>
        <v>205200000</v>
      </c>
      <c r="N270" s="7">
        <f t="shared" si="3"/>
        <v>1573300000</v>
      </c>
    </row>
    <row r="271">
      <c r="A271" s="136">
        <v>293.0</v>
      </c>
      <c r="B271" s="137" t="s">
        <v>169</v>
      </c>
      <c r="C271" s="137" t="s">
        <v>28</v>
      </c>
      <c r="D271" s="139">
        <v>42369.0</v>
      </c>
      <c r="E271" s="138">
        <v>4.3083E9</v>
      </c>
      <c r="F271" s="138">
        <v>2.7612E9</v>
      </c>
      <c r="G271" s="138">
        <v>3.19E8</v>
      </c>
      <c r="H271" s="141" t="s">
        <v>59</v>
      </c>
      <c r="I271" s="140" t="s">
        <v>59</v>
      </c>
      <c r="J271" s="137" t="s">
        <v>16</v>
      </c>
      <c r="K271" s="137" t="s">
        <v>170</v>
      </c>
      <c r="L271" s="7">
        <f t="shared" si="1"/>
        <v>1547100000</v>
      </c>
      <c r="M271" s="7">
        <f t="shared" si="2"/>
        <v>319000000</v>
      </c>
      <c r="N271" s="7">
        <f t="shared" si="3"/>
        <v>1228100000</v>
      </c>
    </row>
    <row r="272">
      <c r="A272" s="136">
        <v>294.0</v>
      </c>
      <c r="B272" s="137" t="s">
        <v>171</v>
      </c>
      <c r="C272" s="137" t="s">
        <v>25</v>
      </c>
      <c r="D272" s="139">
        <v>41274.0</v>
      </c>
      <c r="E272" s="138">
        <v>5.513E9</v>
      </c>
      <c r="F272" s="138">
        <v>3.75E8</v>
      </c>
      <c r="G272" s="138">
        <v>3.38E9</v>
      </c>
      <c r="H272" s="140" t="s">
        <v>59</v>
      </c>
      <c r="I272" s="138">
        <v>4.9E8</v>
      </c>
      <c r="J272" s="137" t="s">
        <v>12</v>
      </c>
      <c r="K272" s="137" t="s">
        <v>172</v>
      </c>
      <c r="L272" s="7">
        <f t="shared" si="1"/>
        <v>5138000000</v>
      </c>
      <c r="M272" s="7">
        <f t="shared" si="2"/>
        <v>3870000000</v>
      </c>
      <c r="N272" s="7">
        <f t="shared" si="3"/>
        <v>1268000000</v>
      </c>
    </row>
    <row r="273">
      <c r="A273" s="136">
        <v>295.0</v>
      </c>
      <c r="B273" s="137" t="s">
        <v>171</v>
      </c>
      <c r="C273" s="137" t="s">
        <v>26</v>
      </c>
      <c r="D273" s="139">
        <v>41639.0</v>
      </c>
      <c r="E273" s="138">
        <v>5.133E9</v>
      </c>
      <c r="F273" s="138">
        <v>2.16E8</v>
      </c>
      <c r="G273" s="138">
        <v>3.142E9</v>
      </c>
      <c r="H273" s="141" t="s">
        <v>59</v>
      </c>
      <c r="I273" s="138">
        <v>5.81E8</v>
      </c>
      <c r="J273" s="137" t="s">
        <v>12</v>
      </c>
      <c r="K273" s="137" t="s">
        <v>172</v>
      </c>
      <c r="L273" s="7">
        <f t="shared" si="1"/>
        <v>4917000000</v>
      </c>
      <c r="M273" s="7">
        <f t="shared" si="2"/>
        <v>3723000000</v>
      </c>
      <c r="N273" s="7">
        <f t="shared" si="3"/>
        <v>1194000000</v>
      </c>
    </row>
    <row r="274">
      <c r="A274" s="136">
        <v>296.0</v>
      </c>
      <c r="B274" s="137" t="s">
        <v>171</v>
      </c>
      <c r="C274" s="137" t="s">
        <v>27</v>
      </c>
      <c r="D274" s="139">
        <v>42004.0</v>
      </c>
      <c r="E274" s="138">
        <v>5.342E9</v>
      </c>
      <c r="F274" s="138">
        <v>1.6E8</v>
      </c>
      <c r="G274" s="138">
        <v>3.247E9</v>
      </c>
      <c r="H274" s="141" t="s">
        <v>59</v>
      </c>
      <c r="I274" s="138">
        <v>4.64E8</v>
      </c>
      <c r="J274" s="137" t="s">
        <v>12</v>
      </c>
      <c r="K274" s="137" t="s">
        <v>172</v>
      </c>
      <c r="L274" s="7">
        <f t="shared" si="1"/>
        <v>5182000000</v>
      </c>
      <c r="M274" s="7">
        <f t="shared" si="2"/>
        <v>3711000000</v>
      </c>
      <c r="N274" s="7">
        <f t="shared" si="3"/>
        <v>1471000000</v>
      </c>
    </row>
    <row r="275">
      <c r="A275" s="136">
        <v>297.0</v>
      </c>
      <c r="B275" s="137" t="s">
        <v>171</v>
      </c>
      <c r="C275" s="137" t="s">
        <v>28</v>
      </c>
      <c r="D275" s="139">
        <v>42369.0</v>
      </c>
      <c r="E275" s="138">
        <v>5.276E9</v>
      </c>
      <c r="F275" s="138">
        <v>2.37E8</v>
      </c>
      <c r="G275" s="138">
        <v>3.113E9</v>
      </c>
      <c r="H275" s="140" t="s">
        <v>59</v>
      </c>
      <c r="I275" s="138">
        <v>4.48E8</v>
      </c>
      <c r="J275" s="137" t="s">
        <v>12</v>
      </c>
      <c r="K275" s="137" t="s">
        <v>172</v>
      </c>
      <c r="L275" s="7">
        <f t="shared" si="1"/>
        <v>5039000000</v>
      </c>
      <c r="M275" s="7">
        <f t="shared" si="2"/>
        <v>3561000000</v>
      </c>
      <c r="N275" s="7">
        <f t="shared" si="3"/>
        <v>1478000000</v>
      </c>
    </row>
    <row r="276">
      <c r="A276" s="136">
        <v>298.0</v>
      </c>
      <c r="B276" s="137" t="s">
        <v>173</v>
      </c>
      <c r="C276" s="137" t="s">
        <v>25</v>
      </c>
      <c r="D276" s="142">
        <v>41274.0</v>
      </c>
      <c r="E276" s="138">
        <v>2.9219E9</v>
      </c>
      <c r="F276" s="138">
        <v>1.6305E9</v>
      </c>
      <c r="G276" s="138">
        <v>7.463E8</v>
      </c>
      <c r="H276" s="141" t="s">
        <v>59</v>
      </c>
      <c r="I276" s="141" t="s">
        <v>59</v>
      </c>
      <c r="J276" s="137" t="s">
        <v>10</v>
      </c>
      <c r="K276" s="137" t="s">
        <v>174</v>
      </c>
      <c r="L276" s="7">
        <f t="shared" si="1"/>
        <v>1291400000</v>
      </c>
      <c r="M276" s="6">
        <f t="shared" si="2"/>
        <v>746300000</v>
      </c>
      <c r="N276" s="7">
        <f t="shared" si="3"/>
        <v>545100000</v>
      </c>
    </row>
    <row r="277">
      <c r="A277" s="136">
        <v>299.0</v>
      </c>
      <c r="B277" s="137" t="s">
        <v>173</v>
      </c>
      <c r="C277" s="137" t="s">
        <v>26</v>
      </c>
      <c r="D277" s="139">
        <v>41639.0</v>
      </c>
      <c r="E277" s="138">
        <v>3.1943E9</v>
      </c>
      <c r="F277" s="138">
        <v>1.7563E9</v>
      </c>
      <c r="G277" s="138">
        <v>8.158E8</v>
      </c>
      <c r="H277" s="141" t="s">
        <v>59</v>
      </c>
      <c r="I277" s="140" t="s">
        <v>59</v>
      </c>
      <c r="J277" s="137" t="s">
        <v>10</v>
      </c>
      <c r="K277" s="137" t="s">
        <v>174</v>
      </c>
      <c r="L277" s="7">
        <f t="shared" si="1"/>
        <v>1438000000</v>
      </c>
      <c r="M277" s="7">
        <f t="shared" si="2"/>
        <v>815800000</v>
      </c>
      <c r="N277" s="7">
        <f t="shared" si="3"/>
        <v>622200000</v>
      </c>
    </row>
    <row r="278">
      <c r="A278" s="136">
        <v>300.0</v>
      </c>
      <c r="B278" s="137" t="s">
        <v>173</v>
      </c>
      <c r="C278" s="137" t="s">
        <v>27</v>
      </c>
      <c r="D278" s="139">
        <v>42004.0</v>
      </c>
      <c r="E278" s="138">
        <v>3.2976E9</v>
      </c>
      <c r="F278" s="138">
        <v>1.8447E9</v>
      </c>
      <c r="G278" s="138">
        <v>8.117E8</v>
      </c>
      <c r="H278" s="141" t="s">
        <v>59</v>
      </c>
      <c r="I278" s="141" t="s">
        <v>59</v>
      </c>
      <c r="J278" s="137" t="s">
        <v>10</v>
      </c>
      <c r="K278" s="137" t="s">
        <v>174</v>
      </c>
      <c r="L278" s="7">
        <f t="shared" si="1"/>
        <v>1452900000</v>
      </c>
      <c r="M278" s="6">
        <f t="shared" si="2"/>
        <v>811700000</v>
      </c>
      <c r="N278" s="7">
        <f t="shared" si="3"/>
        <v>641200000</v>
      </c>
    </row>
    <row r="279">
      <c r="A279" s="136">
        <v>301.0</v>
      </c>
      <c r="B279" s="137" t="s">
        <v>173</v>
      </c>
      <c r="C279" s="137" t="s">
        <v>28</v>
      </c>
      <c r="D279" s="139">
        <v>42369.0</v>
      </c>
      <c r="E279" s="138">
        <v>3.3948E9</v>
      </c>
      <c r="F279" s="138">
        <v>1.883E9</v>
      </c>
      <c r="G279" s="138">
        <v>8.376E8</v>
      </c>
      <c r="H279" s="141" t="s">
        <v>59</v>
      </c>
      <c r="I279" s="140" t="s">
        <v>59</v>
      </c>
      <c r="J279" s="137" t="s">
        <v>10</v>
      </c>
      <c r="K279" s="137" t="s">
        <v>174</v>
      </c>
      <c r="L279" s="7">
        <f t="shared" si="1"/>
        <v>1511800000</v>
      </c>
      <c r="M279" s="7">
        <f t="shared" si="2"/>
        <v>837600000</v>
      </c>
      <c r="N279" s="7">
        <f t="shared" si="3"/>
        <v>674200000</v>
      </c>
    </row>
    <row r="280">
      <c r="A280" s="136">
        <v>302.0</v>
      </c>
      <c r="B280" s="137" t="s">
        <v>175</v>
      </c>
      <c r="C280" s="137" t="s">
        <v>25</v>
      </c>
      <c r="D280" s="139">
        <v>41274.0</v>
      </c>
      <c r="E280" s="138">
        <v>1.2316E10</v>
      </c>
      <c r="F280" s="138">
        <v>7.081E9</v>
      </c>
      <c r="G280" s="138">
        <v>7.23E8</v>
      </c>
      <c r="H280" s="141" t="s">
        <v>59</v>
      </c>
      <c r="I280" s="138">
        <v>2.811E9</v>
      </c>
      <c r="J280" s="137" t="s">
        <v>11</v>
      </c>
      <c r="K280" s="137" t="s">
        <v>176</v>
      </c>
      <c r="L280" s="7">
        <f t="shared" si="1"/>
        <v>5235000000</v>
      </c>
      <c r="M280" s="7">
        <f t="shared" si="2"/>
        <v>3534000000</v>
      </c>
      <c r="N280" s="7">
        <f t="shared" si="3"/>
        <v>1701000000</v>
      </c>
    </row>
    <row r="281">
      <c r="A281" s="136">
        <v>303.0</v>
      </c>
      <c r="B281" s="137" t="s">
        <v>175</v>
      </c>
      <c r="C281" s="137" t="s">
        <v>26</v>
      </c>
      <c r="D281" s="139">
        <v>41639.0</v>
      </c>
      <c r="E281" s="138">
        <v>1.908E10</v>
      </c>
      <c r="F281" s="138">
        <v>1.293E10</v>
      </c>
      <c r="G281" s="138">
        <v>6.86E8</v>
      </c>
      <c r="H281" s="141" t="s">
        <v>59</v>
      </c>
      <c r="I281" s="138">
        <v>2.903E9</v>
      </c>
      <c r="J281" s="137" t="s">
        <v>11</v>
      </c>
      <c r="K281" s="137" t="s">
        <v>176</v>
      </c>
      <c r="L281" s="7">
        <f t="shared" si="1"/>
        <v>6150000000</v>
      </c>
      <c r="M281" s="7">
        <f t="shared" si="2"/>
        <v>3589000000</v>
      </c>
      <c r="N281" s="7">
        <f t="shared" si="3"/>
        <v>2561000000</v>
      </c>
    </row>
    <row r="282">
      <c r="A282" s="136">
        <v>304.0</v>
      </c>
      <c r="B282" s="137" t="s">
        <v>175</v>
      </c>
      <c r="C282" s="137" t="s">
        <v>27</v>
      </c>
      <c r="D282" s="139">
        <v>42004.0</v>
      </c>
      <c r="E282" s="138">
        <v>2.3125E10</v>
      </c>
      <c r="F282" s="138">
        <v>1.6049E10</v>
      </c>
      <c r="G282" s="138">
        <v>5.54E8</v>
      </c>
      <c r="H282" s="141" t="s">
        <v>59</v>
      </c>
      <c r="I282" s="138">
        <v>2.915E9</v>
      </c>
      <c r="J282" s="137" t="s">
        <v>11</v>
      </c>
      <c r="K282" s="137" t="s">
        <v>176</v>
      </c>
      <c r="L282" s="7">
        <f t="shared" si="1"/>
        <v>7076000000</v>
      </c>
      <c r="M282" s="7">
        <f t="shared" si="2"/>
        <v>3469000000</v>
      </c>
      <c r="N282" s="7">
        <f t="shared" si="3"/>
        <v>3607000000</v>
      </c>
    </row>
    <row r="283">
      <c r="A283" s="136">
        <v>305.0</v>
      </c>
      <c r="B283" s="137" t="s">
        <v>175</v>
      </c>
      <c r="C283" s="137" t="s">
        <v>28</v>
      </c>
      <c r="D283" s="139">
        <v>42369.0</v>
      </c>
      <c r="E283" s="138">
        <v>1.2764E10</v>
      </c>
      <c r="F283" s="138">
        <v>1.0295E10</v>
      </c>
      <c r="G283" s="138">
        <v>3.34E8</v>
      </c>
      <c r="H283" s="141" t="s">
        <v>59</v>
      </c>
      <c r="I283" s="138">
        <v>2.229E9</v>
      </c>
      <c r="J283" s="137" t="s">
        <v>11</v>
      </c>
      <c r="K283" s="137" t="s">
        <v>176</v>
      </c>
      <c r="L283" s="7">
        <f t="shared" si="1"/>
        <v>2469000000</v>
      </c>
      <c r="M283" s="7">
        <f t="shared" si="2"/>
        <v>2563000000</v>
      </c>
      <c r="N283" s="7">
        <f t="shared" si="3"/>
        <v>-94000000</v>
      </c>
    </row>
    <row r="284">
      <c r="A284" s="136">
        <v>306.0</v>
      </c>
      <c r="B284" s="137" t="s">
        <v>177</v>
      </c>
      <c r="C284" s="137" t="s">
        <v>25</v>
      </c>
      <c r="D284" s="139">
        <v>41274.0</v>
      </c>
      <c r="E284" s="138">
        <v>1.1359113E10</v>
      </c>
      <c r="F284" s="138">
        <v>9.641542E9</v>
      </c>
      <c r="G284" s="138">
        <v>1.042251E9</v>
      </c>
      <c r="H284" s="141" t="s">
        <v>59</v>
      </c>
      <c r="I284" s="141" t="s">
        <v>59</v>
      </c>
      <c r="J284" s="137" t="s">
        <v>14</v>
      </c>
      <c r="K284" s="137" t="s">
        <v>178</v>
      </c>
      <c r="L284" s="7">
        <f t="shared" si="1"/>
        <v>1717571000</v>
      </c>
      <c r="M284" s="6">
        <f t="shared" si="2"/>
        <v>1042251000</v>
      </c>
      <c r="N284" s="7">
        <f t="shared" si="3"/>
        <v>675320000</v>
      </c>
    </row>
    <row r="285">
      <c r="A285" s="136">
        <v>307.0</v>
      </c>
      <c r="B285" s="137" t="s">
        <v>177</v>
      </c>
      <c r="C285" s="137" t="s">
        <v>26</v>
      </c>
      <c r="D285" s="139">
        <v>41639.0</v>
      </c>
      <c r="E285" s="138">
        <v>1.2752076E10</v>
      </c>
      <c r="F285" s="138">
        <v>1.0915981E10</v>
      </c>
      <c r="G285" s="138">
        <v>1.153445E9</v>
      </c>
      <c r="H285" s="141" t="s">
        <v>59</v>
      </c>
      <c r="I285" s="140" t="s">
        <v>59</v>
      </c>
      <c r="J285" s="137" t="s">
        <v>14</v>
      </c>
      <c r="K285" s="137" t="s">
        <v>178</v>
      </c>
      <c r="L285" s="7">
        <f t="shared" si="1"/>
        <v>1836095000</v>
      </c>
      <c r="M285" s="7">
        <f t="shared" si="2"/>
        <v>1153445000</v>
      </c>
      <c r="N285" s="7">
        <f t="shared" si="3"/>
        <v>682650000</v>
      </c>
    </row>
    <row r="286">
      <c r="A286" s="136">
        <v>308.0</v>
      </c>
      <c r="B286" s="137" t="s">
        <v>177</v>
      </c>
      <c r="C286" s="137" t="s">
        <v>27</v>
      </c>
      <c r="D286" s="139">
        <v>42004.0</v>
      </c>
      <c r="E286" s="138">
        <v>1.3470067E10</v>
      </c>
      <c r="F286" s="138">
        <v>1.1462415E10</v>
      </c>
      <c r="G286" s="138">
        <v>1.259234E9</v>
      </c>
      <c r="H286" s="141" t="s">
        <v>59</v>
      </c>
      <c r="I286" s="141" t="s">
        <v>59</v>
      </c>
      <c r="J286" s="137" t="s">
        <v>14</v>
      </c>
      <c r="K286" s="137" t="s">
        <v>178</v>
      </c>
      <c r="L286" s="7">
        <f t="shared" si="1"/>
        <v>2007652000</v>
      </c>
      <c r="M286" s="6">
        <f t="shared" si="2"/>
        <v>1259234000</v>
      </c>
      <c r="N286" s="7">
        <f t="shared" si="3"/>
        <v>748418000</v>
      </c>
    </row>
    <row r="287">
      <c r="A287" s="136">
        <v>309.0</v>
      </c>
      <c r="B287" s="137" t="s">
        <v>177</v>
      </c>
      <c r="C287" s="137" t="s">
        <v>28</v>
      </c>
      <c r="D287" s="139">
        <v>42369.0</v>
      </c>
      <c r="E287" s="138">
        <v>1.3476084E10</v>
      </c>
      <c r="F287" s="138">
        <v>1.1207604E10</v>
      </c>
      <c r="G287" s="138">
        <v>1.41017E9</v>
      </c>
      <c r="H287" s="141" t="s">
        <v>59</v>
      </c>
      <c r="I287" s="140" t="s">
        <v>59</v>
      </c>
      <c r="J287" s="137" t="s">
        <v>14</v>
      </c>
      <c r="K287" s="137" t="s">
        <v>178</v>
      </c>
      <c r="L287" s="7">
        <f t="shared" si="1"/>
        <v>2268480000</v>
      </c>
      <c r="M287" s="7">
        <f t="shared" si="2"/>
        <v>1410170000</v>
      </c>
      <c r="N287" s="7">
        <f t="shared" si="3"/>
        <v>858310000</v>
      </c>
    </row>
    <row r="288">
      <c r="A288" s="136">
        <v>310.0</v>
      </c>
      <c r="B288" s="137" t="s">
        <v>179</v>
      </c>
      <c r="C288" s="137" t="s">
        <v>25</v>
      </c>
      <c r="D288" s="139">
        <v>41639.0</v>
      </c>
      <c r="E288" s="138">
        <v>8.155E9</v>
      </c>
      <c r="F288" s="138">
        <v>5.345E9</v>
      </c>
      <c r="G288" s="138">
        <v>4.7E7</v>
      </c>
      <c r="H288" s="141" t="s">
        <v>59</v>
      </c>
      <c r="I288" s="138">
        <v>1.854E9</v>
      </c>
      <c r="J288" s="137" t="s">
        <v>9</v>
      </c>
      <c r="K288" s="137" t="s">
        <v>180</v>
      </c>
      <c r="L288" s="7">
        <f t="shared" si="1"/>
        <v>2810000000</v>
      </c>
      <c r="M288" s="7">
        <f t="shared" si="2"/>
        <v>1901000000</v>
      </c>
      <c r="N288" s="7">
        <f t="shared" si="3"/>
        <v>909000000</v>
      </c>
    </row>
    <row r="289">
      <c r="A289" s="136">
        <v>311.0</v>
      </c>
      <c r="B289" s="137" t="s">
        <v>179</v>
      </c>
      <c r="C289" s="137" t="s">
        <v>26</v>
      </c>
      <c r="D289" s="139">
        <v>42004.0</v>
      </c>
      <c r="E289" s="138">
        <v>9.108E9</v>
      </c>
      <c r="F289" s="138">
        <v>5.973E9</v>
      </c>
      <c r="G289" s="138">
        <v>6.2E7</v>
      </c>
      <c r="H289" s="141" t="s">
        <v>59</v>
      </c>
      <c r="I289" s="138">
        <v>2.102E9</v>
      </c>
      <c r="J289" s="137" t="s">
        <v>9</v>
      </c>
      <c r="K289" s="137" t="s">
        <v>180</v>
      </c>
      <c r="L289" s="7">
        <f t="shared" si="1"/>
        <v>3135000000</v>
      </c>
      <c r="M289" s="7">
        <f t="shared" si="2"/>
        <v>2164000000</v>
      </c>
      <c r="N289" s="7">
        <f t="shared" si="3"/>
        <v>971000000</v>
      </c>
    </row>
    <row r="290">
      <c r="A290" s="136">
        <v>312.0</v>
      </c>
      <c r="B290" s="137" t="s">
        <v>179</v>
      </c>
      <c r="C290" s="137" t="s">
        <v>27</v>
      </c>
      <c r="D290" s="139">
        <v>42369.0</v>
      </c>
      <c r="E290" s="138">
        <v>9.754E9</v>
      </c>
      <c r="F290" s="138">
        <v>6.426E9</v>
      </c>
      <c r="G290" s="138">
        <v>8.9E7</v>
      </c>
      <c r="H290" s="140" t="s">
        <v>59</v>
      </c>
      <c r="I290" s="138">
        <v>2.125E9</v>
      </c>
      <c r="J290" s="137" t="s">
        <v>9</v>
      </c>
      <c r="K290" s="137" t="s">
        <v>180</v>
      </c>
      <c r="L290" s="7">
        <f t="shared" si="1"/>
        <v>3328000000</v>
      </c>
      <c r="M290" s="7">
        <f t="shared" si="2"/>
        <v>2214000000</v>
      </c>
      <c r="N290" s="7">
        <f t="shared" si="3"/>
        <v>1114000000</v>
      </c>
    </row>
    <row r="291">
      <c r="A291" s="136">
        <v>313.0</v>
      </c>
      <c r="B291" s="137" t="s">
        <v>179</v>
      </c>
      <c r="C291" s="137" t="s">
        <v>28</v>
      </c>
      <c r="D291" s="139">
        <v>42735.0</v>
      </c>
      <c r="E291" s="138">
        <v>2.9003E10</v>
      </c>
      <c r="F291" s="138">
        <v>1.8655E10</v>
      </c>
      <c r="G291" s="138">
        <v>8.6E7</v>
      </c>
      <c r="H291" s="141" t="s">
        <v>59</v>
      </c>
      <c r="I291" s="138">
        <v>6.907E9</v>
      </c>
      <c r="J291" s="137" t="s">
        <v>9</v>
      </c>
      <c r="K291" s="137" t="s">
        <v>180</v>
      </c>
      <c r="L291" s="7">
        <f t="shared" si="1"/>
        <v>10348000000</v>
      </c>
      <c r="M291" s="7">
        <f t="shared" si="2"/>
        <v>6993000000</v>
      </c>
      <c r="N291" s="7">
        <f t="shared" si="3"/>
        <v>3355000000</v>
      </c>
    </row>
    <row r="292">
      <c r="A292" s="136">
        <v>314.0</v>
      </c>
      <c r="B292" s="137" t="s">
        <v>181</v>
      </c>
      <c r="C292" s="137" t="s">
        <v>25</v>
      </c>
      <c r="D292" s="139">
        <v>41274.0</v>
      </c>
      <c r="E292" s="138">
        <v>2.9119E10</v>
      </c>
      <c r="F292" s="138">
        <v>1.79E10</v>
      </c>
      <c r="G292" s="140" t="s">
        <v>59</v>
      </c>
      <c r="H292" s="141" t="s">
        <v>59</v>
      </c>
      <c r="I292" s="138">
        <v>8.742E9</v>
      </c>
      <c r="J292" s="137" t="s">
        <v>13</v>
      </c>
      <c r="K292" s="137" t="s">
        <v>114</v>
      </c>
      <c r="L292" s="7">
        <f t="shared" si="1"/>
        <v>11219000000</v>
      </c>
      <c r="M292" s="7">
        <f t="shared" si="2"/>
        <v>8742000000</v>
      </c>
      <c r="N292" s="7">
        <f t="shared" si="3"/>
        <v>2477000000</v>
      </c>
    </row>
    <row r="293">
      <c r="A293" s="136">
        <v>315.0</v>
      </c>
      <c r="B293" s="137" t="s">
        <v>181</v>
      </c>
      <c r="C293" s="137" t="s">
        <v>26</v>
      </c>
      <c r="D293" s="139">
        <v>41639.0</v>
      </c>
      <c r="E293" s="138">
        <v>3.238E10</v>
      </c>
      <c r="F293" s="138">
        <v>2.0865E10</v>
      </c>
      <c r="G293" s="140" t="s">
        <v>59</v>
      </c>
      <c r="H293" s="141" t="s">
        <v>59</v>
      </c>
      <c r="I293" s="138">
        <v>9.339E9</v>
      </c>
      <c r="J293" s="137" t="s">
        <v>13</v>
      </c>
      <c r="K293" s="137" t="s">
        <v>114</v>
      </c>
      <c r="L293" s="7">
        <f t="shared" si="1"/>
        <v>11515000000</v>
      </c>
      <c r="M293" s="7">
        <f t="shared" si="2"/>
        <v>9339000000</v>
      </c>
      <c r="N293" s="7">
        <f t="shared" si="3"/>
        <v>2176000000</v>
      </c>
    </row>
    <row r="294">
      <c r="A294" s="136">
        <v>316.0</v>
      </c>
      <c r="B294" s="137" t="s">
        <v>181</v>
      </c>
      <c r="C294" s="137" t="s">
        <v>27</v>
      </c>
      <c r="D294" s="139">
        <v>42004.0</v>
      </c>
      <c r="E294" s="138">
        <v>3.4914E10</v>
      </c>
      <c r="F294" s="138">
        <v>2.1334E10</v>
      </c>
      <c r="G294" s="140" t="s">
        <v>59</v>
      </c>
      <c r="H294" s="141" t="s">
        <v>59</v>
      </c>
      <c r="I294" s="138">
        <v>1.0276E10</v>
      </c>
      <c r="J294" s="137" t="s">
        <v>13</v>
      </c>
      <c r="K294" s="137" t="s">
        <v>114</v>
      </c>
      <c r="L294" s="7">
        <f t="shared" si="1"/>
        <v>13580000000</v>
      </c>
      <c r="M294" s="7">
        <f t="shared" si="2"/>
        <v>10276000000</v>
      </c>
      <c r="N294" s="7">
        <f t="shared" si="3"/>
        <v>3304000000</v>
      </c>
    </row>
    <row r="295">
      <c r="A295" s="136">
        <v>317.0</v>
      </c>
      <c r="B295" s="137" t="s">
        <v>181</v>
      </c>
      <c r="C295" s="137" t="s">
        <v>28</v>
      </c>
      <c r="D295" s="139">
        <v>42369.0</v>
      </c>
      <c r="E295" s="138">
        <v>3.7876E10</v>
      </c>
      <c r="F295" s="138">
        <v>2.329E10</v>
      </c>
      <c r="G295" s="140" t="s">
        <v>59</v>
      </c>
      <c r="H295" s="141" t="s">
        <v>59</v>
      </c>
      <c r="I295" s="138">
        <v>1.1259E10</v>
      </c>
      <c r="J295" s="137" t="s">
        <v>13</v>
      </c>
      <c r="K295" s="137" t="s">
        <v>114</v>
      </c>
      <c r="L295" s="7">
        <f t="shared" si="1"/>
        <v>14586000000</v>
      </c>
      <c r="M295" s="7">
        <f t="shared" si="2"/>
        <v>11259000000</v>
      </c>
      <c r="N295" s="7">
        <f t="shared" si="3"/>
        <v>3327000000</v>
      </c>
    </row>
    <row r="296">
      <c r="A296" s="136">
        <v>318.0</v>
      </c>
      <c r="B296" s="137" t="s">
        <v>182</v>
      </c>
      <c r="C296" s="137" t="s">
        <v>25</v>
      </c>
      <c r="D296" s="139">
        <v>41274.0</v>
      </c>
      <c r="E296" s="138">
        <v>4.111E9</v>
      </c>
      <c r="F296" s="138">
        <v>3.477E9</v>
      </c>
      <c r="G296" s="140" t="s">
        <v>59</v>
      </c>
      <c r="H296" s="141" t="s">
        <v>59</v>
      </c>
      <c r="I296" s="138">
        <v>1.4E7</v>
      </c>
      <c r="J296" s="137" t="s">
        <v>12</v>
      </c>
      <c r="K296" s="137" t="s">
        <v>86</v>
      </c>
      <c r="L296" s="7">
        <f t="shared" si="1"/>
        <v>634000000</v>
      </c>
      <c r="M296" s="7">
        <f t="shared" si="2"/>
        <v>14000000</v>
      </c>
      <c r="N296" s="7">
        <f t="shared" si="3"/>
        <v>620000000</v>
      </c>
    </row>
    <row r="297">
      <c r="A297" s="136">
        <v>319.0</v>
      </c>
      <c r="B297" s="137" t="s">
        <v>182</v>
      </c>
      <c r="C297" s="137" t="s">
        <v>26</v>
      </c>
      <c r="D297" s="142">
        <v>41639.0</v>
      </c>
      <c r="E297" s="138">
        <v>4.531E9</v>
      </c>
      <c r="F297" s="138">
        <v>3.748E9</v>
      </c>
      <c r="G297" s="140" t="s">
        <v>59</v>
      </c>
      <c r="H297" s="140" t="s">
        <v>59</v>
      </c>
      <c r="I297" s="138">
        <v>1.5E7</v>
      </c>
      <c r="J297" s="137" t="s">
        <v>12</v>
      </c>
      <c r="K297" s="137" t="s">
        <v>86</v>
      </c>
      <c r="L297" s="7">
        <f t="shared" si="1"/>
        <v>783000000</v>
      </c>
      <c r="M297" s="7">
        <f t="shared" si="2"/>
        <v>15000000</v>
      </c>
      <c r="N297" s="7">
        <f t="shared" si="3"/>
        <v>768000000</v>
      </c>
    </row>
    <row r="298">
      <c r="A298" s="136">
        <v>320.0</v>
      </c>
      <c r="B298" s="137" t="s">
        <v>182</v>
      </c>
      <c r="C298" s="137" t="s">
        <v>27</v>
      </c>
      <c r="D298" s="139">
        <v>42004.0</v>
      </c>
      <c r="E298" s="138">
        <v>4.945E9</v>
      </c>
      <c r="F298" s="138">
        <v>4.157E9</v>
      </c>
      <c r="G298" s="140" t="s">
        <v>59</v>
      </c>
      <c r="H298" s="141" t="s">
        <v>59</v>
      </c>
      <c r="I298" s="138">
        <v>1.4E7</v>
      </c>
      <c r="J298" s="137" t="s">
        <v>12</v>
      </c>
      <c r="K298" s="137" t="s">
        <v>86</v>
      </c>
      <c r="L298" s="7">
        <f t="shared" si="1"/>
        <v>788000000</v>
      </c>
      <c r="M298" s="7">
        <f t="shared" si="2"/>
        <v>14000000</v>
      </c>
      <c r="N298" s="7">
        <f t="shared" si="3"/>
        <v>774000000</v>
      </c>
    </row>
    <row r="299">
      <c r="A299" s="136">
        <v>321.0</v>
      </c>
      <c r="B299" s="137" t="s">
        <v>182</v>
      </c>
      <c r="C299" s="137" t="s">
        <v>28</v>
      </c>
      <c r="D299" s="139">
        <v>42369.0</v>
      </c>
      <c r="E299" s="138">
        <v>5.142E9</v>
      </c>
      <c r="F299" s="138">
        <v>4.195E9</v>
      </c>
      <c r="G299" s="140" t="s">
        <v>59</v>
      </c>
      <c r="H299" s="141" t="s">
        <v>59</v>
      </c>
      <c r="I299" s="138">
        <v>1.3E7</v>
      </c>
      <c r="J299" s="137" t="s">
        <v>12</v>
      </c>
      <c r="K299" s="137" t="s">
        <v>86</v>
      </c>
      <c r="L299" s="7">
        <f t="shared" si="1"/>
        <v>947000000</v>
      </c>
      <c r="M299" s="7">
        <f t="shared" si="2"/>
        <v>13000000</v>
      </c>
      <c r="N299" s="7">
        <f t="shared" si="3"/>
        <v>934000000</v>
      </c>
    </row>
    <row r="300">
      <c r="A300" s="136">
        <v>322.0</v>
      </c>
      <c r="B300" s="137" t="s">
        <v>183</v>
      </c>
      <c r="C300" s="137" t="s">
        <v>25</v>
      </c>
      <c r="D300" s="139">
        <v>41274.0</v>
      </c>
      <c r="E300" s="138">
        <v>1.7085E10</v>
      </c>
      <c r="F300" s="138">
        <v>7.153E9</v>
      </c>
      <c r="G300" s="138">
        <v>6.043E9</v>
      </c>
      <c r="H300" s="140" t="s">
        <v>59</v>
      </c>
      <c r="I300" s="141" t="s">
        <v>59</v>
      </c>
      <c r="J300" s="137" t="s">
        <v>10</v>
      </c>
      <c r="K300" s="137" t="s">
        <v>174</v>
      </c>
      <c r="L300" s="7">
        <f t="shared" si="1"/>
        <v>9932000000</v>
      </c>
      <c r="M300" s="6">
        <f t="shared" si="2"/>
        <v>6043000000</v>
      </c>
      <c r="N300" s="7">
        <f t="shared" si="3"/>
        <v>3889000000</v>
      </c>
    </row>
    <row r="301">
      <c r="A301" s="136">
        <v>323.0</v>
      </c>
      <c r="B301" s="137" t="s">
        <v>183</v>
      </c>
      <c r="C301" s="137" t="s">
        <v>26</v>
      </c>
      <c r="D301" s="139">
        <v>41639.0</v>
      </c>
      <c r="E301" s="138">
        <v>1.742E10</v>
      </c>
      <c r="F301" s="138">
        <v>7.219E9</v>
      </c>
      <c r="G301" s="138">
        <v>6.645E9</v>
      </c>
      <c r="H301" s="141" t="s">
        <v>59</v>
      </c>
      <c r="I301" s="140" t="s">
        <v>59</v>
      </c>
      <c r="J301" s="137" t="s">
        <v>10</v>
      </c>
      <c r="K301" s="137" t="s">
        <v>174</v>
      </c>
      <c r="L301" s="7">
        <f t="shared" si="1"/>
        <v>10201000000</v>
      </c>
      <c r="M301" s="7">
        <f t="shared" si="2"/>
        <v>6645000000</v>
      </c>
      <c r="N301" s="7">
        <f t="shared" si="3"/>
        <v>3556000000</v>
      </c>
    </row>
    <row r="302">
      <c r="A302" s="136">
        <v>324.0</v>
      </c>
      <c r="B302" s="137" t="s">
        <v>183</v>
      </c>
      <c r="C302" s="137" t="s">
        <v>27</v>
      </c>
      <c r="D302" s="139">
        <v>42004.0</v>
      </c>
      <c r="E302" s="138">
        <v>1.7277E10</v>
      </c>
      <c r="F302" s="138">
        <v>7.168E9</v>
      </c>
      <c r="G302" s="138">
        <v>6.552E9</v>
      </c>
      <c r="H302" s="141" t="s">
        <v>59</v>
      </c>
      <c r="I302" s="141" t="s">
        <v>59</v>
      </c>
      <c r="J302" s="137" t="s">
        <v>10</v>
      </c>
      <c r="K302" s="137" t="s">
        <v>174</v>
      </c>
      <c r="L302" s="7">
        <f t="shared" si="1"/>
        <v>10109000000</v>
      </c>
      <c r="M302" s="6">
        <f t="shared" si="2"/>
        <v>6552000000</v>
      </c>
      <c r="N302" s="7">
        <f t="shared" si="3"/>
        <v>3557000000</v>
      </c>
    </row>
    <row r="303">
      <c r="A303" s="136">
        <v>325.0</v>
      </c>
      <c r="B303" s="137" t="s">
        <v>183</v>
      </c>
      <c r="C303" s="137" t="s">
        <v>28</v>
      </c>
      <c r="D303" s="139">
        <v>42369.0</v>
      </c>
      <c r="E303" s="138">
        <v>1.6034E10</v>
      </c>
      <c r="F303" s="138">
        <v>6.635E9</v>
      </c>
      <c r="G303" s="138">
        <v>6.61E9</v>
      </c>
      <c r="H303" s="141" t="s">
        <v>59</v>
      </c>
      <c r="I303" s="140" t="s">
        <v>59</v>
      </c>
      <c r="J303" s="137" t="s">
        <v>10</v>
      </c>
      <c r="K303" s="137" t="s">
        <v>174</v>
      </c>
      <c r="L303" s="7">
        <f t="shared" si="1"/>
        <v>9399000000</v>
      </c>
      <c r="M303" s="7">
        <f t="shared" si="2"/>
        <v>6610000000</v>
      </c>
      <c r="N303" s="7">
        <f t="shared" si="3"/>
        <v>2789000000</v>
      </c>
    </row>
    <row r="304">
      <c r="A304" s="136">
        <v>326.0</v>
      </c>
      <c r="B304" s="137" t="s">
        <v>184</v>
      </c>
      <c r="C304" s="137" t="s">
        <v>25</v>
      </c>
      <c r="D304" s="139">
        <v>41455.0</v>
      </c>
      <c r="E304" s="138">
        <v>5.533E9</v>
      </c>
      <c r="F304" s="138">
        <v>3.142E9</v>
      </c>
      <c r="G304" s="138">
        <v>1.291E9</v>
      </c>
      <c r="H304" s="138">
        <v>1.3E8</v>
      </c>
      <c r="I304" s="140" t="s">
        <v>59</v>
      </c>
      <c r="J304" s="137" t="s">
        <v>10</v>
      </c>
      <c r="K304" s="137" t="s">
        <v>174</v>
      </c>
      <c r="L304" s="7">
        <f t="shared" si="1"/>
        <v>2391000000</v>
      </c>
      <c r="M304" s="7">
        <f t="shared" si="2"/>
        <v>1421000000</v>
      </c>
      <c r="N304" s="7">
        <f t="shared" si="3"/>
        <v>970000000</v>
      </c>
    </row>
    <row r="305">
      <c r="A305" s="136">
        <v>327.0</v>
      </c>
      <c r="B305" s="137" t="s">
        <v>184</v>
      </c>
      <c r="C305" s="137" t="s">
        <v>26</v>
      </c>
      <c r="D305" s="139">
        <v>41820.0</v>
      </c>
      <c r="E305" s="138">
        <v>5.514E9</v>
      </c>
      <c r="F305" s="138">
        <v>3.158E9</v>
      </c>
      <c r="G305" s="138">
        <v>1.254E9</v>
      </c>
      <c r="H305" s="138">
        <v>1.25E8</v>
      </c>
      <c r="I305" s="140" t="s">
        <v>59</v>
      </c>
      <c r="J305" s="137" t="s">
        <v>10</v>
      </c>
      <c r="K305" s="137" t="s">
        <v>174</v>
      </c>
      <c r="L305" s="7">
        <f t="shared" si="1"/>
        <v>2356000000</v>
      </c>
      <c r="M305" s="7">
        <f t="shared" si="2"/>
        <v>1379000000</v>
      </c>
      <c r="N305" s="7">
        <f t="shared" si="3"/>
        <v>977000000</v>
      </c>
    </row>
    <row r="306">
      <c r="A306" s="136">
        <v>328.0</v>
      </c>
      <c r="B306" s="137" t="s">
        <v>184</v>
      </c>
      <c r="C306" s="137" t="s">
        <v>27</v>
      </c>
      <c r="D306" s="139">
        <v>42185.0</v>
      </c>
      <c r="E306" s="138">
        <v>5.655E9</v>
      </c>
      <c r="F306" s="138">
        <v>3.19E9</v>
      </c>
      <c r="G306" s="138">
        <v>1.321E9</v>
      </c>
      <c r="H306" s="138">
        <v>1.36E8</v>
      </c>
      <c r="I306" s="140" t="s">
        <v>59</v>
      </c>
      <c r="J306" s="137" t="s">
        <v>10</v>
      </c>
      <c r="K306" s="137" t="s">
        <v>174</v>
      </c>
      <c r="L306" s="7">
        <f t="shared" si="1"/>
        <v>2465000000</v>
      </c>
      <c r="M306" s="7">
        <f t="shared" si="2"/>
        <v>1457000000</v>
      </c>
      <c r="N306" s="7">
        <f t="shared" si="3"/>
        <v>1008000000</v>
      </c>
    </row>
    <row r="307">
      <c r="A307" s="136">
        <v>329.0</v>
      </c>
      <c r="B307" s="137" t="s">
        <v>184</v>
      </c>
      <c r="C307" s="137" t="s">
        <v>28</v>
      </c>
      <c r="D307" s="139">
        <v>42551.0</v>
      </c>
      <c r="E307" s="138">
        <v>5.761E9</v>
      </c>
      <c r="F307" s="138">
        <v>3.163E9</v>
      </c>
      <c r="G307" s="138">
        <v>1.393E9</v>
      </c>
      <c r="H307" s="138">
        <v>1.41E8</v>
      </c>
      <c r="I307" s="141" t="s">
        <v>59</v>
      </c>
      <c r="J307" s="137" t="s">
        <v>10</v>
      </c>
      <c r="K307" s="137" t="s">
        <v>174</v>
      </c>
      <c r="L307" s="7">
        <f t="shared" si="1"/>
        <v>2598000000</v>
      </c>
      <c r="M307" s="6">
        <f t="shared" si="2"/>
        <v>1534000000</v>
      </c>
      <c r="N307" s="7">
        <f t="shared" si="3"/>
        <v>1064000000</v>
      </c>
    </row>
    <row r="308">
      <c r="A308" s="136">
        <v>330.0</v>
      </c>
      <c r="B308" s="137" t="s">
        <v>185</v>
      </c>
      <c r="C308" s="137" t="s">
        <v>25</v>
      </c>
      <c r="D308" s="139">
        <v>41639.0</v>
      </c>
      <c r="E308" s="138">
        <v>2.666E9</v>
      </c>
      <c r="F308" s="138">
        <v>5.5E7</v>
      </c>
      <c r="G308" s="138">
        <v>1.67E9</v>
      </c>
      <c r="H308" s="141" t="s">
        <v>59</v>
      </c>
      <c r="I308" s="138">
        <v>4.6E7</v>
      </c>
      <c r="J308" s="137" t="s">
        <v>12</v>
      </c>
      <c r="K308" s="137" t="s">
        <v>172</v>
      </c>
      <c r="L308" s="7">
        <f t="shared" si="1"/>
        <v>2611000000</v>
      </c>
      <c r="M308" s="7">
        <f t="shared" si="2"/>
        <v>1716000000</v>
      </c>
      <c r="N308" s="7">
        <f t="shared" si="3"/>
        <v>895000000</v>
      </c>
    </row>
    <row r="309">
      <c r="A309" s="136">
        <v>331.0</v>
      </c>
      <c r="B309" s="137" t="s">
        <v>185</v>
      </c>
      <c r="C309" s="137" t="s">
        <v>26</v>
      </c>
      <c r="D309" s="139">
        <v>42004.0</v>
      </c>
      <c r="E309" s="138">
        <v>2.607E9</v>
      </c>
      <c r="F309" s="138">
        <v>4.5E7</v>
      </c>
      <c r="G309" s="138">
        <v>1.611E9</v>
      </c>
      <c r="H309" s="141" t="s">
        <v>59</v>
      </c>
      <c r="I309" s="138">
        <v>2.7E7</v>
      </c>
      <c r="J309" s="137" t="s">
        <v>12</v>
      </c>
      <c r="K309" s="137" t="s">
        <v>172</v>
      </c>
      <c r="L309" s="7">
        <f t="shared" si="1"/>
        <v>2562000000</v>
      </c>
      <c r="M309" s="7">
        <f t="shared" si="2"/>
        <v>1638000000</v>
      </c>
      <c r="N309" s="7">
        <f t="shared" si="3"/>
        <v>924000000</v>
      </c>
    </row>
    <row r="310">
      <c r="A310" s="136">
        <v>332.0</v>
      </c>
      <c r="B310" s="137" t="s">
        <v>185</v>
      </c>
      <c r="C310" s="137" t="s">
        <v>27</v>
      </c>
      <c r="D310" s="139">
        <v>42369.0</v>
      </c>
      <c r="E310" s="138">
        <v>2.819E9</v>
      </c>
      <c r="F310" s="138">
        <v>4.3E7</v>
      </c>
      <c r="G310" s="138">
        <v>1.859E9</v>
      </c>
      <c r="H310" s="140" t="s">
        <v>59</v>
      </c>
      <c r="I310" s="138">
        <v>1.47E8</v>
      </c>
      <c r="J310" s="137" t="s">
        <v>12</v>
      </c>
      <c r="K310" s="137" t="s">
        <v>172</v>
      </c>
      <c r="L310" s="7">
        <f t="shared" si="1"/>
        <v>2776000000</v>
      </c>
      <c r="M310" s="7">
        <f t="shared" si="2"/>
        <v>2006000000</v>
      </c>
      <c r="N310" s="7">
        <f t="shared" si="3"/>
        <v>770000000</v>
      </c>
    </row>
    <row r="311">
      <c r="A311" s="136">
        <v>333.0</v>
      </c>
      <c r="B311" s="137" t="s">
        <v>185</v>
      </c>
      <c r="C311" s="137" t="s">
        <v>28</v>
      </c>
      <c r="D311" s="139">
        <v>42735.0</v>
      </c>
      <c r="E311" s="138">
        <v>2.96E9</v>
      </c>
      <c r="F311" s="138">
        <v>4.0E7</v>
      </c>
      <c r="G311" s="138">
        <v>1.836E9</v>
      </c>
      <c r="H311" s="141" t="s">
        <v>59</v>
      </c>
      <c r="I311" s="138">
        <v>2.48E8</v>
      </c>
      <c r="J311" s="137" t="s">
        <v>12</v>
      </c>
      <c r="K311" s="137" t="s">
        <v>172</v>
      </c>
      <c r="L311" s="7">
        <f t="shared" si="1"/>
        <v>2920000000</v>
      </c>
      <c r="M311" s="7">
        <f t="shared" si="2"/>
        <v>2084000000</v>
      </c>
      <c r="N311" s="7">
        <f t="shared" si="3"/>
        <v>836000000</v>
      </c>
    </row>
    <row r="312">
      <c r="A312" s="136">
        <v>338.0</v>
      </c>
      <c r="B312" s="137" t="s">
        <v>186</v>
      </c>
      <c r="C312" s="137" t="s">
        <v>25</v>
      </c>
      <c r="D312" s="139">
        <v>41639.0</v>
      </c>
      <c r="E312" s="138">
        <v>3.214591E9</v>
      </c>
      <c r="F312" s="138">
        <v>2.359822E9</v>
      </c>
      <c r="G312" s="138">
        <v>2.03733E8</v>
      </c>
      <c r="H312" s="141" t="s">
        <v>59</v>
      </c>
      <c r="I312" s="138">
        <v>9.6054E7</v>
      </c>
      <c r="J312" s="137" t="s">
        <v>9</v>
      </c>
      <c r="K312" s="137" t="s">
        <v>187</v>
      </c>
      <c r="L312" s="7">
        <f t="shared" si="1"/>
        <v>854769000</v>
      </c>
      <c r="M312" s="7">
        <f t="shared" si="2"/>
        <v>299787000</v>
      </c>
      <c r="N312" s="7">
        <f t="shared" si="3"/>
        <v>554982000</v>
      </c>
    </row>
    <row r="313">
      <c r="A313" s="136">
        <v>339.0</v>
      </c>
      <c r="B313" s="137" t="s">
        <v>186</v>
      </c>
      <c r="C313" s="137" t="s">
        <v>26</v>
      </c>
      <c r="D313" s="139">
        <v>42004.0</v>
      </c>
      <c r="E313" s="138">
        <v>4.108269E9</v>
      </c>
      <c r="F313" s="138">
        <v>2.990513E9</v>
      </c>
      <c r="G313" s="138">
        <v>2.73897E8</v>
      </c>
      <c r="H313" s="140" t="s">
        <v>59</v>
      </c>
      <c r="I313" s="138">
        <v>1.10474E8</v>
      </c>
      <c r="J313" s="137" t="s">
        <v>9</v>
      </c>
      <c r="K313" s="137" t="s">
        <v>187</v>
      </c>
      <c r="L313" s="7">
        <f t="shared" si="1"/>
        <v>1117756000</v>
      </c>
      <c r="M313" s="7">
        <f t="shared" si="2"/>
        <v>384371000</v>
      </c>
      <c r="N313" s="7">
        <f t="shared" si="3"/>
        <v>733385000</v>
      </c>
    </row>
    <row r="314">
      <c r="A314" s="136">
        <v>340.0</v>
      </c>
      <c r="B314" s="137" t="s">
        <v>186</v>
      </c>
      <c r="C314" s="137" t="s">
        <v>27</v>
      </c>
      <c r="D314" s="139">
        <v>42369.0</v>
      </c>
      <c r="E314" s="138">
        <v>4.501223E9</v>
      </c>
      <c r="F314" s="138">
        <v>3.326936E9</v>
      </c>
      <c r="G314" s="138">
        <v>2.50214E8</v>
      </c>
      <c r="H314" s="141" t="s">
        <v>59</v>
      </c>
      <c r="I314" s="138">
        <v>1.30368E8</v>
      </c>
      <c r="J314" s="137" t="s">
        <v>9</v>
      </c>
      <c r="K314" s="137" t="s">
        <v>187</v>
      </c>
      <c r="L314" s="7">
        <f t="shared" si="1"/>
        <v>1174287000</v>
      </c>
      <c r="M314" s="7">
        <f t="shared" si="2"/>
        <v>380582000</v>
      </c>
      <c r="N314" s="7">
        <f t="shared" si="3"/>
        <v>793705000</v>
      </c>
    </row>
    <row r="315">
      <c r="A315" s="136">
        <v>341.0</v>
      </c>
      <c r="B315" s="137" t="s">
        <v>186</v>
      </c>
      <c r="C315" s="137" t="s">
        <v>28</v>
      </c>
      <c r="D315" s="139">
        <v>42735.0</v>
      </c>
      <c r="E315" s="138">
        <v>3.904384E9</v>
      </c>
      <c r="F315" s="138">
        <v>3.40617E9</v>
      </c>
      <c r="G315" s="138">
        <v>2.7624E8</v>
      </c>
      <c r="H315" s="141" t="s">
        <v>59</v>
      </c>
      <c r="I315" s="138">
        <v>1.46368E8</v>
      </c>
      <c r="J315" s="137" t="s">
        <v>9</v>
      </c>
      <c r="K315" s="137" t="s">
        <v>187</v>
      </c>
      <c r="L315" s="7">
        <f t="shared" si="1"/>
        <v>498214000</v>
      </c>
      <c r="M315" s="7">
        <f t="shared" si="2"/>
        <v>422608000</v>
      </c>
      <c r="N315" s="7">
        <f t="shared" si="3"/>
        <v>75606000</v>
      </c>
    </row>
    <row r="316">
      <c r="A316" s="136">
        <v>342.0</v>
      </c>
      <c r="B316" s="137" t="s">
        <v>188</v>
      </c>
      <c r="C316" s="137" t="s">
        <v>25</v>
      </c>
      <c r="D316" s="139">
        <v>41639.0</v>
      </c>
      <c r="E316" s="138">
        <v>1.7301E10</v>
      </c>
      <c r="F316" s="138">
        <v>1.3021E10</v>
      </c>
      <c r="G316" s="138">
        <v>1.827E9</v>
      </c>
      <c r="H316" s="138">
        <v>7.13E8</v>
      </c>
      <c r="I316" s="140" t="s">
        <v>59</v>
      </c>
      <c r="J316" s="137" t="s">
        <v>14</v>
      </c>
      <c r="K316" s="137" t="s">
        <v>189</v>
      </c>
      <c r="L316" s="7">
        <f t="shared" si="1"/>
        <v>4280000000</v>
      </c>
      <c r="M316" s="7">
        <f t="shared" si="2"/>
        <v>2540000000</v>
      </c>
      <c r="N316" s="7">
        <f t="shared" si="3"/>
        <v>1740000000</v>
      </c>
    </row>
    <row r="317">
      <c r="A317" s="136">
        <v>343.0</v>
      </c>
      <c r="B317" s="137" t="s">
        <v>188</v>
      </c>
      <c r="C317" s="137" t="s">
        <v>26</v>
      </c>
      <c r="D317" s="139">
        <v>42004.0</v>
      </c>
      <c r="E317" s="138">
        <v>1.9221E10</v>
      </c>
      <c r="F317" s="138">
        <v>1.436E10</v>
      </c>
      <c r="G317" s="138">
        <v>2.112E9</v>
      </c>
      <c r="H317" s="138">
        <v>7.54E8</v>
      </c>
      <c r="I317" s="140" t="s">
        <v>59</v>
      </c>
      <c r="J317" s="137" t="s">
        <v>14</v>
      </c>
      <c r="K317" s="137" t="s">
        <v>189</v>
      </c>
      <c r="L317" s="7">
        <f t="shared" si="1"/>
        <v>4861000000</v>
      </c>
      <c r="M317" s="7">
        <f t="shared" si="2"/>
        <v>2866000000</v>
      </c>
      <c r="N317" s="7">
        <f t="shared" si="3"/>
        <v>1995000000</v>
      </c>
    </row>
    <row r="318">
      <c r="A318" s="136">
        <v>344.0</v>
      </c>
      <c r="B318" s="137" t="s">
        <v>188</v>
      </c>
      <c r="C318" s="137" t="s">
        <v>27</v>
      </c>
      <c r="D318" s="139">
        <v>42369.0</v>
      </c>
      <c r="E318" s="138">
        <v>1.911E10</v>
      </c>
      <c r="F318" s="138">
        <v>1.4163E10</v>
      </c>
      <c r="G318" s="138">
        <v>2.169E9</v>
      </c>
      <c r="H318" s="138">
        <v>7.35E8</v>
      </c>
      <c r="I318" s="141" t="s">
        <v>59</v>
      </c>
      <c r="J318" s="137" t="s">
        <v>14</v>
      </c>
      <c r="K318" s="137" t="s">
        <v>189</v>
      </c>
      <c r="L318" s="7">
        <f t="shared" si="1"/>
        <v>4947000000</v>
      </c>
      <c r="M318" s="6">
        <f t="shared" si="2"/>
        <v>2904000000</v>
      </c>
      <c r="N318" s="7">
        <f t="shared" si="3"/>
        <v>2043000000</v>
      </c>
    </row>
    <row r="319">
      <c r="A319" s="136">
        <v>345.0</v>
      </c>
      <c r="B319" s="137" t="s">
        <v>188</v>
      </c>
      <c r="C319" s="137" t="s">
        <v>28</v>
      </c>
      <c r="D319" s="139">
        <v>42735.0</v>
      </c>
      <c r="E319" s="138">
        <v>1.7509E10</v>
      </c>
      <c r="F319" s="138">
        <v>1.3057E10</v>
      </c>
      <c r="G319" s="138">
        <v>2.189E9</v>
      </c>
      <c r="H319" s="138">
        <v>6.36E8</v>
      </c>
      <c r="I319" s="140" t="s">
        <v>59</v>
      </c>
      <c r="J319" s="137" t="s">
        <v>14</v>
      </c>
      <c r="K319" s="137" t="s">
        <v>189</v>
      </c>
      <c r="L319" s="7">
        <f t="shared" si="1"/>
        <v>4452000000</v>
      </c>
      <c r="M319" s="7">
        <f t="shared" si="2"/>
        <v>2825000000</v>
      </c>
      <c r="N319" s="7">
        <f t="shared" si="3"/>
        <v>1627000000</v>
      </c>
    </row>
    <row r="320">
      <c r="A320" s="136">
        <v>346.0</v>
      </c>
      <c r="B320" s="137" t="s">
        <v>190</v>
      </c>
      <c r="C320" s="137" t="s">
        <v>25</v>
      </c>
      <c r="D320" s="139">
        <v>41639.0</v>
      </c>
      <c r="E320" s="138">
        <v>6.566E9</v>
      </c>
      <c r="F320" s="138">
        <v>4.562E9</v>
      </c>
      <c r="G320" s="138">
        <v>2.34E8</v>
      </c>
      <c r="H320" s="141" t="s">
        <v>59</v>
      </c>
      <c r="I320" s="138">
        <v>6.28E8</v>
      </c>
      <c r="J320" s="137" t="s">
        <v>19</v>
      </c>
      <c r="K320" s="137" t="s">
        <v>80</v>
      </c>
      <c r="L320" s="7">
        <f t="shared" si="1"/>
        <v>2004000000</v>
      </c>
      <c r="M320" s="7">
        <f t="shared" si="2"/>
        <v>862000000</v>
      </c>
      <c r="N320" s="7">
        <f t="shared" si="3"/>
        <v>1142000000</v>
      </c>
    </row>
    <row r="321">
      <c r="A321" s="136">
        <v>347.0</v>
      </c>
      <c r="B321" s="137" t="s">
        <v>190</v>
      </c>
      <c r="C321" s="137" t="s">
        <v>26</v>
      </c>
      <c r="D321" s="139">
        <v>42004.0</v>
      </c>
      <c r="E321" s="138">
        <v>7.179E9</v>
      </c>
      <c r="F321" s="138">
        <v>5.09E9</v>
      </c>
      <c r="G321" s="138">
        <v>2.52E8</v>
      </c>
      <c r="H321" s="141" t="s">
        <v>59</v>
      </c>
      <c r="I321" s="138">
        <v>6.85E8</v>
      </c>
      <c r="J321" s="137" t="s">
        <v>19</v>
      </c>
      <c r="K321" s="137" t="s">
        <v>80</v>
      </c>
      <c r="L321" s="7">
        <f t="shared" si="1"/>
        <v>2089000000</v>
      </c>
      <c r="M321" s="7">
        <f t="shared" si="2"/>
        <v>937000000</v>
      </c>
      <c r="N321" s="7">
        <f t="shared" si="3"/>
        <v>1152000000</v>
      </c>
    </row>
    <row r="322">
      <c r="A322" s="136">
        <v>348.0</v>
      </c>
      <c r="B322" s="137" t="s">
        <v>190</v>
      </c>
      <c r="C322" s="137" t="s">
        <v>27</v>
      </c>
      <c r="D322" s="139">
        <v>42369.0</v>
      </c>
      <c r="E322" s="138">
        <v>6.456E9</v>
      </c>
      <c r="F322" s="138">
        <v>4.281E9</v>
      </c>
      <c r="G322" s="138">
        <v>2.62E8</v>
      </c>
      <c r="H322" s="141" t="s">
        <v>59</v>
      </c>
      <c r="I322" s="138">
        <v>7.5E8</v>
      </c>
      <c r="J322" s="137" t="s">
        <v>19</v>
      </c>
      <c r="K322" s="137" t="s">
        <v>80</v>
      </c>
      <c r="L322" s="7">
        <f t="shared" si="1"/>
        <v>2175000000</v>
      </c>
      <c r="M322" s="7">
        <f t="shared" si="2"/>
        <v>1012000000</v>
      </c>
      <c r="N322" s="7">
        <f t="shared" si="3"/>
        <v>1163000000</v>
      </c>
    </row>
    <row r="323">
      <c r="A323" s="136">
        <v>349.0</v>
      </c>
      <c r="B323" s="137" t="s">
        <v>190</v>
      </c>
      <c r="C323" s="137" t="s">
        <v>28</v>
      </c>
      <c r="D323" s="139">
        <v>42735.0</v>
      </c>
      <c r="E323" s="138">
        <v>6.399E9</v>
      </c>
      <c r="F323" s="138">
        <v>4.01E9</v>
      </c>
      <c r="G323" s="138">
        <v>2.81E8</v>
      </c>
      <c r="H323" s="141" t="s">
        <v>59</v>
      </c>
      <c r="I323" s="138">
        <v>8.11E8</v>
      </c>
      <c r="J323" s="137" t="s">
        <v>19</v>
      </c>
      <c r="K323" s="137" t="s">
        <v>80</v>
      </c>
      <c r="L323" s="7">
        <f t="shared" si="1"/>
        <v>2389000000</v>
      </c>
      <c r="M323" s="7">
        <f t="shared" si="2"/>
        <v>1092000000</v>
      </c>
      <c r="N323" s="7">
        <f t="shared" si="3"/>
        <v>1297000000</v>
      </c>
    </row>
    <row r="324">
      <c r="A324" s="136">
        <v>350.0</v>
      </c>
      <c r="B324" s="137" t="s">
        <v>191</v>
      </c>
      <c r="C324" s="137" t="s">
        <v>25</v>
      </c>
      <c r="D324" s="139">
        <v>41274.0</v>
      </c>
      <c r="E324" s="138">
        <v>8.11E9</v>
      </c>
      <c r="F324" s="138">
        <v>6.781E9</v>
      </c>
      <c r="G324" s="138">
        <v>1.105E9</v>
      </c>
      <c r="H324" s="141" t="s">
        <v>59</v>
      </c>
      <c r="I324" s="138">
        <v>8.8E7</v>
      </c>
      <c r="J324" s="137" t="s">
        <v>13</v>
      </c>
      <c r="K324" s="137" t="s">
        <v>114</v>
      </c>
      <c r="L324" s="7">
        <f t="shared" si="1"/>
        <v>1329000000</v>
      </c>
      <c r="M324" s="7">
        <f t="shared" si="2"/>
        <v>1193000000</v>
      </c>
      <c r="N324" s="7">
        <f t="shared" si="3"/>
        <v>136000000</v>
      </c>
    </row>
    <row r="325">
      <c r="A325" s="136">
        <v>351.0</v>
      </c>
      <c r="B325" s="137" t="s">
        <v>191</v>
      </c>
      <c r="C325" s="137" t="s">
        <v>26</v>
      </c>
      <c r="D325" s="142">
        <v>41639.0</v>
      </c>
      <c r="E325" s="138">
        <v>1.0863E10</v>
      </c>
      <c r="F325" s="138">
        <v>8.995E9</v>
      </c>
      <c r="G325" s="138">
        <v>1.264E9</v>
      </c>
      <c r="H325" s="141" t="s">
        <v>59</v>
      </c>
      <c r="I325" s="138">
        <v>3.27E8</v>
      </c>
      <c r="J325" s="137" t="s">
        <v>13</v>
      </c>
      <c r="K325" s="137" t="s">
        <v>114</v>
      </c>
      <c r="L325" s="7">
        <f t="shared" si="1"/>
        <v>1868000000</v>
      </c>
      <c r="M325" s="7">
        <f t="shared" si="2"/>
        <v>1591000000</v>
      </c>
      <c r="N325" s="7">
        <f t="shared" si="3"/>
        <v>277000000</v>
      </c>
    </row>
    <row r="326">
      <c r="A326" s="136">
        <v>352.0</v>
      </c>
      <c r="B326" s="137" t="s">
        <v>191</v>
      </c>
      <c r="C326" s="137" t="s">
        <v>27</v>
      </c>
      <c r="D326" s="139">
        <v>42004.0</v>
      </c>
      <c r="E326" s="138">
        <v>1.656E10</v>
      </c>
      <c r="F326" s="138">
        <v>1.2678E10</v>
      </c>
      <c r="G326" s="138">
        <v>2.012E9</v>
      </c>
      <c r="H326" s="141" t="s">
        <v>59</v>
      </c>
      <c r="I326" s="138">
        <v>1.406E9</v>
      </c>
      <c r="J326" s="137" t="s">
        <v>13</v>
      </c>
      <c r="K326" s="137" t="s">
        <v>114</v>
      </c>
      <c r="L326" s="7">
        <f t="shared" si="1"/>
        <v>3882000000</v>
      </c>
      <c r="M326" s="7">
        <f t="shared" si="2"/>
        <v>3418000000</v>
      </c>
      <c r="N326" s="7">
        <f t="shared" si="3"/>
        <v>464000000</v>
      </c>
    </row>
    <row r="327">
      <c r="A327" s="136">
        <v>353.0</v>
      </c>
      <c r="B327" s="137" t="s">
        <v>191</v>
      </c>
      <c r="C327" s="137" t="s">
        <v>28</v>
      </c>
      <c r="D327" s="139">
        <v>42369.0</v>
      </c>
      <c r="E327" s="138">
        <v>2.276E10</v>
      </c>
      <c r="F327" s="138">
        <v>1.7242E10</v>
      </c>
      <c r="G327" s="138">
        <v>2.977E9</v>
      </c>
      <c r="H327" s="141" t="s">
        <v>59</v>
      </c>
      <c r="I327" s="138">
        <v>1.836E9</v>
      </c>
      <c r="J327" s="137" t="s">
        <v>13</v>
      </c>
      <c r="K327" s="137" t="s">
        <v>114</v>
      </c>
      <c r="L327" s="7">
        <f t="shared" si="1"/>
        <v>5518000000</v>
      </c>
      <c r="M327" s="7">
        <f t="shared" si="2"/>
        <v>4813000000</v>
      </c>
      <c r="N327" s="7">
        <f t="shared" si="3"/>
        <v>705000000</v>
      </c>
    </row>
    <row r="328">
      <c r="A328" s="136">
        <v>354.0</v>
      </c>
      <c r="B328" s="137" t="s">
        <v>192</v>
      </c>
      <c r="C328" s="137" t="s">
        <v>25</v>
      </c>
      <c r="D328" s="139">
        <v>41274.0</v>
      </c>
      <c r="E328" s="138">
        <v>7.452E9</v>
      </c>
      <c r="F328" s="138">
        <v>4.747E9</v>
      </c>
      <c r="G328" s="138">
        <v>3.65E8</v>
      </c>
      <c r="H328" s="141" t="s">
        <v>59</v>
      </c>
      <c r="I328" s="138">
        <v>1.05E9</v>
      </c>
      <c r="J328" s="137" t="s">
        <v>19</v>
      </c>
      <c r="K328" s="137" t="s">
        <v>80</v>
      </c>
      <c r="L328" s="7">
        <f t="shared" si="1"/>
        <v>2705000000</v>
      </c>
      <c r="M328" s="7">
        <f t="shared" si="2"/>
        <v>1415000000</v>
      </c>
      <c r="N328" s="7">
        <f t="shared" si="3"/>
        <v>1290000000</v>
      </c>
    </row>
    <row r="329">
      <c r="A329" s="136">
        <v>355.0</v>
      </c>
      <c r="B329" s="137" t="s">
        <v>192</v>
      </c>
      <c r="C329" s="137" t="s">
        <v>26</v>
      </c>
      <c r="D329" s="139">
        <v>41639.0</v>
      </c>
      <c r="E329" s="138">
        <v>8.106E9</v>
      </c>
      <c r="F329" s="138">
        <v>5.755E9</v>
      </c>
      <c r="G329" s="138">
        <v>3.87E8</v>
      </c>
      <c r="H329" s="140" t="s">
        <v>59</v>
      </c>
      <c r="I329" s="138">
        <v>9.54E8</v>
      </c>
      <c r="J329" s="137" t="s">
        <v>19</v>
      </c>
      <c r="K329" s="137" t="s">
        <v>80</v>
      </c>
      <c r="L329" s="7">
        <f t="shared" si="1"/>
        <v>2351000000</v>
      </c>
      <c r="M329" s="7">
        <f t="shared" si="2"/>
        <v>1341000000</v>
      </c>
      <c r="N329" s="7">
        <f t="shared" si="3"/>
        <v>1010000000</v>
      </c>
    </row>
    <row r="330">
      <c r="A330" s="136">
        <v>356.0</v>
      </c>
      <c r="B330" s="137" t="s">
        <v>192</v>
      </c>
      <c r="C330" s="137" t="s">
        <v>27</v>
      </c>
      <c r="D330" s="139">
        <v>42004.0</v>
      </c>
      <c r="E330" s="138">
        <v>9.226E9</v>
      </c>
      <c r="F330" s="138">
        <v>6.89E9</v>
      </c>
      <c r="G330" s="138">
        <v>3.88E8</v>
      </c>
      <c r="H330" s="141" t="s">
        <v>59</v>
      </c>
      <c r="I330" s="138">
        <v>1.013E9</v>
      </c>
      <c r="J330" s="137" t="s">
        <v>19</v>
      </c>
      <c r="K330" s="137" t="s">
        <v>80</v>
      </c>
      <c r="L330" s="7">
        <f t="shared" si="1"/>
        <v>2336000000</v>
      </c>
      <c r="M330" s="7">
        <f t="shared" si="2"/>
        <v>1401000000</v>
      </c>
      <c r="N330" s="7">
        <f t="shared" si="3"/>
        <v>935000000</v>
      </c>
    </row>
    <row r="331">
      <c r="A331" s="136">
        <v>357.0</v>
      </c>
      <c r="B331" s="137" t="s">
        <v>192</v>
      </c>
      <c r="C331" s="137" t="s">
        <v>28</v>
      </c>
      <c r="D331" s="142">
        <v>42369.0</v>
      </c>
      <c r="E331" s="138">
        <v>7.386E9</v>
      </c>
      <c r="F331" s="138">
        <v>5.109E9</v>
      </c>
      <c r="G331" s="138">
        <v>3.74E8</v>
      </c>
      <c r="H331" s="141" t="s">
        <v>59</v>
      </c>
      <c r="I331" s="138">
        <v>9.7E8</v>
      </c>
      <c r="J331" s="137" t="s">
        <v>19</v>
      </c>
      <c r="K331" s="137" t="s">
        <v>80</v>
      </c>
      <c r="L331" s="7">
        <f t="shared" si="1"/>
        <v>2277000000</v>
      </c>
      <c r="M331" s="7">
        <f t="shared" si="2"/>
        <v>1344000000</v>
      </c>
      <c r="N331" s="7">
        <f t="shared" si="3"/>
        <v>933000000</v>
      </c>
    </row>
    <row r="332">
      <c r="A332" s="136">
        <v>358.0</v>
      </c>
      <c r="B332" s="137" t="s">
        <v>193</v>
      </c>
      <c r="C332" s="137" t="s">
        <v>25</v>
      </c>
      <c r="D332" s="139">
        <v>41274.0</v>
      </c>
      <c r="E332" s="138">
        <v>2.3771E10</v>
      </c>
      <c r="F332" s="138">
        <v>1.403E9</v>
      </c>
      <c r="G332" s="138">
        <v>1.1188E10</v>
      </c>
      <c r="H332" s="141" t="s">
        <v>59</v>
      </c>
      <c r="I332" s="138">
        <v>5.024E9</v>
      </c>
      <c r="J332" s="137" t="s">
        <v>12</v>
      </c>
      <c r="K332" s="137" t="s">
        <v>132</v>
      </c>
      <c r="L332" s="7">
        <f t="shared" si="1"/>
        <v>22368000000</v>
      </c>
      <c r="M332" s="7">
        <f t="shared" si="2"/>
        <v>16212000000</v>
      </c>
      <c r="N332" s="7">
        <f t="shared" si="3"/>
        <v>6156000000</v>
      </c>
    </row>
    <row r="333">
      <c r="A333" s="136">
        <v>359.0</v>
      </c>
      <c r="B333" s="137" t="s">
        <v>193</v>
      </c>
      <c r="C333" s="137" t="s">
        <v>26</v>
      </c>
      <c r="D333" s="139">
        <v>41639.0</v>
      </c>
      <c r="E333" s="138">
        <v>2.4176E10</v>
      </c>
      <c r="F333" s="138">
        <v>1.241E9</v>
      </c>
      <c r="G333" s="138">
        <v>1.1682E10</v>
      </c>
      <c r="H333" s="141" t="s">
        <v>59</v>
      </c>
      <c r="I333" s="138">
        <v>4.124E9</v>
      </c>
      <c r="J333" s="137" t="s">
        <v>12</v>
      </c>
      <c r="K333" s="137" t="s">
        <v>132</v>
      </c>
      <c r="L333" s="7">
        <f t="shared" si="1"/>
        <v>22935000000</v>
      </c>
      <c r="M333" s="7">
        <f t="shared" si="2"/>
        <v>15806000000</v>
      </c>
      <c r="N333" s="7">
        <f t="shared" si="3"/>
        <v>7129000000</v>
      </c>
    </row>
    <row r="334">
      <c r="A334" s="136">
        <v>360.0</v>
      </c>
      <c r="B334" s="137" t="s">
        <v>193</v>
      </c>
      <c r="C334" s="137" t="s">
        <v>27</v>
      </c>
      <c r="D334" s="139">
        <v>42004.0</v>
      </c>
      <c r="E334" s="138">
        <v>2.3869E10</v>
      </c>
      <c r="F334" s="138">
        <v>1.088E9</v>
      </c>
      <c r="G334" s="138">
        <v>1.1648E10</v>
      </c>
      <c r="H334" s="141" t="s">
        <v>59</v>
      </c>
      <c r="I334" s="138">
        <v>4.073E9</v>
      </c>
      <c r="J334" s="137" t="s">
        <v>12</v>
      </c>
      <c r="K334" s="137" t="s">
        <v>132</v>
      </c>
      <c r="L334" s="7">
        <f t="shared" si="1"/>
        <v>22781000000</v>
      </c>
      <c r="M334" s="7">
        <f t="shared" si="2"/>
        <v>15721000000</v>
      </c>
      <c r="N334" s="7">
        <f t="shared" si="3"/>
        <v>7060000000</v>
      </c>
    </row>
    <row r="335">
      <c r="A335" s="136">
        <v>361.0</v>
      </c>
      <c r="B335" s="137" t="s">
        <v>193</v>
      </c>
      <c r="C335" s="137" t="s">
        <v>28</v>
      </c>
      <c r="D335" s="139">
        <v>42369.0</v>
      </c>
      <c r="E335" s="138">
        <v>2.5038E10</v>
      </c>
      <c r="F335" s="138">
        <v>1.091E9</v>
      </c>
      <c r="G335" s="138">
        <v>1.2566E10</v>
      </c>
      <c r="H335" s="141" t="s">
        <v>59</v>
      </c>
      <c r="I335" s="138">
        <v>4.966E9</v>
      </c>
      <c r="J335" s="137" t="s">
        <v>12</v>
      </c>
      <c r="K335" s="137" t="s">
        <v>132</v>
      </c>
      <c r="L335" s="7">
        <f t="shared" si="1"/>
        <v>23947000000</v>
      </c>
      <c r="M335" s="7">
        <f t="shared" si="2"/>
        <v>17532000000</v>
      </c>
      <c r="N335" s="7">
        <f t="shared" si="3"/>
        <v>6415000000</v>
      </c>
    </row>
    <row r="336">
      <c r="A336" s="136">
        <v>362.0</v>
      </c>
      <c r="B336" s="137" t="s">
        <v>194</v>
      </c>
      <c r="C336" s="137" t="s">
        <v>25</v>
      </c>
      <c r="D336" s="139">
        <v>41274.0</v>
      </c>
      <c r="E336" s="138">
        <v>1.204546E9</v>
      </c>
      <c r="F336" s="138">
        <v>2.90054E8</v>
      </c>
      <c r="G336" s="138">
        <v>1.70113E8</v>
      </c>
      <c r="H336" s="141" t="s">
        <v>59</v>
      </c>
      <c r="I336" s="138">
        <v>4.51405E8</v>
      </c>
      <c r="J336" s="137" t="s">
        <v>11</v>
      </c>
      <c r="K336" s="137" t="s">
        <v>116</v>
      </c>
      <c r="L336" s="7">
        <f t="shared" si="1"/>
        <v>914492000</v>
      </c>
      <c r="M336" s="7">
        <f t="shared" si="2"/>
        <v>621518000</v>
      </c>
      <c r="N336" s="7">
        <f t="shared" si="3"/>
        <v>292974000</v>
      </c>
    </row>
    <row r="337">
      <c r="A337" s="136">
        <v>363.0</v>
      </c>
      <c r="B337" s="137" t="s">
        <v>194</v>
      </c>
      <c r="C337" s="137" t="s">
        <v>26</v>
      </c>
      <c r="D337" s="139">
        <v>41639.0</v>
      </c>
      <c r="E337" s="138">
        <v>1.746278E9</v>
      </c>
      <c r="F337" s="138">
        <v>4.00281E8</v>
      </c>
      <c r="G337" s="138">
        <v>1.47651E8</v>
      </c>
      <c r="H337" s="140" t="s">
        <v>59</v>
      </c>
      <c r="I337" s="138">
        <v>6.51052E8</v>
      </c>
      <c r="J337" s="137" t="s">
        <v>11</v>
      </c>
      <c r="K337" s="137" t="s">
        <v>116</v>
      </c>
      <c r="L337" s="7">
        <f t="shared" si="1"/>
        <v>1345997000</v>
      </c>
      <c r="M337" s="7">
        <f t="shared" si="2"/>
        <v>798703000</v>
      </c>
      <c r="N337" s="7">
        <f t="shared" si="3"/>
        <v>547294000</v>
      </c>
    </row>
    <row r="338">
      <c r="A338" s="136">
        <v>364.0</v>
      </c>
      <c r="B338" s="137" t="s">
        <v>194</v>
      </c>
      <c r="C338" s="137" t="s">
        <v>27</v>
      </c>
      <c r="D338" s="142">
        <v>42004.0</v>
      </c>
      <c r="E338" s="138">
        <v>2.173011E9</v>
      </c>
      <c r="F338" s="138">
        <v>5.2488E8</v>
      </c>
      <c r="G338" s="138">
        <v>1.29602E8</v>
      </c>
      <c r="H338" s="140" t="s">
        <v>59</v>
      </c>
      <c r="I338" s="138">
        <v>6.3276E8</v>
      </c>
      <c r="J338" s="137" t="s">
        <v>11</v>
      </c>
      <c r="K338" s="137" t="s">
        <v>116</v>
      </c>
      <c r="L338" s="7">
        <f t="shared" si="1"/>
        <v>1648131000</v>
      </c>
      <c r="M338" s="7">
        <f t="shared" si="2"/>
        <v>762362000</v>
      </c>
      <c r="N338" s="7">
        <f t="shared" si="3"/>
        <v>885769000</v>
      </c>
    </row>
    <row r="339">
      <c r="A339" s="136">
        <v>365.0</v>
      </c>
      <c r="B339" s="137" t="s">
        <v>194</v>
      </c>
      <c r="C339" s="137" t="s">
        <v>28</v>
      </c>
      <c r="D339" s="139">
        <v>42369.0</v>
      </c>
      <c r="E339" s="138">
        <v>1.35715E9</v>
      </c>
      <c r="F339" s="138">
        <v>5.80994E8</v>
      </c>
      <c r="G339" s="138">
        <v>1.12253E8</v>
      </c>
      <c r="H339" s="141" t="s">
        <v>59</v>
      </c>
      <c r="I339" s="138">
        <v>6.22211E8</v>
      </c>
      <c r="J339" s="137" t="s">
        <v>11</v>
      </c>
      <c r="K339" s="137" t="s">
        <v>116</v>
      </c>
      <c r="L339" s="7">
        <f t="shared" si="1"/>
        <v>776156000</v>
      </c>
      <c r="M339" s="7">
        <f t="shared" si="2"/>
        <v>734464000</v>
      </c>
      <c r="N339" s="7">
        <f t="shared" si="3"/>
        <v>41692000</v>
      </c>
    </row>
    <row r="340">
      <c r="A340" s="136">
        <v>366.0</v>
      </c>
      <c r="B340" s="137" t="s">
        <v>195</v>
      </c>
      <c r="C340" s="137" t="s">
        <v>25</v>
      </c>
      <c r="D340" s="139">
        <v>41547.0</v>
      </c>
      <c r="E340" s="138">
        <v>4.474E9</v>
      </c>
      <c r="F340" s="138">
        <v>3.103E9</v>
      </c>
      <c r="G340" s="138">
        <v>4.95E8</v>
      </c>
      <c r="H340" s="141" t="s">
        <v>59</v>
      </c>
      <c r="I340" s="140" t="s">
        <v>59</v>
      </c>
      <c r="J340" s="137" t="s">
        <v>14</v>
      </c>
      <c r="K340" s="137" t="s">
        <v>196</v>
      </c>
      <c r="L340" s="7">
        <f t="shared" si="1"/>
        <v>1371000000</v>
      </c>
      <c r="M340" s="7">
        <f t="shared" si="2"/>
        <v>495000000</v>
      </c>
      <c r="N340" s="7">
        <f t="shared" si="3"/>
        <v>876000000</v>
      </c>
    </row>
    <row r="341">
      <c r="A341" s="136">
        <v>367.0</v>
      </c>
      <c r="B341" s="137" t="s">
        <v>195</v>
      </c>
      <c r="C341" s="137" t="s">
        <v>26</v>
      </c>
      <c r="D341" s="139">
        <v>41912.0</v>
      </c>
      <c r="E341" s="138">
        <v>4.979E9</v>
      </c>
      <c r="F341" s="138">
        <v>3.469E9</v>
      </c>
      <c r="G341" s="138">
        <v>5.94E8</v>
      </c>
      <c r="H341" s="141" t="s">
        <v>59</v>
      </c>
      <c r="I341" s="140" t="s">
        <v>59</v>
      </c>
      <c r="J341" s="137" t="s">
        <v>14</v>
      </c>
      <c r="K341" s="137" t="s">
        <v>196</v>
      </c>
      <c r="L341" s="7">
        <f t="shared" si="1"/>
        <v>1510000000</v>
      </c>
      <c r="M341" s="7">
        <f t="shared" si="2"/>
        <v>594000000</v>
      </c>
      <c r="N341" s="7">
        <f t="shared" si="3"/>
        <v>916000000</v>
      </c>
    </row>
    <row r="342">
      <c r="A342" s="136">
        <v>368.0</v>
      </c>
      <c r="B342" s="137" t="s">
        <v>195</v>
      </c>
      <c r="C342" s="137" t="s">
        <v>27</v>
      </c>
      <c r="D342" s="139">
        <v>42277.0</v>
      </c>
      <c r="E342" s="138">
        <v>5.244E9</v>
      </c>
      <c r="F342" s="138">
        <v>3.63E9</v>
      </c>
      <c r="G342" s="138">
        <v>6.06E8</v>
      </c>
      <c r="H342" s="141" t="s">
        <v>59</v>
      </c>
      <c r="I342" s="140" t="s">
        <v>59</v>
      </c>
      <c r="J342" s="137" t="s">
        <v>14</v>
      </c>
      <c r="K342" s="137" t="s">
        <v>196</v>
      </c>
      <c r="L342" s="7">
        <f t="shared" si="1"/>
        <v>1614000000</v>
      </c>
      <c r="M342" s="7">
        <f t="shared" si="2"/>
        <v>606000000</v>
      </c>
      <c r="N342" s="7">
        <f t="shared" si="3"/>
        <v>1008000000</v>
      </c>
    </row>
    <row r="343">
      <c r="A343" s="136">
        <v>369.0</v>
      </c>
      <c r="B343" s="137" t="s">
        <v>195</v>
      </c>
      <c r="C343" s="137" t="s">
        <v>28</v>
      </c>
      <c r="D343" s="142">
        <v>42643.0</v>
      </c>
      <c r="E343" s="138">
        <v>5.259E9</v>
      </c>
      <c r="F343" s="138">
        <v>3.642E9</v>
      </c>
      <c r="G343" s="138">
        <v>6.38E8</v>
      </c>
      <c r="H343" s="141" t="s">
        <v>59</v>
      </c>
      <c r="I343" s="141" t="s">
        <v>59</v>
      </c>
      <c r="J343" s="137" t="s">
        <v>14</v>
      </c>
      <c r="K343" s="137" t="s">
        <v>196</v>
      </c>
      <c r="L343" s="7">
        <f t="shared" si="1"/>
        <v>1617000000</v>
      </c>
      <c r="M343" s="6">
        <f t="shared" si="2"/>
        <v>638000000</v>
      </c>
      <c r="N343" s="7">
        <f t="shared" si="3"/>
        <v>979000000</v>
      </c>
    </row>
    <row r="344">
      <c r="A344" s="136">
        <v>370.0</v>
      </c>
      <c r="B344" s="137" t="s">
        <v>197</v>
      </c>
      <c r="C344" s="137" t="s">
        <v>25</v>
      </c>
      <c r="D344" s="139">
        <v>41578.0</v>
      </c>
      <c r="E344" s="138">
        <v>1.587725E9</v>
      </c>
      <c r="F344" s="138">
        <v>5.60917E8</v>
      </c>
      <c r="G344" s="138">
        <v>6.10735E8</v>
      </c>
      <c r="H344" s="138">
        <v>5.8827E7</v>
      </c>
      <c r="I344" s="138">
        <v>3.0239E7</v>
      </c>
      <c r="J344" s="137" t="s">
        <v>13</v>
      </c>
      <c r="K344" s="137" t="s">
        <v>198</v>
      </c>
      <c r="L344" s="7">
        <f t="shared" si="1"/>
        <v>1026808000</v>
      </c>
      <c r="M344" s="7">
        <f t="shared" si="2"/>
        <v>699801000</v>
      </c>
      <c r="N344" s="7">
        <f t="shared" si="3"/>
        <v>327007000</v>
      </c>
    </row>
    <row r="345">
      <c r="A345" s="136">
        <v>371.0</v>
      </c>
      <c r="B345" s="137" t="s">
        <v>197</v>
      </c>
      <c r="C345" s="137" t="s">
        <v>26</v>
      </c>
      <c r="D345" s="139">
        <v>41943.0</v>
      </c>
      <c r="E345" s="138">
        <v>1.717776E9</v>
      </c>
      <c r="F345" s="138">
        <v>6.26206E8</v>
      </c>
      <c r="G345" s="138">
        <v>6.83115E8</v>
      </c>
      <c r="H345" s="138">
        <v>6.6259E7</v>
      </c>
      <c r="I345" s="138">
        <v>3.571E7</v>
      </c>
      <c r="J345" s="137" t="s">
        <v>13</v>
      </c>
      <c r="K345" s="137" t="s">
        <v>198</v>
      </c>
      <c r="L345" s="7">
        <f t="shared" si="1"/>
        <v>1091570000</v>
      </c>
      <c r="M345" s="7">
        <f t="shared" si="2"/>
        <v>785084000</v>
      </c>
      <c r="N345" s="7">
        <f t="shared" si="3"/>
        <v>306486000</v>
      </c>
    </row>
    <row r="346">
      <c r="A346" s="136">
        <v>372.0</v>
      </c>
      <c r="B346" s="137" t="s">
        <v>197</v>
      </c>
      <c r="C346" s="137" t="s">
        <v>27</v>
      </c>
      <c r="D346" s="139">
        <v>42308.0</v>
      </c>
      <c r="E346" s="138">
        <v>1.79706E9</v>
      </c>
      <c r="F346" s="138">
        <v>7.26798E8</v>
      </c>
      <c r="G346" s="138">
        <v>7.12543E8</v>
      </c>
      <c r="H346" s="138">
        <v>6.9589E7</v>
      </c>
      <c r="I346" s="138">
        <v>5.1459E7</v>
      </c>
      <c r="J346" s="137" t="s">
        <v>13</v>
      </c>
      <c r="K346" s="137" t="s">
        <v>198</v>
      </c>
      <c r="L346" s="7">
        <f t="shared" si="1"/>
        <v>1070262000</v>
      </c>
      <c r="M346" s="7">
        <f t="shared" si="2"/>
        <v>833591000</v>
      </c>
      <c r="N346" s="7">
        <f t="shared" si="3"/>
        <v>236671000</v>
      </c>
    </row>
    <row r="347">
      <c r="A347" s="136">
        <v>373.0</v>
      </c>
      <c r="B347" s="137" t="s">
        <v>197</v>
      </c>
      <c r="C347" s="137" t="s">
        <v>28</v>
      </c>
      <c r="D347" s="139">
        <v>42674.0</v>
      </c>
      <c r="E347" s="138">
        <v>1.966814E9</v>
      </c>
      <c r="F347" s="138">
        <v>7.93735E8</v>
      </c>
      <c r="G347" s="138">
        <v>7.22798E8</v>
      </c>
      <c r="H347" s="138">
        <v>6.5411E7</v>
      </c>
      <c r="I347" s="138">
        <v>6.079E7</v>
      </c>
      <c r="J347" s="137" t="s">
        <v>13</v>
      </c>
      <c r="K347" s="137" t="s">
        <v>198</v>
      </c>
      <c r="L347" s="7">
        <f t="shared" si="1"/>
        <v>1173079000</v>
      </c>
      <c r="M347" s="7">
        <f t="shared" si="2"/>
        <v>848999000</v>
      </c>
      <c r="N347" s="7">
        <f t="shared" si="3"/>
        <v>324080000</v>
      </c>
    </row>
    <row r="348">
      <c r="A348" s="136">
        <v>374.0</v>
      </c>
      <c r="B348" s="137" t="s">
        <v>199</v>
      </c>
      <c r="C348" s="137" t="s">
        <v>25</v>
      </c>
      <c r="D348" s="139">
        <v>41518.0</v>
      </c>
      <c r="E348" s="138">
        <v>1.05156E11</v>
      </c>
      <c r="F348" s="138">
        <v>9.1948E10</v>
      </c>
      <c r="G348" s="138">
        <v>1.0104E10</v>
      </c>
      <c r="H348" s="141" t="s">
        <v>59</v>
      </c>
      <c r="I348" s="140" t="s">
        <v>59</v>
      </c>
      <c r="J348" s="137" t="s">
        <v>10</v>
      </c>
      <c r="K348" s="137" t="s">
        <v>200</v>
      </c>
      <c r="L348" s="7">
        <f t="shared" si="1"/>
        <v>13208000000</v>
      </c>
      <c r="M348" s="7">
        <f t="shared" si="2"/>
        <v>10104000000</v>
      </c>
      <c r="N348" s="7">
        <f t="shared" si="3"/>
        <v>3104000000</v>
      </c>
    </row>
    <row r="349">
      <c r="A349" s="136">
        <v>375.0</v>
      </c>
      <c r="B349" s="137" t="s">
        <v>199</v>
      </c>
      <c r="C349" s="137" t="s">
        <v>26</v>
      </c>
      <c r="D349" s="139">
        <v>41882.0</v>
      </c>
      <c r="E349" s="138">
        <v>1.1264E11</v>
      </c>
      <c r="F349" s="138">
        <v>9.8458E10</v>
      </c>
      <c r="G349" s="138">
        <v>1.0899E10</v>
      </c>
      <c r="H349" s="141" t="s">
        <v>59</v>
      </c>
      <c r="I349" s="140" t="s">
        <v>59</v>
      </c>
      <c r="J349" s="137" t="s">
        <v>10</v>
      </c>
      <c r="K349" s="137" t="s">
        <v>200</v>
      </c>
      <c r="L349" s="7">
        <f t="shared" si="1"/>
        <v>14182000000</v>
      </c>
      <c r="M349" s="7">
        <f t="shared" si="2"/>
        <v>10899000000</v>
      </c>
      <c r="N349" s="7">
        <f t="shared" si="3"/>
        <v>3283000000</v>
      </c>
    </row>
    <row r="350">
      <c r="A350" s="136">
        <v>376.0</v>
      </c>
      <c r="B350" s="137" t="s">
        <v>199</v>
      </c>
      <c r="C350" s="137" t="s">
        <v>27</v>
      </c>
      <c r="D350" s="139">
        <v>42246.0</v>
      </c>
      <c r="E350" s="138">
        <v>1.16199E11</v>
      </c>
      <c r="F350" s="138">
        <v>1.01065E11</v>
      </c>
      <c r="G350" s="138">
        <v>1.1445E10</v>
      </c>
      <c r="H350" s="141" t="s">
        <v>59</v>
      </c>
      <c r="I350" s="140" t="s">
        <v>59</v>
      </c>
      <c r="J350" s="137" t="s">
        <v>10</v>
      </c>
      <c r="K350" s="137" t="s">
        <v>200</v>
      </c>
      <c r="L350" s="7">
        <f t="shared" si="1"/>
        <v>15134000000</v>
      </c>
      <c r="M350" s="7">
        <f t="shared" si="2"/>
        <v>11445000000</v>
      </c>
      <c r="N350" s="7">
        <f t="shared" si="3"/>
        <v>3689000000</v>
      </c>
    </row>
    <row r="351">
      <c r="A351" s="136">
        <v>377.0</v>
      </c>
      <c r="B351" s="137" t="s">
        <v>199</v>
      </c>
      <c r="C351" s="137" t="s">
        <v>28</v>
      </c>
      <c r="D351" s="139">
        <v>42610.0</v>
      </c>
      <c r="E351" s="138">
        <v>1.18719E11</v>
      </c>
      <c r="F351" s="138">
        <v>1.02901E11</v>
      </c>
      <c r="G351" s="138">
        <v>1.2068E10</v>
      </c>
      <c r="H351" s="141" t="s">
        <v>59</v>
      </c>
      <c r="I351" s="140" t="s">
        <v>59</v>
      </c>
      <c r="J351" s="137" t="s">
        <v>10</v>
      </c>
      <c r="K351" s="137" t="s">
        <v>200</v>
      </c>
      <c r="L351" s="7">
        <f t="shared" si="1"/>
        <v>15818000000</v>
      </c>
      <c r="M351" s="7">
        <f t="shared" si="2"/>
        <v>12068000000</v>
      </c>
      <c r="N351" s="7">
        <f t="shared" si="3"/>
        <v>3750000000</v>
      </c>
    </row>
    <row r="352">
      <c r="A352" s="136">
        <v>378.0</v>
      </c>
      <c r="B352" s="137" t="s">
        <v>201</v>
      </c>
      <c r="C352" s="137" t="s">
        <v>25</v>
      </c>
      <c r="D352" s="139">
        <v>37802.0</v>
      </c>
      <c r="E352" s="138">
        <v>1577000.0</v>
      </c>
      <c r="F352" s="138">
        <v>258000.0</v>
      </c>
      <c r="G352" s="138">
        <v>2410000.0</v>
      </c>
      <c r="H352" s="138">
        <v>65000.0</v>
      </c>
      <c r="I352" s="140" t="s">
        <v>59</v>
      </c>
      <c r="J352" s="137" t="s">
        <v>10</v>
      </c>
      <c r="K352" s="137" t="s">
        <v>202</v>
      </c>
      <c r="L352" s="7">
        <f t="shared" si="1"/>
        <v>1319000</v>
      </c>
      <c r="M352" s="7">
        <f t="shared" si="2"/>
        <v>2475000</v>
      </c>
      <c r="N352" s="7">
        <f t="shared" si="3"/>
        <v>-1156000</v>
      </c>
    </row>
    <row r="353">
      <c r="A353" s="136">
        <v>379.0</v>
      </c>
      <c r="B353" s="137" t="s">
        <v>201</v>
      </c>
      <c r="C353" s="137" t="s">
        <v>26</v>
      </c>
      <c r="D353" s="139">
        <v>38168.0</v>
      </c>
      <c r="E353" s="138">
        <v>1514000.0</v>
      </c>
      <c r="F353" s="138">
        <v>142000.0</v>
      </c>
      <c r="G353" s="138">
        <v>3940000.0</v>
      </c>
      <c r="H353" s="138">
        <v>30000.0</v>
      </c>
      <c r="I353" s="138">
        <v>163000.0</v>
      </c>
      <c r="J353" s="137" t="s">
        <v>10</v>
      </c>
      <c r="K353" s="137" t="s">
        <v>202</v>
      </c>
      <c r="L353" s="7">
        <f t="shared" si="1"/>
        <v>1372000</v>
      </c>
      <c r="M353" s="7">
        <f t="shared" si="2"/>
        <v>4133000</v>
      </c>
      <c r="N353" s="7">
        <f t="shared" si="3"/>
        <v>-2761000</v>
      </c>
    </row>
    <row r="354">
      <c r="A354" s="136">
        <v>380.0</v>
      </c>
      <c r="B354" s="137" t="s">
        <v>201</v>
      </c>
      <c r="C354" s="137" t="s">
        <v>27</v>
      </c>
      <c r="D354" s="139">
        <v>38776.0</v>
      </c>
      <c r="E354" s="138">
        <v>7.9562E7</v>
      </c>
      <c r="F354" s="138">
        <v>7.5508E7</v>
      </c>
      <c r="G354" s="138">
        <v>1.5359E7</v>
      </c>
      <c r="H354" s="140" t="s">
        <v>59</v>
      </c>
      <c r="I354" s="141" t="s">
        <v>59</v>
      </c>
      <c r="J354" s="137" t="s">
        <v>10</v>
      </c>
      <c r="K354" s="137" t="s">
        <v>202</v>
      </c>
      <c r="L354" s="7">
        <f t="shared" si="1"/>
        <v>4054000</v>
      </c>
      <c r="M354" s="6">
        <f t="shared" si="2"/>
        <v>15359000</v>
      </c>
      <c r="N354" s="7">
        <f t="shared" si="3"/>
        <v>-11305000</v>
      </c>
    </row>
    <row r="355">
      <c r="A355" s="136">
        <v>381.0</v>
      </c>
      <c r="B355" s="137" t="s">
        <v>201</v>
      </c>
      <c r="C355" s="137" t="s">
        <v>28</v>
      </c>
      <c r="D355" s="139">
        <v>39141.0</v>
      </c>
      <c r="E355" s="138">
        <v>9.9642E7</v>
      </c>
      <c r="F355" s="138">
        <v>8.4477E7</v>
      </c>
      <c r="G355" s="138">
        <v>2.5853E7</v>
      </c>
      <c r="H355" s="141" t="s">
        <v>59</v>
      </c>
      <c r="I355" s="140" t="s">
        <v>59</v>
      </c>
      <c r="J355" s="137" t="s">
        <v>10</v>
      </c>
      <c r="K355" s="137" t="s">
        <v>202</v>
      </c>
      <c r="L355" s="7">
        <f t="shared" si="1"/>
        <v>15165000</v>
      </c>
      <c r="M355" s="7">
        <f t="shared" si="2"/>
        <v>25853000</v>
      </c>
      <c r="N355" s="7">
        <f t="shared" si="3"/>
        <v>-10688000</v>
      </c>
    </row>
    <row r="356">
      <c r="A356" s="136">
        <v>382.0</v>
      </c>
      <c r="B356" s="137" t="s">
        <v>203</v>
      </c>
      <c r="C356" s="137" t="s">
        <v>25</v>
      </c>
      <c r="D356" s="139">
        <v>41483.0</v>
      </c>
      <c r="E356" s="138">
        <v>8.052E9</v>
      </c>
      <c r="F356" s="138">
        <v>5.14E9</v>
      </c>
      <c r="G356" s="138">
        <v>1.653E9</v>
      </c>
      <c r="H356" s="138">
        <v>1.28E8</v>
      </c>
      <c r="I356" s="140" t="s">
        <v>59</v>
      </c>
      <c r="J356" s="137" t="s">
        <v>10</v>
      </c>
      <c r="K356" s="137" t="s">
        <v>156</v>
      </c>
      <c r="L356" s="7">
        <f t="shared" si="1"/>
        <v>2912000000</v>
      </c>
      <c r="M356" s="7">
        <f t="shared" si="2"/>
        <v>1781000000</v>
      </c>
      <c r="N356" s="7">
        <f t="shared" si="3"/>
        <v>1131000000</v>
      </c>
    </row>
    <row r="357">
      <c r="A357" s="136">
        <v>383.0</v>
      </c>
      <c r="B357" s="137" t="s">
        <v>203</v>
      </c>
      <c r="C357" s="137" t="s">
        <v>26</v>
      </c>
      <c r="D357" s="139">
        <v>41854.0</v>
      </c>
      <c r="E357" s="138">
        <v>8.268E9</v>
      </c>
      <c r="F357" s="138">
        <v>5.297E9</v>
      </c>
      <c r="G357" s="138">
        <v>1.527E9</v>
      </c>
      <c r="H357" s="138">
        <v>1.22E8</v>
      </c>
      <c r="I357" s="141" t="s">
        <v>59</v>
      </c>
      <c r="J357" s="137" t="s">
        <v>10</v>
      </c>
      <c r="K357" s="137" t="s">
        <v>156</v>
      </c>
      <c r="L357" s="7">
        <f t="shared" si="1"/>
        <v>2971000000</v>
      </c>
      <c r="M357" s="6">
        <f t="shared" si="2"/>
        <v>1649000000</v>
      </c>
      <c r="N357" s="7">
        <f t="shared" si="3"/>
        <v>1322000000</v>
      </c>
    </row>
    <row r="358">
      <c r="A358" s="136">
        <v>384.0</v>
      </c>
      <c r="B358" s="137" t="s">
        <v>203</v>
      </c>
      <c r="C358" s="137" t="s">
        <v>27</v>
      </c>
      <c r="D358" s="139">
        <v>42218.0</v>
      </c>
      <c r="E358" s="138">
        <v>8.082E9</v>
      </c>
      <c r="F358" s="138">
        <v>5.3E9</v>
      </c>
      <c r="G358" s="138">
        <v>1.509E9</v>
      </c>
      <c r="H358" s="138">
        <v>1.17E8</v>
      </c>
      <c r="I358" s="140" t="s">
        <v>59</v>
      </c>
      <c r="J358" s="137" t="s">
        <v>10</v>
      </c>
      <c r="K358" s="137" t="s">
        <v>156</v>
      </c>
      <c r="L358" s="7">
        <f t="shared" si="1"/>
        <v>2782000000</v>
      </c>
      <c r="M358" s="7">
        <f t="shared" si="2"/>
        <v>1626000000</v>
      </c>
      <c r="N358" s="7">
        <f t="shared" si="3"/>
        <v>1156000000</v>
      </c>
    </row>
    <row r="359">
      <c r="A359" s="136">
        <v>385.0</v>
      </c>
      <c r="B359" s="137" t="s">
        <v>203</v>
      </c>
      <c r="C359" s="137" t="s">
        <v>28</v>
      </c>
      <c r="D359" s="139">
        <v>42582.0</v>
      </c>
      <c r="E359" s="138">
        <v>7.961E9</v>
      </c>
      <c r="F359" s="138">
        <v>5.181E9</v>
      </c>
      <c r="G359" s="138">
        <v>1.665E9</v>
      </c>
      <c r="H359" s="138">
        <v>1.24E8</v>
      </c>
      <c r="I359" s="140" t="s">
        <v>59</v>
      </c>
      <c r="J359" s="137" t="s">
        <v>10</v>
      </c>
      <c r="K359" s="137" t="s">
        <v>156</v>
      </c>
      <c r="L359" s="7">
        <f t="shared" si="1"/>
        <v>2780000000</v>
      </c>
      <c r="M359" s="7">
        <f t="shared" si="2"/>
        <v>1789000000</v>
      </c>
      <c r="N359" s="7">
        <f t="shared" si="3"/>
        <v>991000000</v>
      </c>
    </row>
    <row r="360">
      <c r="A360" s="136">
        <v>386.0</v>
      </c>
      <c r="B360" s="137" t="s">
        <v>204</v>
      </c>
      <c r="C360" s="137" t="s">
        <v>25</v>
      </c>
      <c r="D360" s="139">
        <v>41305.0</v>
      </c>
      <c r="E360" s="138">
        <v>3.050195E9</v>
      </c>
      <c r="F360" s="138">
        <v>6.83579E8</v>
      </c>
      <c r="G360" s="138">
        <v>2.047847E9</v>
      </c>
      <c r="H360" s="138">
        <v>4.29479E8</v>
      </c>
      <c r="I360" s="140" t="s">
        <v>59</v>
      </c>
      <c r="J360" s="137" t="s">
        <v>15</v>
      </c>
      <c r="K360" s="137" t="s">
        <v>92</v>
      </c>
      <c r="L360" s="7">
        <f t="shared" si="1"/>
        <v>2366616000</v>
      </c>
      <c r="M360" s="7">
        <f t="shared" si="2"/>
        <v>2477326000</v>
      </c>
      <c r="N360" s="7">
        <f t="shared" si="3"/>
        <v>-110710000</v>
      </c>
    </row>
    <row r="361">
      <c r="A361" s="136">
        <v>387.0</v>
      </c>
      <c r="B361" s="137" t="s">
        <v>204</v>
      </c>
      <c r="C361" s="137" t="s">
        <v>26</v>
      </c>
      <c r="D361" s="139">
        <v>41670.0</v>
      </c>
      <c r="E361" s="138">
        <v>4.071003E9</v>
      </c>
      <c r="F361" s="138">
        <v>9.68428E8</v>
      </c>
      <c r="G361" s="138">
        <v>2.764851E9</v>
      </c>
      <c r="H361" s="138">
        <v>6.23798E8</v>
      </c>
      <c r="I361" s="140" t="s">
        <v>59</v>
      </c>
      <c r="J361" s="137" t="s">
        <v>15</v>
      </c>
      <c r="K361" s="137" t="s">
        <v>92</v>
      </c>
      <c r="L361" s="7">
        <f t="shared" si="1"/>
        <v>3102575000</v>
      </c>
      <c r="M361" s="7">
        <f t="shared" si="2"/>
        <v>3388649000</v>
      </c>
      <c r="N361" s="7">
        <f t="shared" si="3"/>
        <v>-286074000</v>
      </c>
    </row>
    <row r="362">
      <c r="A362" s="136">
        <v>388.0</v>
      </c>
      <c r="B362" s="137" t="s">
        <v>204</v>
      </c>
      <c r="C362" s="137" t="s">
        <v>27</v>
      </c>
      <c r="D362" s="139">
        <v>42035.0</v>
      </c>
      <c r="E362" s="138">
        <v>5.373586E9</v>
      </c>
      <c r="F362" s="138">
        <v>1.28927E9</v>
      </c>
      <c r="G362" s="138">
        <v>3.437032E9</v>
      </c>
      <c r="H362" s="138">
        <v>7.92917E8</v>
      </c>
      <c r="I362" s="141" t="s">
        <v>59</v>
      </c>
      <c r="J362" s="137" t="s">
        <v>15</v>
      </c>
      <c r="K362" s="137" t="s">
        <v>92</v>
      </c>
      <c r="L362" s="7">
        <f t="shared" si="1"/>
        <v>4084316000</v>
      </c>
      <c r="M362" s="6">
        <f t="shared" si="2"/>
        <v>4229949000</v>
      </c>
      <c r="N362" s="7">
        <f t="shared" si="3"/>
        <v>-145633000</v>
      </c>
    </row>
    <row r="363">
      <c r="A363" s="136">
        <v>389.0</v>
      </c>
      <c r="B363" s="137" t="s">
        <v>204</v>
      </c>
      <c r="C363" s="137" t="s">
        <v>28</v>
      </c>
      <c r="D363" s="139">
        <v>42400.0</v>
      </c>
      <c r="E363" s="138">
        <v>6.667216E9</v>
      </c>
      <c r="F363" s="138">
        <v>1.654548E9</v>
      </c>
      <c r="G363" s="138">
        <v>3.951445E9</v>
      </c>
      <c r="H363" s="138">
        <v>9.463E8</v>
      </c>
      <c r="I363" s="141" t="s">
        <v>59</v>
      </c>
      <c r="J363" s="137" t="s">
        <v>15</v>
      </c>
      <c r="K363" s="137" t="s">
        <v>92</v>
      </c>
      <c r="L363" s="7">
        <f t="shared" si="1"/>
        <v>5012668000</v>
      </c>
      <c r="M363" s="6">
        <f t="shared" si="2"/>
        <v>4897745000</v>
      </c>
      <c r="N363" s="7">
        <f t="shared" si="3"/>
        <v>114923000</v>
      </c>
    </row>
    <row r="364">
      <c r="A364" s="136">
        <v>390.0</v>
      </c>
      <c r="B364" s="137" t="s">
        <v>205</v>
      </c>
      <c r="C364" s="137" t="s">
        <v>25</v>
      </c>
      <c r="D364" s="139">
        <v>41482.0</v>
      </c>
      <c r="E364" s="138">
        <v>4.8607E10</v>
      </c>
      <c r="F364" s="138">
        <v>1.9167E10</v>
      </c>
      <c r="G364" s="138">
        <v>1.1802E10</v>
      </c>
      <c r="H364" s="138">
        <v>5.942E9</v>
      </c>
      <c r="I364" s="138">
        <v>3.95E8</v>
      </c>
      <c r="J364" s="137" t="s">
        <v>15</v>
      </c>
      <c r="K364" s="137" t="s">
        <v>206</v>
      </c>
      <c r="L364" s="7">
        <f t="shared" si="1"/>
        <v>29440000000</v>
      </c>
      <c r="M364" s="7">
        <f t="shared" si="2"/>
        <v>18139000000</v>
      </c>
      <c r="N364" s="7">
        <f t="shared" si="3"/>
        <v>11301000000</v>
      </c>
    </row>
    <row r="365">
      <c r="A365" s="136">
        <v>391.0</v>
      </c>
      <c r="B365" s="137" t="s">
        <v>205</v>
      </c>
      <c r="C365" s="137" t="s">
        <v>26</v>
      </c>
      <c r="D365" s="139">
        <v>41846.0</v>
      </c>
      <c r="E365" s="138">
        <v>4.7142E10</v>
      </c>
      <c r="F365" s="138">
        <v>1.9373E10</v>
      </c>
      <c r="G365" s="138">
        <v>1.1437E10</v>
      </c>
      <c r="H365" s="138">
        <v>6.294E9</v>
      </c>
      <c r="I365" s="138">
        <v>2.75E8</v>
      </c>
      <c r="J365" s="137" t="s">
        <v>15</v>
      </c>
      <c r="K365" s="137" t="s">
        <v>206</v>
      </c>
      <c r="L365" s="7">
        <f t="shared" si="1"/>
        <v>27769000000</v>
      </c>
      <c r="M365" s="7">
        <f t="shared" si="2"/>
        <v>18006000000</v>
      </c>
      <c r="N365" s="7">
        <f t="shared" si="3"/>
        <v>9763000000</v>
      </c>
    </row>
    <row r="366">
      <c r="A366" s="136">
        <v>392.0</v>
      </c>
      <c r="B366" s="137" t="s">
        <v>205</v>
      </c>
      <c r="C366" s="137" t="s">
        <v>27</v>
      </c>
      <c r="D366" s="139">
        <v>42210.0</v>
      </c>
      <c r="E366" s="138">
        <v>4.9161E10</v>
      </c>
      <c r="F366" s="138">
        <v>1.948E10</v>
      </c>
      <c r="G366" s="138">
        <v>1.1861E10</v>
      </c>
      <c r="H366" s="138">
        <v>6.207E9</v>
      </c>
      <c r="I366" s="138">
        <v>3.59E8</v>
      </c>
      <c r="J366" s="137" t="s">
        <v>15</v>
      </c>
      <c r="K366" s="137" t="s">
        <v>206</v>
      </c>
      <c r="L366" s="7">
        <f t="shared" si="1"/>
        <v>29681000000</v>
      </c>
      <c r="M366" s="7">
        <f t="shared" si="2"/>
        <v>18427000000</v>
      </c>
      <c r="N366" s="7">
        <f t="shared" si="3"/>
        <v>11254000000</v>
      </c>
    </row>
    <row r="367">
      <c r="A367" s="136">
        <v>393.0</v>
      </c>
      <c r="B367" s="137" t="s">
        <v>205</v>
      </c>
      <c r="C367" s="137" t="s">
        <v>28</v>
      </c>
      <c r="D367" s="139">
        <v>42581.0</v>
      </c>
      <c r="E367" s="138">
        <v>4.9247E10</v>
      </c>
      <c r="F367" s="138">
        <v>1.8287E10</v>
      </c>
      <c r="G367" s="138">
        <v>1.1433E10</v>
      </c>
      <c r="H367" s="138">
        <v>6.296E9</v>
      </c>
      <c r="I367" s="138">
        <v>3.03E8</v>
      </c>
      <c r="J367" s="137" t="s">
        <v>15</v>
      </c>
      <c r="K367" s="137" t="s">
        <v>206</v>
      </c>
      <c r="L367" s="7">
        <f t="shared" si="1"/>
        <v>30960000000</v>
      </c>
      <c r="M367" s="7">
        <f t="shared" si="2"/>
        <v>18032000000</v>
      </c>
      <c r="N367" s="7">
        <f t="shared" si="3"/>
        <v>12928000000</v>
      </c>
    </row>
    <row r="368">
      <c r="A368" s="136">
        <v>394.0</v>
      </c>
      <c r="B368" s="137" t="s">
        <v>207</v>
      </c>
      <c r="C368" s="137" t="s">
        <v>25</v>
      </c>
      <c r="D368" s="139">
        <v>42097.0</v>
      </c>
      <c r="E368" s="138">
        <v>4.069746E9</v>
      </c>
      <c r="F368" s="138">
        <v>3.282301E9</v>
      </c>
      <c r="G368" s="138">
        <v>1.94207E8</v>
      </c>
      <c r="H368" s="140" t="s">
        <v>59</v>
      </c>
      <c r="I368" s="138">
        <v>1.37058E8</v>
      </c>
      <c r="J368" s="137" t="s">
        <v>15</v>
      </c>
      <c r="K368" s="137" t="s">
        <v>208</v>
      </c>
      <c r="L368" s="7">
        <f t="shared" si="1"/>
        <v>787445000</v>
      </c>
      <c r="M368" s="7">
        <f t="shared" si="2"/>
        <v>331265000</v>
      </c>
      <c r="N368" s="7">
        <f t="shared" si="3"/>
        <v>456180000</v>
      </c>
    </row>
    <row r="369">
      <c r="A369" s="136">
        <v>395.0</v>
      </c>
      <c r="B369" s="137" t="s">
        <v>207</v>
      </c>
      <c r="C369" s="137" t="s">
        <v>26</v>
      </c>
      <c r="D369" s="139">
        <v>42461.0</v>
      </c>
      <c r="E369" s="138">
        <v>4.250447E9</v>
      </c>
      <c r="F369" s="138">
        <v>3.575631E9</v>
      </c>
      <c r="G369" s="138">
        <v>1.87244E8</v>
      </c>
      <c r="H369" s="141" t="s">
        <v>59</v>
      </c>
      <c r="I369" s="138">
        <v>1.82242E8</v>
      </c>
      <c r="J369" s="137" t="s">
        <v>15</v>
      </c>
      <c r="K369" s="137" t="s">
        <v>208</v>
      </c>
      <c r="L369" s="7">
        <f t="shared" si="1"/>
        <v>674816000</v>
      </c>
      <c r="M369" s="7">
        <f t="shared" si="2"/>
        <v>369486000</v>
      </c>
      <c r="N369" s="7">
        <f t="shared" si="3"/>
        <v>305330000</v>
      </c>
    </row>
    <row r="370">
      <c r="A370" s="136">
        <v>396.0</v>
      </c>
      <c r="B370" s="137" t="s">
        <v>209</v>
      </c>
      <c r="C370" s="137" t="s">
        <v>25</v>
      </c>
      <c r="D370" s="139">
        <v>41639.0</v>
      </c>
      <c r="E370" s="138">
        <v>1.2026E10</v>
      </c>
      <c r="F370" s="138">
        <v>3.931E9</v>
      </c>
      <c r="G370" s="138">
        <v>3.518E9</v>
      </c>
      <c r="H370" s="141" t="s">
        <v>59</v>
      </c>
      <c r="I370" s="138">
        <v>1.104E9</v>
      </c>
      <c r="J370" s="137" t="s">
        <v>14</v>
      </c>
      <c r="K370" s="137" t="s">
        <v>210</v>
      </c>
      <c r="L370" s="7">
        <f t="shared" si="1"/>
        <v>8095000000</v>
      </c>
      <c r="M370" s="7">
        <f t="shared" si="2"/>
        <v>4622000000</v>
      </c>
      <c r="N370" s="7">
        <f t="shared" si="3"/>
        <v>3473000000</v>
      </c>
    </row>
    <row r="371">
      <c r="A371" s="136">
        <v>397.0</v>
      </c>
      <c r="B371" s="137" t="s">
        <v>209</v>
      </c>
      <c r="C371" s="137" t="s">
        <v>26</v>
      </c>
      <c r="D371" s="139">
        <v>41999.0</v>
      </c>
      <c r="E371" s="138">
        <v>1.2669E10</v>
      </c>
      <c r="F371" s="138">
        <v>4.1E9</v>
      </c>
      <c r="G371" s="138">
        <v>3.805E9</v>
      </c>
      <c r="H371" s="141" t="s">
        <v>59</v>
      </c>
      <c r="I371" s="138">
        <v>1.151E9</v>
      </c>
      <c r="J371" s="137" t="s">
        <v>14</v>
      </c>
      <c r="K371" s="137" t="s">
        <v>210</v>
      </c>
      <c r="L371" s="7">
        <f t="shared" si="1"/>
        <v>8569000000</v>
      </c>
      <c r="M371" s="7">
        <f t="shared" si="2"/>
        <v>4956000000</v>
      </c>
      <c r="N371" s="7">
        <f t="shared" si="3"/>
        <v>3613000000</v>
      </c>
    </row>
    <row r="372">
      <c r="A372" s="136">
        <v>398.0</v>
      </c>
      <c r="B372" s="137" t="s">
        <v>209</v>
      </c>
      <c r="C372" s="137" t="s">
        <v>27</v>
      </c>
      <c r="D372" s="139">
        <v>42363.0</v>
      </c>
      <c r="E372" s="138">
        <v>1.1811E10</v>
      </c>
      <c r="F372" s="138">
        <v>3.293E9</v>
      </c>
      <c r="G372" s="138">
        <v>3.726E9</v>
      </c>
      <c r="H372" s="141" t="s">
        <v>59</v>
      </c>
      <c r="I372" s="138">
        <v>1.208E9</v>
      </c>
      <c r="J372" s="137" t="s">
        <v>14</v>
      </c>
      <c r="K372" s="137" t="s">
        <v>210</v>
      </c>
      <c r="L372" s="7">
        <f t="shared" si="1"/>
        <v>8518000000</v>
      </c>
      <c r="M372" s="7">
        <f t="shared" si="2"/>
        <v>4934000000</v>
      </c>
      <c r="N372" s="7">
        <f t="shared" si="3"/>
        <v>3584000000</v>
      </c>
    </row>
    <row r="373">
      <c r="A373" s="136">
        <v>399.0</v>
      </c>
      <c r="B373" s="137" t="s">
        <v>209</v>
      </c>
      <c r="C373" s="137" t="s">
        <v>28</v>
      </c>
      <c r="D373" s="139">
        <v>42734.0</v>
      </c>
      <c r="E373" s="138">
        <v>1.1069E10</v>
      </c>
      <c r="F373" s="138">
        <v>2.782E9</v>
      </c>
      <c r="G373" s="138">
        <v>3.597E9</v>
      </c>
      <c r="H373" s="141" t="s">
        <v>59</v>
      </c>
      <c r="I373" s="138">
        <v>1.301E9</v>
      </c>
      <c r="J373" s="137" t="s">
        <v>14</v>
      </c>
      <c r="K373" s="137" t="s">
        <v>210</v>
      </c>
      <c r="L373" s="7">
        <f t="shared" si="1"/>
        <v>8287000000</v>
      </c>
      <c r="M373" s="7">
        <f t="shared" si="2"/>
        <v>4898000000</v>
      </c>
      <c r="N373" s="7">
        <f t="shared" si="3"/>
        <v>3389000000</v>
      </c>
    </row>
    <row r="374">
      <c r="A374" s="136">
        <v>400.0</v>
      </c>
      <c r="B374" s="137" t="s">
        <v>211</v>
      </c>
      <c r="C374" s="137" t="s">
        <v>25</v>
      </c>
      <c r="D374" s="139">
        <v>41425.0</v>
      </c>
      <c r="E374" s="138">
        <v>4.245964E9</v>
      </c>
      <c r="F374" s="138">
        <v>2.492655E9</v>
      </c>
      <c r="G374" s="138">
        <v>1.187331E9</v>
      </c>
      <c r="H374" s="141" t="s">
        <v>59</v>
      </c>
      <c r="I374" s="141" t="s">
        <v>59</v>
      </c>
      <c r="J374" s="137" t="s">
        <v>14</v>
      </c>
      <c r="K374" s="137" t="s">
        <v>212</v>
      </c>
      <c r="L374" s="7">
        <f t="shared" si="1"/>
        <v>1753309000</v>
      </c>
      <c r="M374" s="6">
        <f t="shared" si="2"/>
        <v>1187331000</v>
      </c>
      <c r="N374" s="7">
        <f t="shared" si="3"/>
        <v>565978000</v>
      </c>
    </row>
    <row r="375">
      <c r="A375" s="136">
        <v>401.0</v>
      </c>
      <c r="B375" s="137" t="s">
        <v>211</v>
      </c>
      <c r="C375" s="137" t="s">
        <v>26</v>
      </c>
      <c r="D375" s="142">
        <v>41790.0</v>
      </c>
      <c r="E375" s="138">
        <v>4.193844E9</v>
      </c>
      <c r="F375" s="138">
        <v>2.444085E9</v>
      </c>
      <c r="G375" s="138">
        <v>1.147039E9</v>
      </c>
      <c r="H375" s="140" t="s">
        <v>59</v>
      </c>
      <c r="I375" s="141" t="s">
        <v>59</v>
      </c>
      <c r="J375" s="137" t="s">
        <v>14</v>
      </c>
      <c r="K375" s="137" t="s">
        <v>212</v>
      </c>
      <c r="L375" s="7">
        <f t="shared" si="1"/>
        <v>1749759000</v>
      </c>
      <c r="M375" s="6">
        <f t="shared" si="2"/>
        <v>1147039000</v>
      </c>
      <c r="N375" s="7">
        <f t="shared" si="3"/>
        <v>602720000</v>
      </c>
    </row>
    <row r="376">
      <c r="A376" s="136">
        <v>402.0</v>
      </c>
      <c r="B376" s="137" t="s">
        <v>211</v>
      </c>
      <c r="C376" s="137" t="s">
        <v>27</v>
      </c>
      <c r="D376" s="142">
        <v>42155.0</v>
      </c>
      <c r="E376" s="138">
        <v>4.476886E9</v>
      </c>
      <c r="F376" s="138">
        <v>2.555549E9</v>
      </c>
      <c r="G376" s="138">
        <v>1.22493E9</v>
      </c>
      <c r="H376" s="141" t="s">
        <v>59</v>
      </c>
      <c r="I376" s="141" t="s">
        <v>59</v>
      </c>
      <c r="J376" s="137" t="s">
        <v>14</v>
      </c>
      <c r="K376" s="137" t="s">
        <v>212</v>
      </c>
      <c r="L376" s="7">
        <f t="shared" si="1"/>
        <v>1921337000</v>
      </c>
      <c r="M376" s="6">
        <f t="shared" si="2"/>
        <v>1224930000</v>
      </c>
      <c r="N376" s="7">
        <f t="shared" si="3"/>
        <v>696407000</v>
      </c>
    </row>
    <row r="377">
      <c r="A377" s="136">
        <v>403.0</v>
      </c>
      <c r="B377" s="137" t="s">
        <v>211</v>
      </c>
      <c r="C377" s="137" t="s">
        <v>28</v>
      </c>
      <c r="D377" s="139">
        <v>42521.0</v>
      </c>
      <c r="E377" s="138">
        <v>4.905458E9</v>
      </c>
      <c r="F377" s="138">
        <v>2.775588E9</v>
      </c>
      <c r="G377" s="138">
        <v>1.348122E9</v>
      </c>
      <c r="H377" s="141" t="s">
        <v>59</v>
      </c>
      <c r="I377" s="140" t="s">
        <v>59</v>
      </c>
      <c r="J377" s="137" t="s">
        <v>14</v>
      </c>
      <c r="K377" s="137" t="s">
        <v>212</v>
      </c>
      <c r="L377" s="7">
        <f t="shared" si="1"/>
        <v>2129870000</v>
      </c>
      <c r="M377" s="7">
        <f t="shared" si="2"/>
        <v>1348122000</v>
      </c>
      <c r="N377" s="7">
        <f t="shared" si="3"/>
        <v>781748000</v>
      </c>
    </row>
    <row r="378">
      <c r="A378" s="136">
        <v>404.0</v>
      </c>
      <c r="B378" s="137" t="s">
        <v>213</v>
      </c>
      <c r="C378" s="137" t="s">
        <v>25</v>
      </c>
      <c r="D378" s="139">
        <v>41274.0</v>
      </c>
      <c r="E378" s="138">
        <v>1.8376E10</v>
      </c>
      <c r="F378" s="138">
        <v>7.639E9</v>
      </c>
      <c r="G378" s="138">
        <v>3.244E9</v>
      </c>
      <c r="H378" s="140" t="s">
        <v>59</v>
      </c>
      <c r="I378" s="138">
        <v>4.78E9</v>
      </c>
      <c r="J378" s="137" t="s">
        <v>18</v>
      </c>
      <c r="K378" s="137" t="s">
        <v>214</v>
      </c>
      <c r="L378" s="7">
        <f t="shared" si="1"/>
        <v>10737000000</v>
      </c>
      <c r="M378" s="7">
        <f t="shared" si="2"/>
        <v>8024000000</v>
      </c>
      <c r="N378" s="7">
        <f t="shared" si="3"/>
        <v>2713000000</v>
      </c>
    </row>
    <row r="379">
      <c r="A379" s="136">
        <v>405.0</v>
      </c>
      <c r="B379" s="137" t="s">
        <v>213</v>
      </c>
      <c r="C379" s="137" t="s">
        <v>26</v>
      </c>
      <c r="D379" s="139">
        <v>41639.0</v>
      </c>
      <c r="E379" s="138">
        <v>1.8095E10</v>
      </c>
      <c r="F379" s="138">
        <v>7.507E9</v>
      </c>
      <c r="G379" s="138">
        <v>3.502E9</v>
      </c>
      <c r="H379" s="141" t="s">
        <v>59</v>
      </c>
      <c r="I379" s="138">
        <v>4.541E9</v>
      </c>
      <c r="J379" s="137" t="s">
        <v>18</v>
      </c>
      <c r="K379" s="137" t="s">
        <v>214</v>
      </c>
      <c r="L379" s="7">
        <f t="shared" si="1"/>
        <v>10588000000</v>
      </c>
      <c r="M379" s="7">
        <f t="shared" si="2"/>
        <v>8043000000</v>
      </c>
      <c r="N379" s="7">
        <f t="shared" si="3"/>
        <v>2545000000</v>
      </c>
    </row>
    <row r="380">
      <c r="A380" s="136">
        <v>406.0</v>
      </c>
      <c r="B380" s="137" t="s">
        <v>213</v>
      </c>
      <c r="C380" s="137" t="s">
        <v>27</v>
      </c>
      <c r="D380" s="139">
        <v>42004.0</v>
      </c>
      <c r="E380" s="138">
        <v>1.8031E10</v>
      </c>
      <c r="F380" s="138">
        <v>7.846E9</v>
      </c>
      <c r="G380" s="138">
        <v>3.347E9</v>
      </c>
      <c r="H380" s="140" t="s">
        <v>59</v>
      </c>
      <c r="I380" s="138">
        <v>4.428E9</v>
      </c>
      <c r="J380" s="137" t="s">
        <v>18</v>
      </c>
      <c r="K380" s="137" t="s">
        <v>214</v>
      </c>
      <c r="L380" s="7">
        <f t="shared" si="1"/>
        <v>10185000000</v>
      </c>
      <c r="M380" s="7">
        <f t="shared" si="2"/>
        <v>7775000000</v>
      </c>
      <c r="N380" s="7">
        <f t="shared" si="3"/>
        <v>2410000000</v>
      </c>
    </row>
    <row r="381">
      <c r="A381" s="136">
        <v>407.0</v>
      </c>
      <c r="B381" s="137" t="s">
        <v>213</v>
      </c>
      <c r="C381" s="137" t="s">
        <v>28</v>
      </c>
      <c r="D381" s="139">
        <v>42369.0</v>
      </c>
      <c r="E381" s="138">
        <v>1.79E10</v>
      </c>
      <c r="F381" s="138">
        <v>7.778E9</v>
      </c>
      <c r="G381" s="138">
        <v>3.328E9</v>
      </c>
      <c r="H381" s="141" t="s">
        <v>59</v>
      </c>
      <c r="I381" s="138">
        <v>4.189E9</v>
      </c>
      <c r="J381" s="137" t="s">
        <v>18</v>
      </c>
      <c r="K381" s="137" t="s">
        <v>214</v>
      </c>
      <c r="L381" s="7">
        <f t="shared" si="1"/>
        <v>10122000000</v>
      </c>
      <c r="M381" s="7">
        <f t="shared" si="2"/>
        <v>7517000000</v>
      </c>
      <c r="N381" s="7">
        <f t="shared" si="3"/>
        <v>2605000000</v>
      </c>
    </row>
    <row r="382">
      <c r="A382" s="136">
        <v>408.0</v>
      </c>
      <c r="B382" s="137" t="s">
        <v>215</v>
      </c>
      <c r="C382" s="137" t="s">
        <v>25</v>
      </c>
      <c r="D382" s="139">
        <v>41274.0</v>
      </c>
      <c r="E382" s="138">
        <v>7.346472E9</v>
      </c>
      <c r="F382" s="138">
        <v>4.278241E9</v>
      </c>
      <c r="G382" s="138">
        <v>1.557646E9</v>
      </c>
      <c r="H382" s="140" t="s">
        <v>59</v>
      </c>
      <c r="I382" s="138">
        <v>1.49089E8</v>
      </c>
      <c r="J382" s="137" t="s">
        <v>15</v>
      </c>
      <c r="K382" s="137" t="s">
        <v>208</v>
      </c>
      <c r="L382" s="7">
        <f t="shared" si="1"/>
        <v>3068231000</v>
      </c>
      <c r="M382" s="7">
        <f t="shared" si="2"/>
        <v>1706735000</v>
      </c>
      <c r="N382" s="7">
        <f t="shared" si="3"/>
        <v>1361496000</v>
      </c>
    </row>
    <row r="383">
      <c r="A383" s="136">
        <v>409.0</v>
      </c>
      <c r="B383" s="137" t="s">
        <v>215</v>
      </c>
      <c r="C383" s="137" t="s">
        <v>26</v>
      </c>
      <c r="D383" s="139">
        <v>41639.0</v>
      </c>
      <c r="E383" s="138">
        <v>8.8432E9</v>
      </c>
      <c r="F383" s="138">
        <v>5.2655E9</v>
      </c>
      <c r="G383" s="138">
        <v>1.7276E9</v>
      </c>
      <c r="H383" s="141" t="s">
        <v>59</v>
      </c>
      <c r="I383" s="138">
        <v>1.722E8</v>
      </c>
      <c r="J383" s="137" t="s">
        <v>15</v>
      </c>
      <c r="K383" s="137" t="s">
        <v>208</v>
      </c>
      <c r="L383" s="7">
        <f t="shared" si="1"/>
        <v>3577700000</v>
      </c>
      <c r="M383" s="7">
        <f t="shared" si="2"/>
        <v>1899800000</v>
      </c>
      <c r="N383" s="7">
        <f t="shared" si="3"/>
        <v>1677900000</v>
      </c>
    </row>
    <row r="384">
      <c r="A384" s="136">
        <v>410.0</v>
      </c>
      <c r="B384" s="137" t="s">
        <v>215</v>
      </c>
      <c r="C384" s="137" t="s">
        <v>27</v>
      </c>
      <c r="D384" s="139">
        <v>42004.0</v>
      </c>
      <c r="E384" s="138">
        <v>1.02627E10</v>
      </c>
      <c r="F384" s="138">
        <v>6.1411E9</v>
      </c>
      <c r="G384" s="138">
        <v>2.037E9</v>
      </c>
      <c r="H384" s="141" t="s">
        <v>59</v>
      </c>
      <c r="I384" s="138">
        <v>1.997E8</v>
      </c>
      <c r="J384" s="137" t="s">
        <v>15</v>
      </c>
      <c r="K384" s="137" t="s">
        <v>208</v>
      </c>
      <c r="L384" s="7">
        <f t="shared" si="1"/>
        <v>4121600000</v>
      </c>
      <c r="M384" s="7">
        <f t="shared" si="2"/>
        <v>2236700000</v>
      </c>
      <c r="N384" s="7">
        <f t="shared" si="3"/>
        <v>1884900000</v>
      </c>
    </row>
    <row r="385">
      <c r="A385" s="136">
        <v>411.0</v>
      </c>
      <c r="B385" s="137" t="s">
        <v>215</v>
      </c>
      <c r="C385" s="137" t="s">
        <v>28</v>
      </c>
      <c r="D385" s="139">
        <v>42369.0</v>
      </c>
      <c r="E385" s="138">
        <v>1.2416E10</v>
      </c>
      <c r="F385" s="138">
        <v>7.4402E9</v>
      </c>
      <c r="G385" s="138">
        <v>2.5086E9</v>
      </c>
      <c r="H385" s="140" t="s">
        <v>59</v>
      </c>
      <c r="I385" s="138">
        <v>3.252E8</v>
      </c>
      <c r="J385" s="137" t="s">
        <v>15</v>
      </c>
      <c r="K385" s="137" t="s">
        <v>208</v>
      </c>
      <c r="L385" s="7">
        <f t="shared" si="1"/>
        <v>4975800000</v>
      </c>
      <c r="M385" s="7">
        <f t="shared" si="2"/>
        <v>2833800000</v>
      </c>
      <c r="N385" s="7">
        <f t="shared" si="3"/>
        <v>2142000000</v>
      </c>
    </row>
    <row r="386">
      <c r="A386" s="136">
        <v>412.0</v>
      </c>
      <c r="B386" s="137" t="s">
        <v>216</v>
      </c>
      <c r="C386" s="137" t="s">
        <v>25</v>
      </c>
      <c r="D386" s="139">
        <v>41639.0</v>
      </c>
      <c r="E386" s="138">
        <v>2.918434E9</v>
      </c>
      <c r="F386" s="138">
        <v>5.02795E8</v>
      </c>
      <c r="G386" s="138">
        <v>1.476916E9</v>
      </c>
      <c r="H386" s="138">
        <v>5.16338E8</v>
      </c>
      <c r="I386" s="138">
        <v>4.1668E7</v>
      </c>
      <c r="J386" s="137" t="s">
        <v>15</v>
      </c>
      <c r="K386" s="137" t="s">
        <v>92</v>
      </c>
      <c r="L386" s="7">
        <f t="shared" si="1"/>
        <v>2415639000</v>
      </c>
      <c r="M386" s="7">
        <f t="shared" si="2"/>
        <v>2034922000</v>
      </c>
      <c r="N386" s="7">
        <f t="shared" si="3"/>
        <v>380717000</v>
      </c>
    </row>
    <row r="387">
      <c r="A387" s="136">
        <v>413.0</v>
      </c>
      <c r="B387" s="137" t="s">
        <v>216</v>
      </c>
      <c r="C387" s="137" t="s">
        <v>26</v>
      </c>
      <c r="D387" s="139">
        <v>42004.0</v>
      </c>
      <c r="E387" s="138">
        <v>3.142856E9</v>
      </c>
      <c r="F387" s="138">
        <v>6.20219E8</v>
      </c>
      <c r="G387" s="138">
        <v>1.600187E9</v>
      </c>
      <c r="H387" s="138">
        <v>5.53817E8</v>
      </c>
      <c r="I387" s="138">
        <v>3.9577E7</v>
      </c>
      <c r="J387" s="137" t="s">
        <v>15</v>
      </c>
      <c r="K387" s="137" t="s">
        <v>92</v>
      </c>
      <c r="L387" s="7">
        <f t="shared" si="1"/>
        <v>2522637000</v>
      </c>
      <c r="M387" s="7">
        <f t="shared" si="2"/>
        <v>2193581000</v>
      </c>
      <c r="N387" s="7">
        <f t="shared" si="3"/>
        <v>329056000</v>
      </c>
    </row>
    <row r="388">
      <c r="A388" s="136">
        <v>414.0</v>
      </c>
      <c r="B388" s="137" t="s">
        <v>216</v>
      </c>
      <c r="C388" s="137" t="s">
        <v>27</v>
      </c>
      <c r="D388" s="139">
        <v>42369.0</v>
      </c>
      <c r="E388" s="138">
        <v>3.275594E9</v>
      </c>
      <c r="F388" s="138">
        <v>6.14364E8</v>
      </c>
      <c r="G388" s="138">
        <v>1.538027E9</v>
      </c>
      <c r="H388" s="138">
        <v>5.63975E8</v>
      </c>
      <c r="I388" s="138">
        <v>4.1595E7</v>
      </c>
      <c r="J388" s="137" t="s">
        <v>15</v>
      </c>
      <c r="K388" s="137" t="s">
        <v>92</v>
      </c>
      <c r="L388" s="7">
        <f t="shared" si="1"/>
        <v>2661230000</v>
      </c>
      <c r="M388" s="7">
        <f t="shared" si="2"/>
        <v>2143597000</v>
      </c>
      <c r="N388" s="7">
        <f t="shared" si="3"/>
        <v>517633000</v>
      </c>
    </row>
    <row r="389">
      <c r="A389" s="136">
        <v>415.0</v>
      </c>
      <c r="B389" s="137" t="s">
        <v>216</v>
      </c>
      <c r="C389" s="137" t="s">
        <v>28</v>
      </c>
      <c r="D389" s="139">
        <v>42735.0</v>
      </c>
      <c r="E389" s="138">
        <v>3.418265E9</v>
      </c>
      <c r="F389" s="138">
        <v>5.59541E8</v>
      </c>
      <c r="G389" s="138">
        <v>1.620006E9</v>
      </c>
      <c r="H389" s="138">
        <v>4.89265E8</v>
      </c>
      <c r="I389" s="138">
        <v>2.9173E7</v>
      </c>
      <c r="J389" s="137" t="s">
        <v>15</v>
      </c>
      <c r="K389" s="137" t="s">
        <v>92</v>
      </c>
      <c r="L389" s="7">
        <f t="shared" si="1"/>
        <v>2858724000</v>
      </c>
      <c r="M389" s="7">
        <f t="shared" si="2"/>
        <v>2138444000</v>
      </c>
      <c r="N389" s="7">
        <f t="shared" si="3"/>
        <v>720280000</v>
      </c>
    </row>
    <row r="390">
      <c r="A390" s="136">
        <v>416.0</v>
      </c>
      <c r="B390" s="137" t="s">
        <v>217</v>
      </c>
      <c r="C390" s="137" t="s">
        <v>25</v>
      </c>
      <c r="D390" s="139">
        <v>41639.0</v>
      </c>
      <c r="E390" s="138">
        <v>1.26761E11</v>
      </c>
      <c r="F390" s="138">
        <v>1.02978E11</v>
      </c>
      <c r="G390" s="140" t="s">
        <v>59</v>
      </c>
      <c r="H390" s="141" t="s">
        <v>59</v>
      </c>
      <c r="I390" s="140" t="s">
        <v>59</v>
      </c>
      <c r="J390" s="137" t="s">
        <v>10</v>
      </c>
      <c r="K390" s="137" t="s">
        <v>218</v>
      </c>
      <c r="L390" s="7">
        <f t="shared" si="1"/>
        <v>23783000000</v>
      </c>
      <c r="M390" s="7">
        <f t="shared" si="2"/>
        <v>0</v>
      </c>
      <c r="N390" s="7">
        <f t="shared" si="3"/>
        <v>23783000000</v>
      </c>
    </row>
    <row r="391">
      <c r="A391" s="136">
        <v>417.0</v>
      </c>
      <c r="B391" s="137" t="s">
        <v>217</v>
      </c>
      <c r="C391" s="137" t="s">
        <v>26</v>
      </c>
      <c r="D391" s="139">
        <v>42004.0</v>
      </c>
      <c r="E391" s="138">
        <v>1.39367E11</v>
      </c>
      <c r="F391" s="138">
        <v>1.14E11</v>
      </c>
      <c r="G391" s="140" t="s">
        <v>59</v>
      </c>
      <c r="H391" s="141" t="s">
        <v>59</v>
      </c>
      <c r="I391" s="140" t="s">
        <v>59</v>
      </c>
      <c r="J391" s="137" t="s">
        <v>10</v>
      </c>
      <c r="K391" s="137" t="s">
        <v>218</v>
      </c>
      <c r="L391" s="7">
        <f t="shared" si="1"/>
        <v>25367000000</v>
      </c>
      <c r="M391" s="7">
        <f t="shared" si="2"/>
        <v>0</v>
      </c>
      <c r="N391" s="7">
        <f t="shared" si="3"/>
        <v>25367000000</v>
      </c>
    </row>
    <row r="392">
      <c r="A392" s="136">
        <v>418.0</v>
      </c>
      <c r="B392" s="137" t="s">
        <v>217</v>
      </c>
      <c r="C392" s="137" t="s">
        <v>27</v>
      </c>
      <c r="D392" s="139">
        <v>42369.0</v>
      </c>
      <c r="E392" s="138">
        <v>1.5329E11</v>
      </c>
      <c r="F392" s="138">
        <v>1.26762E11</v>
      </c>
      <c r="G392" s="140" t="s">
        <v>59</v>
      </c>
      <c r="H392" s="141" t="s">
        <v>59</v>
      </c>
      <c r="I392" s="141" t="s">
        <v>59</v>
      </c>
      <c r="J392" s="137" t="s">
        <v>10</v>
      </c>
      <c r="K392" s="137" t="s">
        <v>218</v>
      </c>
      <c r="L392" s="7">
        <f t="shared" si="1"/>
        <v>26528000000</v>
      </c>
      <c r="M392" s="6">
        <f t="shared" si="2"/>
        <v>0</v>
      </c>
      <c r="N392" s="7">
        <f t="shared" si="3"/>
        <v>26528000000</v>
      </c>
    </row>
    <row r="393">
      <c r="A393" s="136">
        <v>419.0</v>
      </c>
      <c r="B393" s="137" t="s">
        <v>217</v>
      </c>
      <c r="C393" s="137" t="s">
        <v>28</v>
      </c>
      <c r="D393" s="139">
        <v>42735.0</v>
      </c>
      <c r="E393" s="138">
        <v>1.77526E11</v>
      </c>
      <c r="F393" s="138">
        <v>1.48669E11</v>
      </c>
      <c r="G393" s="140" t="s">
        <v>59</v>
      </c>
      <c r="H393" s="141" t="s">
        <v>59</v>
      </c>
      <c r="I393" s="141" t="s">
        <v>59</v>
      </c>
      <c r="J393" s="137" t="s">
        <v>10</v>
      </c>
      <c r="K393" s="137" t="s">
        <v>218</v>
      </c>
      <c r="L393" s="7">
        <f t="shared" si="1"/>
        <v>28857000000</v>
      </c>
      <c r="M393" s="6">
        <f t="shared" si="2"/>
        <v>0</v>
      </c>
      <c r="N393" s="7">
        <f t="shared" si="3"/>
        <v>28857000000</v>
      </c>
    </row>
    <row r="394">
      <c r="A394" s="136">
        <v>420.0</v>
      </c>
      <c r="B394" s="137" t="s">
        <v>219</v>
      </c>
      <c r="C394" s="137" t="s">
        <v>25</v>
      </c>
      <c r="D394" s="139">
        <v>41274.0</v>
      </c>
      <c r="E394" s="138">
        <v>2.3059E11</v>
      </c>
      <c r="F394" s="138">
        <v>1.63336E11</v>
      </c>
      <c r="G394" s="138">
        <v>1.71E10</v>
      </c>
      <c r="H394" s="140" t="s">
        <v>59</v>
      </c>
      <c r="I394" s="138">
        <v>1.3413E10</v>
      </c>
      <c r="J394" s="137" t="s">
        <v>11</v>
      </c>
      <c r="K394" s="137" t="s">
        <v>176</v>
      </c>
      <c r="L394" s="7">
        <f t="shared" si="1"/>
        <v>67254000000</v>
      </c>
      <c r="M394" s="7">
        <f t="shared" si="2"/>
        <v>30513000000</v>
      </c>
      <c r="N394" s="7">
        <f t="shared" si="3"/>
        <v>36741000000</v>
      </c>
    </row>
    <row r="395">
      <c r="A395" s="136">
        <v>421.0</v>
      </c>
      <c r="B395" s="137" t="s">
        <v>219</v>
      </c>
      <c r="C395" s="137" t="s">
        <v>26</v>
      </c>
      <c r="D395" s="139">
        <v>41639.0</v>
      </c>
      <c r="E395" s="138">
        <v>2.20156E11</v>
      </c>
      <c r="F395" s="138">
        <v>1.59323E11</v>
      </c>
      <c r="G395" s="138">
        <v>1.7573E10</v>
      </c>
      <c r="H395" s="141" t="s">
        <v>59</v>
      </c>
      <c r="I395" s="138">
        <v>1.4186E10</v>
      </c>
      <c r="J395" s="137" t="s">
        <v>11</v>
      </c>
      <c r="K395" s="137" t="s">
        <v>176</v>
      </c>
      <c r="L395" s="7">
        <f t="shared" si="1"/>
        <v>60833000000</v>
      </c>
      <c r="M395" s="7">
        <f t="shared" si="2"/>
        <v>31759000000</v>
      </c>
      <c r="N395" s="7">
        <f t="shared" si="3"/>
        <v>29074000000</v>
      </c>
    </row>
    <row r="396">
      <c r="A396" s="136">
        <v>422.0</v>
      </c>
      <c r="B396" s="137" t="s">
        <v>219</v>
      </c>
      <c r="C396" s="137" t="s">
        <v>27</v>
      </c>
      <c r="D396" s="139">
        <v>42004.0</v>
      </c>
      <c r="E396" s="138">
        <v>2.00494E11</v>
      </c>
      <c r="F396" s="138">
        <v>1.44956E11</v>
      </c>
      <c r="G396" s="138">
        <v>1.7034E10</v>
      </c>
      <c r="H396" s="141" t="s">
        <v>59</v>
      </c>
      <c r="I396" s="138">
        <v>1.6793E10</v>
      </c>
      <c r="J396" s="137" t="s">
        <v>11</v>
      </c>
      <c r="K396" s="137" t="s">
        <v>176</v>
      </c>
      <c r="L396" s="7">
        <f t="shared" si="1"/>
        <v>55538000000</v>
      </c>
      <c r="M396" s="7">
        <f t="shared" si="2"/>
        <v>33827000000</v>
      </c>
      <c r="N396" s="7">
        <f t="shared" si="3"/>
        <v>21711000000</v>
      </c>
    </row>
    <row r="397">
      <c r="A397" s="136">
        <v>423.0</v>
      </c>
      <c r="B397" s="137" t="s">
        <v>219</v>
      </c>
      <c r="C397" s="137" t="s">
        <v>28</v>
      </c>
      <c r="D397" s="139">
        <v>42369.0</v>
      </c>
      <c r="E397" s="138">
        <v>1.29925E11</v>
      </c>
      <c r="F397" s="138">
        <v>9.2785E10</v>
      </c>
      <c r="G397" s="138">
        <v>1.6473E10</v>
      </c>
      <c r="H397" s="141" t="s">
        <v>59</v>
      </c>
      <c r="I397" s="138">
        <v>2.1037E10</v>
      </c>
      <c r="J397" s="137" t="s">
        <v>11</v>
      </c>
      <c r="K397" s="137" t="s">
        <v>176</v>
      </c>
      <c r="L397" s="7">
        <f t="shared" si="1"/>
        <v>37140000000</v>
      </c>
      <c r="M397" s="7">
        <f t="shared" si="2"/>
        <v>37510000000</v>
      </c>
      <c r="N397" s="7">
        <f t="shared" si="3"/>
        <v>-370000000</v>
      </c>
    </row>
    <row r="398">
      <c r="A398" s="136">
        <v>424.0</v>
      </c>
      <c r="B398" s="137" t="s">
        <v>220</v>
      </c>
      <c r="C398" s="137" t="s">
        <v>25</v>
      </c>
      <c r="D398" s="139">
        <v>41274.0</v>
      </c>
      <c r="E398" s="138">
        <v>1.819814E9</v>
      </c>
      <c r="F398" s="138">
        <v>3.43743E8</v>
      </c>
      <c r="G398" s="138">
        <v>1.33796E8</v>
      </c>
      <c r="H398" s="141" t="s">
        <v>59</v>
      </c>
      <c r="I398" s="138">
        <v>5.79315E8</v>
      </c>
      <c r="J398" s="137" t="s">
        <v>11</v>
      </c>
      <c r="K398" s="137" t="s">
        <v>116</v>
      </c>
      <c r="L398" s="7">
        <f t="shared" si="1"/>
        <v>1476071000</v>
      </c>
      <c r="M398" s="7">
        <f t="shared" si="2"/>
        <v>713111000</v>
      </c>
      <c r="N398" s="7">
        <f t="shared" si="3"/>
        <v>762960000</v>
      </c>
    </row>
    <row r="399">
      <c r="A399" s="136">
        <v>425.0</v>
      </c>
      <c r="B399" s="137" t="s">
        <v>220</v>
      </c>
      <c r="C399" s="137" t="s">
        <v>26</v>
      </c>
      <c r="D399" s="139">
        <v>41639.0</v>
      </c>
      <c r="E399" s="138">
        <v>2.319919E9</v>
      </c>
      <c r="F399" s="138">
        <v>4.55436E8</v>
      </c>
      <c r="G399" s="138">
        <v>1.69815E8</v>
      </c>
      <c r="H399" s="140" t="s">
        <v>59</v>
      </c>
      <c r="I399" s="138">
        <v>7.78655E8</v>
      </c>
      <c r="J399" s="137" t="s">
        <v>11</v>
      </c>
      <c r="K399" s="137" t="s">
        <v>116</v>
      </c>
      <c r="L399" s="7">
        <f t="shared" si="1"/>
        <v>1864483000</v>
      </c>
      <c r="M399" s="7">
        <f t="shared" si="2"/>
        <v>948470000</v>
      </c>
      <c r="N399" s="7">
        <f t="shared" si="3"/>
        <v>916013000</v>
      </c>
    </row>
    <row r="400">
      <c r="A400" s="136">
        <v>426.0</v>
      </c>
      <c r="B400" s="137" t="s">
        <v>220</v>
      </c>
      <c r="C400" s="137" t="s">
        <v>27</v>
      </c>
      <c r="D400" s="139">
        <v>42004.0</v>
      </c>
      <c r="E400" s="138">
        <v>2.660147E9</v>
      </c>
      <c r="F400" s="138">
        <v>5.38374E8</v>
      </c>
      <c r="G400" s="138">
        <v>2.04161E8</v>
      </c>
      <c r="H400" s="141" t="s">
        <v>59</v>
      </c>
      <c r="I400" s="138">
        <v>9.86812E8</v>
      </c>
      <c r="J400" s="137" t="s">
        <v>11</v>
      </c>
      <c r="K400" s="137" t="s">
        <v>116</v>
      </c>
      <c r="L400" s="7">
        <f t="shared" si="1"/>
        <v>2121773000</v>
      </c>
      <c r="M400" s="7">
        <f t="shared" si="2"/>
        <v>1190973000</v>
      </c>
      <c r="N400" s="7">
        <f t="shared" si="3"/>
        <v>930800000</v>
      </c>
    </row>
    <row r="401">
      <c r="A401" s="136">
        <v>427.0</v>
      </c>
      <c r="B401" s="137" t="s">
        <v>220</v>
      </c>
      <c r="C401" s="137" t="s">
        <v>28</v>
      </c>
      <c r="D401" s="139">
        <v>42369.0</v>
      </c>
      <c r="E401" s="138">
        <v>1.803573E9</v>
      </c>
      <c r="F401" s="138">
        <v>5.41359E8</v>
      </c>
      <c r="G401" s="138">
        <v>2.30734E8</v>
      </c>
      <c r="H401" s="141" t="s">
        <v>59</v>
      </c>
      <c r="I401" s="138">
        <v>1.230853E9</v>
      </c>
      <c r="J401" s="137" t="s">
        <v>11</v>
      </c>
      <c r="K401" s="137" t="s">
        <v>116</v>
      </c>
      <c r="L401" s="7">
        <f t="shared" si="1"/>
        <v>1262214000</v>
      </c>
      <c r="M401" s="7">
        <f t="shared" si="2"/>
        <v>1461587000</v>
      </c>
      <c r="N401" s="7">
        <f t="shared" si="3"/>
        <v>-199373000</v>
      </c>
    </row>
    <row r="402">
      <c r="A402" s="136">
        <v>428.0</v>
      </c>
      <c r="B402" s="137" t="s">
        <v>221</v>
      </c>
      <c r="C402" s="137" t="s">
        <v>25</v>
      </c>
      <c r="D402" s="139">
        <v>41274.0</v>
      </c>
      <c r="E402" s="138">
        <v>1.2835E10</v>
      </c>
      <c r="F402" s="138">
        <v>8.3E9</v>
      </c>
      <c r="G402" s="138">
        <v>5.5E8</v>
      </c>
      <c r="H402" s="141" t="s">
        <v>59</v>
      </c>
      <c r="I402" s="138">
        <v>1.127E9</v>
      </c>
      <c r="J402" s="137" t="s">
        <v>19</v>
      </c>
      <c r="K402" s="137" t="s">
        <v>82</v>
      </c>
      <c r="L402" s="7">
        <f t="shared" si="1"/>
        <v>4535000000</v>
      </c>
      <c r="M402" s="7">
        <f t="shared" si="2"/>
        <v>1677000000</v>
      </c>
      <c r="N402" s="7">
        <f t="shared" si="3"/>
        <v>2858000000</v>
      </c>
    </row>
    <row r="403">
      <c r="A403" s="136">
        <v>429.0</v>
      </c>
      <c r="B403" s="137" t="s">
        <v>221</v>
      </c>
      <c r="C403" s="137" t="s">
        <v>26</v>
      </c>
      <c r="D403" s="139">
        <v>41639.0</v>
      </c>
      <c r="E403" s="138">
        <v>1.312E10</v>
      </c>
      <c r="F403" s="138">
        <v>8.033E9</v>
      </c>
      <c r="G403" s="138">
        <v>5.63E8</v>
      </c>
      <c r="H403" s="141" t="s">
        <v>59</v>
      </c>
      <c r="I403" s="138">
        <v>1.208E9</v>
      </c>
      <c r="J403" s="137" t="s">
        <v>19</v>
      </c>
      <c r="K403" s="137" t="s">
        <v>82</v>
      </c>
      <c r="L403" s="7">
        <f t="shared" si="1"/>
        <v>5087000000</v>
      </c>
      <c r="M403" s="7">
        <f t="shared" si="2"/>
        <v>1771000000</v>
      </c>
      <c r="N403" s="7">
        <f t="shared" si="3"/>
        <v>3316000000</v>
      </c>
    </row>
    <row r="404">
      <c r="A404" s="136">
        <v>430.0</v>
      </c>
      <c r="B404" s="137" t="s">
        <v>221</v>
      </c>
      <c r="C404" s="137" t="s">
        <v>27</v>
      </c>
      <c r="D404" s="139">
        <v>42004.0</v>
      </c>
      <c r="E404" s="138">
        <v>1.2436E10</v>
      </c>
      <c r="F404" s="138">
        <v>7.881E9</v>
      </c>
      <c r="G404" s="138">
        <v>5.42E8</v>
      </c>
      <c r="H404" s="141" t="s">
        <v>59</v>
      </c>
      <c r="I404" s="138">
        <v>1.292E9</v>
      </c>
      <c r="J404" s="137" t="s">
        <v>19</v>
      </c>
      <c r="K404" s="137" t="s">
        <v>82</v>
      </c>
      <c r="L404" s="7">
        <f t="shared" si="1"/>
        <v>4555000000</v>
      </c>
      <c r="M404" s="7">
        <f t="shared" si="2"/>
        <v>1834000000</v>
      </c>
      <c r="N404" s="7">
        <f t="shared" si="3"/>
        <v>2721000000</v>
      </c>
    </row>
    <row r="405">
      <c r="A405" s="136">
        <v>431.0</v>
      </c>
      <c r="B405" s="137" t="s">
        <v>221</v>
      </c>
      <c r="C405" s="137" t="s">
        <v>28</v>
      </c>
      <c r="D405" s="139">
        <v>42369.0</v>
      </c>
      <c r="E405" s="138">
        <v>1.1683E10</v>
      </c>
      <c r="F405" s="138">
        <v>6.201E9</v>
      </c>
      <c r="G405" s="138">
        <v>5.51E8</v>
      </c>
      <c r="H405" s="141" t="s">
        <v>59</v>
      </c>
      <c r="I405" s="138">
        <v>1.395E9</v>
      </c>
      <c r="J405" s="137" t="s">
        <v>19</v>
      </c>
      <c r="K405" s="137" t="s">
        <v>82</v>
      </c>
      <c r="L405" s="7">
        <f t="shared" si="1"/>
        <v>5482000000</v>
      </c>
      <c r="M405" s="7">
        <f t="shared" si="2"/>
        <v>1946000000</v>
      </c>
      <c r="N405" s="7">
        <f t="shared" si="3"/>
        <v>3536000000</v>
      </c>
    </row>
    <row r="406">
      <c r="A406" s="136">
        <v>432.0</v>
      </c>
      <c r="B406" s="137" t="s">
        <v>222</v>
      </c>
      <c r="C406" s="137" t="s">
        <v>25</v>
      </c>
      <c r="D406" s="139">
        <v>41639.0</v>
      </c>
      <c r="E406" s="138">
        <v>3.7773E10</v>
      </c>
      <c r="F406" s="138">
        <v>2.0964E10</v>
      </c>
      <c r="G406" s="138">
        <v>1.1349E10</v>
      </c>
      <c r="H406" s="141" t="s">
        <v>59</v>
      </c>
      <c r="I406" s="138">
        <v>1.658E9</v>
      </c>
      <c r="J406" s="137" t="s">
        <v>14</v>
      </c>
      <c r="K406" s="137" t="s">
        <v>60</v>
      </c>
      <c r="L406" s="7">
        <f t="shared" si="1"/>
        <v>16809000000</v>
      </c>
      <c r="M406" s="7">
        <f t="shared" si="2"/>
        <v>13007000000</v>
      </c>
      <c r="N406" s="7">
        <f t="shared" si="3"/>
        <v>3802000000</v>
      </c>
    </row>
    <row r="407">
      <c r="A407" s="136">
        <v>433.0</v>
      </c>
      <c r="B407" s="137" t="s">
        <v>222</v>
      </c>
      <c r="C407" s="137" t="s">
        <v>26</v>
      </c>
      <c r="D407" s="139">
        <v>42004.0</v>
      </c>
      <c r="E407" s="138">
        <v>4.0362E10</v>
      </c>
      <c r="F407" s="138">
        <v>2.2967E10</v>
      </c>
      <c r="G407" s="138">
        <v>1.2702E10</v>
      </c>
      <c r="H407" s="141" t="s">
        <v>59</v>
      </c>
      <c r="I407" s="138">
        <v>1.771E9</v>
      </c>
      <c r="J407" s="137" t="s">
        <v>14</v>
      </c>
      <c r="K407" s="137" t="s">
        <v>60</v>
      </c>
      <c r="L407" s="7">
        <f t="shared" si="1"/>
        <v>17395000000</v>
      </c>
      <c r="M407" s="7">
        <f t="shared" si="2"/>
        <v>14473000000</v>
      </c>
      <c r="N407" s="7">
        <f t="shared" si="3"/>
        <v>2922000000</v>
      </c>
    </row>
    <row r="408">
      <c r="A408" s="136">
        <v>434.0</v>
      </c>
      <c r="B408" s="137" t="s">
        <v>222</v>
      </c>
      <c r="C408" s="137" t="s">
        <v>27</v>
      </c>
      <c r="D408" s="139">
        <v>42369.0</v>
      </c>
      <c r="E408" s="138">
        <v>4.0704E10</v>
      </c>
      <c r="F408" s="138">
        <v>1.7096E10</v>
      </c>
      <c r="G408" s="138">
        <v>1.3936E10</v>
      </c>
      <c r="H408" s="141" t="s">
        <v>59</v>
      </c>
      <c r="I408" s="138">
        <v>1.835E9</v>
      </c>
      <c r="J408" s="137" t="s">
        <v>14</v>
      </c>
      <c r="K408" s="137" t="s">
        <v>60</v>
      </c>
      <c r="L408" s="7">
        <f t="shared" si="1"/>
        <v>23608000000</v>
      </c>
      <c r="M408" s="7">
        <f t="shared" si="2"/>
        <v>15771000000</v>
      </c>
      <c r="N408" s="7">
        <f t="shared" si="3"/>
        <v>7837000000</v>
      </c>
    </row>
    <row r="409">
      <c r="A409" s="136">
        <v>435.0</v>
      </c>
      <c r="B409" s="137" t="s">
        <v>222</v>
      </c>
      <c r="C409" s="137" t="s">
        <v>28</v>
      </c>
      <c r="D409" s="139">
        <v>42735.0</v>
      </c>
      <c r="E409" s="138">
        <v>3.9639E10</v>
      </c>
      <c r="F409" s="138">
        <v>1.594E10</v>
      </c>
      <c r="G409" s="138">
        <v>1.4845E10</v>
      </c>
      <c r="H409" s="140" t="s">
        <v>59</v>
      </c>
      <c r="I409" s="138">
        <v>1.902E9</v>
      </c>
      <c r="J409" s="137" t="s">
        <v>14</v>
      </c>
      <c r="K409" s="137" t="s">
        <v>60</v>
      </c>
      <c r="L409" s="7">
        <f t="shared" si="1"/>
        <v>23699000000</v>
      </c>
      <c r="M409" s="7">
        <f t="shared" si="2"/>
        <v>16747000000</v>
      </c>
      <c r="N409" s="7">
        <f t="shared" si="3"/>
        <v>6952000000</v>
      </c>
    </row>
    <row r="410">
      <c r="A410" s="136">
        <v>436.0</v>
      </c>
      <c r="B410" s="137" t="s">
        <v>223</v>
      </c>
      <c r="C410" s="137" t="s">
        <v>25</v>
      </c>
      <c r="D410" s="139">
        <v>41639.0</v>
      </c>
      <c r="E410" s="138">
        <v>2.8998E10</v>
      </c>
      <c r="F410" s="138">
        <v>1.7642E10</v>
      </c>
      <c r="G410" s="138">
        <v>6.564E9</v>
      </c>
      <c r="H410" s="138">
        <v>2.037E9</v>
      </c>
      <c r="I410" s="141" t="s">
        <v>59</v>
      </c>
      <c r="J410" s="137" t="s">
        <v>16</v>
      </c>
      <c r="K410" s="137" t="s">
        <v>224</v>
      </c>
      <c r="L410" s="7">
        <f t="shared" si="1"/>
        <v>11356000000</v>
      </c>
      <c r="M410" s="6">
        <f t="shared" si="2"/>
        <v>8601000000</v>
      </c>
      <c r="N410" s="7">
        <f t="shared" si="3"/>
        <v>2755000000</v>
      </c>
    </row>
    <row r="411">
      <c r="A411" s="136">
        <v>437.0</v>
      </c>
      <c r="B411" s="137" t="s">
        <v>223</v>
      </c>
      <c r="C411" s="137" t="s">
        <v>26</v>
      </c>
      <c r="D411" s="139">
        <v>42004.0</v>
      </c>
      <c r="E411" s="138">
        <v>2.8406E10</v>
      </c>
      <c r="F411" s="138">
        <v>1.7023E10</v>
      </c>
      <c r="G411" s="138">
        <v>5.536E9</v>
      </c>
      <c r="H411" s="138">
        <v>1.958E9</v>
      </c>
      <c r="I411" s="140" t="s">
        <v>59</v>
      </c>
      <c r="J411" s="137" t="s">
        <v>16</v>
      </c>
      <c r="K411" s="137" t="s">
        <v>224</v>
      </c>
      <c r="L411" s="7">
        <f t="shared" si="1"/>
        <v>11383000000</v>
      </c>
      <c r="M411" s="7">
        <f t="shared" si="2"/>
        <v>7494000000</v>
      </c>
      <c r="N411" s="7">
        <f t="shared" si="3"/>
        <v>3889000000</v>
      </c>
    </row>
    <row r="412">
      <c r="A412" s="136">
        <v>438.0</v>
      </c>
      <c r="B412" s="137" t="s">
        <v>223</v>
      </c>
      <c r="C412" s="137" t="s">
        <v>27</v>
      </c>
      <c r="D412" s="139">
        <v>42369.0</v>
      </c>
      <c r="E412" s="138">
        <v>2.513E10</v>
      </c>
      <c r="F412" s="138">
        <v>1.5112E10</v>
      </c>
      <c r="G412" s="138">
        <v>5.074E9</v>
      </c>
      <c r="H412" s="138">
        <v>1.898E9</v>
      </c>
      <c r="I412" s="140" t="s">
        <v>59</v>
      </c>
      <c r="J412" s="137" t="s">
        <v>16</v>
      </c>
      <c r="K412" s="137" t="s">
        <v>224</v>
      </c>
      <c r="L412" s="7">
        <f t="shared" si="1"/>
        <v>10018000000</v>
      </c>
      <c r="M412" s="7">
        <f t="shared" si="2"/>
        <v>6972000000</v>
      </c>
      <c r="N412" s="7">
        <f t="shared" si="3"/>
        <v>3046000000</v>
      </c>
    </row>
    <row r="413">
      <c r="A413" s="136">
        <v>439.0</v>
      </c>
      <c r="B413" s="137" t="s">
        <v>223</v>
      </c>
      <c r="C413" s="137" t="s">
        <v>28</v>
      </c>
      <c r="D413" s="139">
        <v>42735.0</v>
      </c>
      <c r="E413" s="138">
        <v>2.4594E10</v>
      </c>
      <c r="F413" s="138">
        <v>1.4469E10</v>
      </c>
      <c r="G413" s="138">
        <v>5.005E9</v>
      </c>
      <c r="H413" s="138">
        <v>1.641E9</v>
      </c>
      <c r="I413" s="141" t="s">
        <v>59</v>
      </c>
      <c r="J413" s="137" t="s">
        <v>16</v>
      </c>
      <c r="K413" s="137" t="s">
        <v>224</v>
      </c>
      <c r="L413" s="7">
        <f t="shared" si="1"/>
        <v>10125000000</v>
      </c>
      <c r="M413" s="6">
        <f t="shared" si="2"/>
        <v>6646000000</v>
      </c>
      <c r="N413" s="7">
        <f t="shared" si="3"/>
        <v>3479000000</v>
      </c>
    </row>
    <row r="414">
      <c r="A414" s="136">
        <v>440.0</v>
      </c>
      <c r="B414" s="137" t="s">
        <v>225</v>
      </c>
      <c r="C414" s="137" t="s">
        <v>25</v>
      </c>
      <c r="D414" s="139">
        <v>41578.0</v>
      </c>
      <c r="E414" s="138">
        <v>3.77954E10</v>
      </c>
      <c r="F414" s="138">
        <v>2.56673E10</v>
      </c>
      <c r="G414" s="138">
        <v>4.4261E9</v>
      </c>
      <c r="H414" s="138">
        <v>1.4773E9</v>
      </c>
      <c r="I414" s="140" t="s">
        <v>59</v>
      </c>
      <c r="J414" s="137" t="s">
        <v>14</v>
      </c>
      <c r="K414" s="137" t="s">
        <v>159</v>
      </c>
      <c r="L414" s="7">
        <f t="shared" si="1"/>
        <v>12128100000</v>
      </c>
      <c r="M414" s="7">
        <f t="shared" si="2"/>
        <v>5903400000</v>
      </c>
      <c r="N414" s="7">
        <f t="shared" si="3"/>
        <v>6224700000</v>
      </c>
    </row>
    <row r="415">
      <c r="A415" s="136">
        <v>441.0</v>
      </c>
      <c r="B415" s="137" t="s">
        <v>225</v>
      </c>
      <c r="C415" s="137" t="s">
        <v>26</v>
      </c>
      <c r="D415" s="139">
        <v>41943.0</v>
      </c>
      <c r="E415" s="138">
        <v>3.60669E10</v>
      </c>
      <c r="F415" s="138">
        <v>2.47758E10</v>
      </c>
      <c r="G415" s="138">
        <v>4.3777E9</v>
      </c>
      <c r="H415" s="138">
        <v>1.452E9</v>
      </c>
      <c r="I415" s="140" t="s">
        <v>59</v>
      </c>
      <c r="J415" s="137" t="s">
        <v>14</v>
      </c>
      <c r="K415" s="137" t="s">
        <v>159</v>
      </c>
      <c r="L415" s="7">
        <f t="shared" si="1"/>
        <v>11291100000</v>
      </c>
      <c r="M415" s="7">
        <f t="shared" si="2"/>
        <v>5829700000</v>
      </c>
      <c r="N415" s="7">
        <f t="shared" si="3"/>
        <v>5461400000</v>
      </c>
    </row>
    <row r="416">
      <c r="A416" s="136">
        <v>442.0</v>
      </c>
      <c r="B416" s="137" t="s">
        <v>225</v>
      </c>
      <c r="C416" s="137" t="s">
        <v>27</v>
      </c>
      <c r="D416" s="142">
        <v>42308.0</v>
      </c>
      <c r="E416" s="138">
        <v>2.88628E10</v>
      </c>
      <c r="F416" s="138">
        <v>2.01432E10</v>
      </c>
      <c r="G416" s="138">
        <v>3.8344E9</v>
      </c>
      <c r="H416" s="138">
        <v>1.4251E9</v>
      </c>
      <c r="I416" s="141" t="s">
        <v>59</v>
      </c>
      <c r="J416" s="137" t="s">
        <v>14</v>
      </c>
      <c r="K416" s="137" t="s">
        <v>159</v>
      </c>
      <c r="L416" s="7">
        <f t="shared" si="1"/>
        <v>8719600000</v>
      </c>
      <c r="M416" s="6">
        <f t="shared" si="2"/>
        <v>5259500000</v>
      </c>
      <c r="N416" s="7">
        <f t="shared" si="3"/>
        <v>3460100000</v>
      </c>
    </row>
    <row r="417">
      <c r="A417" s="136">
        <v>443.0</v>
      </c>
      <c r="B417" s="137" t="s">
        <v>225</v>
      </c>
      <c r="C417" s="137" t="s">
        <v>28</v>
      </c>
      <c r="D417" s="139">
        <v>42674.0</v>
      </c>
      <c r="E417" s="138">
        <v>2.6644E10</v>
      </c>
      <c r="F417" s="138">
        <v>1.82489E10</v>
      </c>
      <c r="G417" s="138">
        <v>4.0183E9</v>
      </c>
      <c r="H417" s="138">
        <v>1.3891E9</v>
      </c>
      <c r="I417" s="140" t="s">
        <v>59</v>
      </c>
      <c r="J417" s="137" t="s">
        <v>14</v>
      </c>
      <c r="K417" s="137" t="s">
        <v>159</v>
      </c>
      <c r="L417" s="7">
        <f t="shared" si="1"/>
        <v>8395100000</v>
      </c>
      <c r="M417" s="7">
        <f t="shared" si="2"/>
        <v>5407400000</v>
      </c>
      <c r="N417" s="7">
        <f t="shared" si="3"/>
        <v>2987700000</v>
      </c>
    </row>
    <row r="418">
      <c r="A418" s="136">
        <v>444.0</v>
      </c>
      <c r="B418" s="137" t="s">
        <v>226</v>
      </c>
      <c r="C418" s="137" t="s">
        <v>25</v>
      </c>
      <c r="D418" s="139">
        <v>41243.0</v>
      </c>
      <c r="E418" s="138">
        <v>8.984E9</v>
      </c>
      <c r="F418" s="138">
        <v>8.45E8</v>
      </c>
      <c r="G418" s="138">
        <v>3.052E9</v>
      </c>
      <c r="H418" s="141" t="s">
        <v>59</v>
      </c>
      <c r="I418" s="138">
        <v>8.48E8</v>
      </c>
      <c r="J418" s="137" t="s">
        <v>12</v>
      </c>
      <c r="K418" s="137" t="s">
        <v>132</v>
      </c>
      <c r="L418" s="7">
        <f t="shared" si="1"/>
        <v>8139000000</v>
      </c>
      <c r="M418" s="7">
        <f t="shared" si="2"/>
        <v>3900000000</v>
      </c>
      <c r="N418" s="7">
        <f t="shared" si="3"/>
        <v>4239000000</v>
      </c>
    </row>
    <row r="419">
      <c r="A419" s="136">
        <v>445.0</v>
      </c>
      <c r="B419" s="137" t="s">
        <v>226</v>
      </c>
      <c r="C419" s="137" t="s">
        <v>26</v>
      </c>
      <c r="D419" s="139">
        <v>41639.0</v>
      </c>
      <c r="E419" s="138">
        <v>9.37E9</v>
      </c>
      <c r="F419" s="138">
        <v>6.98E8</v>
      </c>
      <c r="G419" s="138">
        <v>3.194E9</v>
      </c>
      <c r="H419" s="140" t="s">
        <v>59</v>
      </c>
      <c r="I419" s="138">
        <v>1.086E9</v>
      </c>
      <c r="J419" s="137" t="s">
        <v>12</v>
      </c>
      <c r="K419" s="137" t="s">
        <v>132</v>
      </c>
      <c r="L419" s="7">
        <f t="shared" si="1"/>
        <v>8672000000</v>
      </c>
      <c r="M419" s="7">
        <f t="shared" si="2"/>
        <v>4280000000</v>
      </c>
      <c r="N419" s="7">
        <f t="shared" si="3"/>
        <v>4392000000</v>
      </c>
    </row>
    <row r="420">
      <c r="A420" s="136">
        <v>446.0</v>
      </c>
      <c r="B420" s="137" t="s">
        <v>226</v>
      </c>
      <c r="C420" s="137" t="s">
        <v>27</v>
      </c>
      <c r="D420" s="139">
        <v>42004.0</v>
      </c>
      <c r="E420" s="138">
        <v>9.611E9</v>
      </c>
      <c r="F420" s="138">
        <v>6.14E8</v>
      </c>
      <c r="G420" s="138">
        <v>3.34E9</v>
      </c>
      <c r="H420" s="141" t="s">
        <v>59</v>
      </c>
      <c r="I420" s="138">
        <v>1.443E9</v>
      </c>
      <c r="J420" s="137" t="s">
        <v>12</v>
      </c>
      <c r="K420" s="137" t="s">
        <v>132</v>
      </c>
      <c r="L420" s="7">
        <f t="shared" si="1"/>
        <v>8997000000</v>
      </c>
      <c r="M420" s="7">
        <f t="shared" si="2"/>
        <v>4783000000</v>
      </c>
      <c r="N420" s="7">
        <f t="shared" si="3"/>
        <v>4214000000</v>
      </c>
    </row>
    <row r="421">
      <c r="A421" s="136">
        <v>447.0</v>
      </c>
      <c r="B421" s="137" t="s">
        <v>226</v>
      </c>
      <c r="C421" s="137" t="s">
        <v>28</v>
      </c>
      <c r="D421" s="139">
        <v>42369.0</v>
      </c>
      <c r="E421" s="138">
        <v>1.0002E10</v>
      </c>
      <c r="F421" s="138">
        <v>6.23E8</v>
      </c>
      <c r="G421" s="138">
        <v>3.615E9</v>
      </c>
      <c r="H421" s="140" t="s">
        <v>59</v>
      </c>
      <c r="I421" s="138">
        <v>1.512E9</v>
      </c>
      <c r="J421" s="137" t="s">
        <v>12</v>
      </c>
      <c r="K421" s="137" t="s">
        <v>132</v>
      </c>
      <c r="L421" s="7">
        <f t="shared" si="1"/>
        <v>9379000000</v>
      </c>
      <c r="M421" s="7">
        <f t="shared" si="2"/>
        <v>5127000000</v>
      </c>
      <c r="N421" s="7">
        <f t="shared" si="3"/>
        <v>4252000000</v>
      </c>
    </row>
    <row r="422">
      <c r="A422" s="136">
        <v>448.0</v>
      </c>
      <c r="B422" s="137" t="s">
        <v>227</v>
      </c>
      <c r="C422" s="137" t="s">
        <v>25</v>
      </c>
      <c r="D422" s="139">
        <v>41306.0</v>
      </c>
      <c r="E422" s="138">
        <v>1.6022128E10</v>
      </c>
      <c r="F422" s="138">
        <v>1.0936727E10</v>
      </c>
      <c r="G422" s="138">
        <v>3.430125E9</v>
      </c>
      <c r="H422" s="140" t="s">
        <v>59</v>
      </c>
      <c r="I422" s="141" t="s">
        <v>59</v>
      </c>
      <c r="J422" s="137" t="s">
        <v>9</v>
      </c>
      <c r="K422" s="137" t="s">
        <v>228</v>
      </c>
      <c r="L422" s="7">
        <f t="shared" si="1"/>
        <v>5085401000</v>
      </c>
      <c r="M422" s="6">
        <f t="shared" si="2"/>
        <v>3430125000</v>
      </c>
      <c r="N422" s="7">
        <f t="shared" si="3"/>
        <v>1655276000</v>
      </c>
    </row>
    <row r="423">
      <c r="A423" s="136">
        <v>449.0</v>
      </c>
      <c r="B423" s="137" t="s">
        <v>227</v>
      </c>
      <c r="C423" s="137" t="s">
        <v>26</v>
      </c>
      <c r="D423" s="139">
        <v>41670.0</v>
      </c>
      <c r="E423" s="138">
        <v>1.7504167E10</v>
      </c>
      <c r="F423" s="138">
        <v>1.2068425E10</v>
      </c>
      <c r="G423" s="138">
        <v>3.699557E9</v>
      </c>
      <c r="H423" s="140" t="s">
        <v>59</v>
      </c>
      <c r="I423" s="141" t="s">
        <v>59</v>
      </c>
      <c r="J423" s="137" t="s">
        <v>9</v>
      </c>
      <c r="K423" s="137" t="s">
        <v>228</v>
      </c>
      <c r="L423" s="7">
        <f t="shared" si="1"/>
        <v>5435742000</v>
      </c>
      <c r="M423" s="6">
        <f t="shared" si="2"/>
        <v>3699557000</v>
      </c>
      <c r="N423" s="7">
        <f t="shared" si="3"/>
        <v>1736185000</v>
      </c>
    </row>
    <row r="424">
      <c r="A424" s="136">
        <v>450.0</v>
      </c>
      <c r="B424" s="137" t="s">
        <v>227</v>
      </c>
      <c r="C424" s="137" t="s">
        <v>27</v>
      </c>
      <c r="D424" s="139">
        <v>42034.0</v>
      </c>
      <c r="E424" s="138">
        <v>1.8909588E10</v>
      </c>
      <c r="F424" s="138">
        <v>1.3107081E10</v>
      </c>
      <c r="G424" s="138">
        <v>4.033414E9</v>
      </c>
      <c r="H424" s="141" t="s">
        <v>59</v>
      </c>
      <c r="I424" s="140" t="s">
        <v>59</v>
      </c>
      <c r="J424" s="137" t="s">
        <v>9</v>
      </c>
      <c r="K424" s="137" t="s">
        <v>228</v>
      </c>
      <c r="L424" s="7">
        <f t="shared" si="1"/>
        <v>5802507000</v>
      </c>
      <c r="M424" s="7">
        <f t="shared" si="2"/>
        <v>4033414000</v>
      </c>
      <c r="N424" s="7">
        <f t="shared" si="3"/>
        <v>1769093000</v>
      </c>
    </row>
    <row r="425">
      <c r="A425" s="136">
        <v>451.0</v>
      </c>
      <c r="B425" s="137" t="s">
        <v>227</v>
      </c>
      <c r="C425" s="137" t="s">
        <v>28</v>
      </c>
      <c r="D425" s="139">
        <v>42398.0</v>
      </c>
      <c r="E425" s="138">
        <v>2.0368562E10</v>
      </c>
      <c r="F425" s="138">
        <v>1.4062471E10</v>
      </c>
      <c r="G425" s="138">
        <v>4.365797E9</v>
      </c>
      <c r="H425" s="141" t="s">
        <v>59</v>
      </c>
      <c r="I425" s="141" t="s">
        <v>59</v>
      </c>
      <c r="J425" s="137" t="s">
        <v>9</v>
      </c>
      <c r="K425" s="137" t="s">
        <v>228</v>
      </c>
      <c r="L425" s="7">
        <f t="shared" si="1"/>
        <v>6306091000</v>
      </c>
      <c r="M425" s="6">
        <f t="shared" si="2"/>
        <v>4365797000</v>
      </c>
      <c r="N425" s="7">
        <f t="shared" si="3"/>
        <v>1940294000</v>
      </c>
    </row>
    <row r="426">
      <c r="A426" s="136">
        <v>452.0</v>
      </c>
      <c r="B426" s="137" t="s">
        <v>229</v>
      </c>
      <c r="C426" s="137" t="s">
        <v>25</v>
      </c>
      <c r="D426" s="139">
        <v>41274.0</v>
      </c>
      <c r="E426" s="138">
        <v>7.383E9</v>
      </c>
      <c r="F426" s="138">
        <v>4.365E9</v>
      </c>
      <c r="G426" s="138">
        <v>1.742E9</v>
      </c>
      <c r="H426" s="141" t="s">
        <v>59</v>
      </c>
      <c r="I426" s="138">
        <v>7.5E7</v>
      </c>
      <c r="J426" s="137" t="s">
        <v>13</v>
      </c>
      <c r="K426" s="137" t="s">
        <v>230</v>
      </c>
      <c r="L426" s="7">
        <f t="shared" si="1"/>
        <v>3018000000</v>
      </c>
      <c r="M426" s="7">
        <f t="shared" si="2"/>
        <v>1817000000</v>
      </c>
      <c r="N426" s="7">
        <f t="shared" si="3"/>
        <v>1201000000</v>
      </c>
    </row>
    <row r="427">
      <c r="A427" s="136">
        <v>453.0</v>
      </c>
      <c r="B427" s="137" t="s">
        <v>229</v>
      </c>
      <c r="C427" s="137" t="s">
        <v>26</v>
      </c>
      <c r="D427" s="139">
        <v>41639.0</v>
      </c>
      <c r="E427" s="138">
        <v>7.146E9</v>
      </c>
      <c r="F427" s="138">
        <v>4.326E9</v>
      </c>
      <c r="G427" s="138">
        <v>1.74E9</v>
      </c>
      <c r="H427" s="141" t="s">
        <v>59</v>
      </c>
      <c r="I427" s="138">
        <v>7.9E7</v>
      </c>
      <c r="J427" s="137" t="s">
        <v>13</v>
      </c>
      <c r="K427" s="137" t="s">
        <v>230</v>
      </c>
      <c r="L427" s="7">
        <f t="shared" si="1"/>
        <v>2820000000</v>
      </c>
      <c r="M427" s="7">
        <f t="shared" si="2"/>
        <v>1819000000</v>
      </c>
      <c r="N427" s="7">
        <f t="shared" si="3"/>
        <v>1001000000</v>
      </c>
    </row>
    <row r="428">
      <c r="A428" s="136">
        <v>454.0</v>
      </c>
      <c r="B428" s="137" t="s">
        <v>229</v>
      </c>
      <c r="C428" s="137" t="s">
        <v>27</v>
      </c>
      <c r="D428" s="139">
        <v>42004.0</v>
      </c>
      <c r="E428" s="138">
        <v>7.435E9</v>
      </c>
      <c r="F428" s="138">
        <v>4.637E9</v>
      </c>
      <c r="G428" s="138">
        <v>1.721E9</v>
      </c>
      <c r="H428" s="141" t="s">
        <v>59</v>
      </c>
      <c r="I428" s="138">
        <v>9.4E7</v>
      </c>
      <c r="J428" s="137" t="s">
        <v>13</v>
      </c>
      <c r="K428" s="137" t="s">
        <v>230</v>
      </c>
      <c r="L428" s="7">
        <f t="shared" si="1"/>
        <v>2798000000</v>
      </c>
      <c r="M428" s="7">
        <f t="shared" si="2"/>
        <v>1815000000</v>
      </c>
      <c r="N428" s="7">
        <f t="shared" si="3"/>
        <v>983000000</v>
      </c>
    </row>
    <row r="429">
      <c r="A429" s="136">
        <v>455.0</v>
      </c>
      <c r="B429" s="137" t="s">
        <v>229</v>
      </c>
      <c r="C429" s="137" t="s">
        <v>28</v>
      </c>
      <c r="D429" s="139">
        <v>42369.0</v>
      </c>
      <c r="E429" s="138">
        <v>7.493E9</v>
      </c>
      <c r="F429" s="138">
        <v>4.657E9</v>
      </c>
      <c r="G429" s="138">
        <v>1.356E9</v>
      </c>
      <c r="H429" s="141" t="s">
        <v>59</v>
      </c>
      <c r="I429" s="138">
        <v>8.1E7</v>
      </c>
      <c r="J429" s="137" t="s">
        <v>13</v>
      </c>
      <c r="K429" s="137" t="s">
        <v>230</v>
      </c>
      <c r="L429" s="7">
        <f t="shared" si="1"/>
        <v>2836000000</v>
      </c>
      <c r="M429" s="7">
        <f t="shared" si="2"/>
        <v>1437000000</v>
      </c>
      <c r="N429" s="7">
        <f t="shared" si="3"/>
        <v>1399000000</v>
      </c>
    </row>
    <row r="430">
      <c r="A430" s="136">
        <v>456.0</v>
      </c>
      <c r="B430" s="137" t="s">
        <v>231</v>
      </c>
      <c r="C430" s="137" t="s">
        <v>25</v>
      </c>
      <c r="D430" s="139">
        <v>41547.0</v>
      </c>
      <c r="E430" s="138">
        <v>6.2593E9</v>
      </c>
      <c r="F430" s="138">
        <v>4.8535E9</v>
      </c>
      <c r="G430" s="138">
        <v>6.499E8</v>
      </c>
      <c r="H430" s="141" t="s">
        <v>59</v>
      </c>
      <c r="I430" s="141" t="s">
        <v>59</v>
      </c>
      <c r="J430" s="137" t="s">
        <v>9</v>
      </c>
      <c r="K430" s="137" t="s">
        <v>232</v>
      </c>
      <c r="L430" s="7">
        <f t="shared" si="1"/>
        <v>1405800000</v>
      </c>
      <c r="M430" s="6">
        <f t="shared" si="2"/>
        <v>649900000</v>
      </c>
      <c r="N430" s="7">
        <f t="shared" si="3"/>
        <v>755900000</v>
      </c>
    </row>
    <row r="431">
      <c r="A431" s="136">
        <v>457.0</v>
      </c>
      <c r="B431" s="137" t="s">
        <v>231</v>
      </c>
      <c r="C431" s="137" t="s">
        <v>26</v>
      </c>
      <c r="D431" s="139">
        <v>41912.0</v>
      </c>
      <c r="E431" s="138">
        <v>8.0249E9</v>
      </c>
      <c r="F431" s="138">
        <v>6.2686E9</v>
      </c>
      <c r="G431" s="138">
        <v>8.269E8</v>
      </c>
      <c r="H431" s="141" t="s">
        <v>59</v>
      </c>
      <c r="I431" s="140" t="s">
        <v>59</v>
      </c>
      <c r="J431" s="137" t="s">
        <v>9</v>
      </c>
      <c r="K431" s="137" t="s">
        <v>232</v>
      </c>
      <c r="L431" s="7">
        <f t="shared" si="1"/>
        <v>1756300000</v>
      </c>
      <c r="M431" s="7">
        <f t="shared" si="2"/>
        <v>826900000</v>
      </c>
      <c r="N431" s="7">
        <f t="shared" si="3"/>
        <v>929400000</v>
      </c>
    </row>
    <row r="432">
      <c r="A432" s="136">
        <v>458.0</v>
      </c>
      <c r="B432" s="137" t="s">
        <v>231</v>
      </c>
      <c r="C432" s="137" t="s">
        <v>27</v>
      </c>
      <c r="D432" s="142">
        <v>42277.0</v>
      </c>
      <c r="E432" s="138">
        <v>1.0824E10</v>
      </c>
      <c r="F432" s="138">
        <v>8.5357E9</v>
      </c>
      <c r="G432" s="138">
        <v>1.003E9</v>
      </c>
      <c r="H432" s="141" t="s">
        <v>59</v>
      </c>
      <c r="I432" s="141" t="s">
        <v>59</v>
      </c>
      <c r="J432" s="137" t="s">
        <v>9</v>
      </c>
      <c r="K432" s="137" t="s">
        <v>232</v>
      </c>
      <c r="L432" s="7">
        <f t="shared" si="1"/>
        <v>2288300000</v>
      </c>
      <c r="M432" s="6">
        <f t="shared" si="2"/>
        <v>1003000000</v>
      </c>
      <c r="N432" s="7">
        <f t="shared" si="3"/>
        <v>1285300000</v>
      </c>
    </row>
    <row r="433">
      <c r="A433" s="136">
        <v>459.0</v>
      </c>
      <c r="B433" s="137" t="s">
        <v>231</v>
      </c>
      <c r="C433" s="137" t="s">
        <v>28</v>
      </c>
      <c r="D433" s="139">
        <v>42643.0</v>
      </c>
      <c r="E433" s="138">
        <v>1.21574E10</v>
      </c>
      <c r="F433" s="138">
        <v>9.5026E9</v>
      </c>
      <c r="G433" s="138">
        <v>1.1003E9</v>
      </c>
      <c r="H433" s="141" t="s">
        <v>59</v>
      </c>
      <c r="I433" s="141" t="s">
        <v>59</v>
      </c>
      <c r="J433" s="137" t="s">
        <v>9</v>
      </c>
      <c r="K433" s="137" t="s">
        <v>232</v>
      </c>
      <c r="L433" s="7">
        <f t="shared" si="1"/>
        <v>2654800000</v>
      </c>
      <c r="M433" s="6">
        <f t="shared" si="2"/>
        <v>1100300000</v>
      </c>
      <c r="N433" s="7">
        <f t="shared" si="3"/>
        <v>1554500000</v>
      </c>
    </row>
    <row r="434">
      <c r="A434" s="136">
        <v>460.0</v>
      </c>
      <c r="B434" s="137" t="s">
        <v>233</v>
      </c>
      <c r="C434" s="137" t="s">
        <v>25</v>
      </c>
      <c r="D434" s="142">
        <v>41274.0</v>
      </c>
      <c r="E434" s="138">
        <v>1.82604E10</v>
      </c>
      <c r="F434" s="138">
        <v>8.8461E9</v>
      </c>
      <c r="G434" s="138">
        <v>5.1812E9</v>
      </c>
      <c r="H434" s="138">
        <v>1.1379E9</v>
      </c>
      <c r="I434" s="141" t="s">
        <v>59</v>
      </c>
      <c r="J434" s="137" t="s">
        <v>14</v>
      </c>
      <c r="K434" s="137" t="s">
        <v>196</v>
      </c>
      <c r="L434" s="7">
        <f t="shared" si="1"/>
        <v>9414300000</v>
      </c>
      <c r="M434" s="6">
        <f t="shared" si="2"/>
        <v>6319100000</v>
      </c>
      <c r="N434" s="7">
        <f t="shared" si="3"/>
        <v>3095200000</v>
      </c>
    </row>
    <row r="435">
      <c r="A435" s="136">
        <v>461.0</v>
      </c>
      <c r="B435" s="137" t="s">
        <v>233</v>
      </c>
      <c r="C435" s="137" t="s">
        <v>26</v>
      </c>
      <c r="D435" s="142">
        <v>41639.0</v>
      </c>
      <c r="E435" s="138">
        <v>1.82831E10</v>
      </c>
      <c r="F435" s="138">
        <v>8.9411E9</v>
      </c>
      <c r="G435" s="138">
        <v>5.1171E9</v>
      </c>
      <c r="H435" s="138">
        <v>1.1044E9</v>
      </c>
      <c r="I435" s="141" t="s">
        <v>59</v>
      </c>
      <c r="J435" s="137" t="s">
        <v>14</v>
      </c>
      <c r="K435" s="137" t="s">
        <v>196</v>
      </c>
      <c r="L435" s="7">
        <f t="shared" si="1"/>
        <v>9342000000</v>
      </c>
      <c r="M435" s="6">
        <f t="shared" si="2"/>
        <v>6221500000</v>
      </c>
      <c r="N435" s="7">
        <f t="shared" si="3"/>
        <v>3120500000</v>
      </c>
    </row>
    <row r="436">
      <c r="A436" s="136">
        <v>462.0</v>
      </c>
      <c r="B436" s="137" t="s">
        <v>233</v>
      </c>
      <c r="C436" s="137" t="s">
        <v>27</v>
      </c>
      <c r="D436" s="139">
        <v>42004.0</v>
      </c>
      <c r="E436" s="138">
        <v>1.9154E10</v>
      </c>
      <c r="F436" s="138">
        <v>9.2614E9</v>
      </c>
      <c r="G436" s="138">
        <v>5.389E9</v>
      </c>
      <c r="H436" s="138">
        <v>1.157E9</v>
      </c>
      <c r="I436" s="140" t="s">
        <v>59</v>
      </c>
      <c r="J436" s="137" t="s">
        <v>14</v>
      </c>
      <c r="K436" s="137" t="s">
        <v>196</v>
      </c>
      <c r="L436" s="7">
        <f t="shared" si="1"/>
        <v>9892600000</v>
      </c>
      <c r="M436" s="7">
        <f t="shared" si="2"/>
        <v>6546000000</v>
      </c>
      <c r="N436" s="7">
        <f t="shared" si="3"/>
        <v>3346600000</v>
      </c>
    </row>
    <row r="437">
      <c r="A437" s="136">
        <v>463.0</v>
      </c>
      <c r="B437" s="137" t="s">
        <v>233</v>
      </c>
      <c r="C437" s="137" t="s">
        <v>28</v>
      </c>
      <c r="D437" s="139">
        <v>42369.0</v>
      </c>
      <c r="E437" s="138">
        <v>2.05631E10</v>
      </c>
      <c r="F437" s="138">
        <v>9.8006E9</v>
      </c>
      <c r="G437" s="138">
        <v>6.0543E9</v>
      </c>
      <c r="H437" s="138">
        <v>1.2391E9</v>
      </c>
      <c r="I437" s="141" t="s">
        <v>59</v>
      </c>
      <c r="J437" s="137" t="s">
        <v>14</v>
      </c>
      <c r="K437" s="137" t="s">
        <v>196</v>
      </c>
      <c r="L437" s="7">
        <f t="shared" si="1"/>
        <v>10762500000</v>
      </c>
      <c r="M437" s="6">
        <f t="shared" si="2"/>
        <v>7293400000</v>
      </c>
      <c r="N437" s="7">
        <f t="shared" si="3"/>
        <v>3469100000</v>
      </c>
    </row>
    <row r="438">
      <c r="A438" s="136">
        <v>464.0</v>
      </c>
      <c r="B438" s="137" t="s">
        <v>234</v>
      </c>
      <c r="C438" s="137" t="s">
        <v>25</v>
      </c>
      <c r="D438" s="139">
        <v>41545.0</v>
      </c>
      <c r="E438" s="138">
        <v>4.5041E10</v>
      </c>
      <c r="F438" s="138">
        <v>2.5034E10</v>
      </c>
      <c r="G438" s="138">
        <v>8.365E9</v>
      </c>
      <c r="H438" s="141" t="s">
        <v>59</v>
      </c>
      <c r="I438" s="138">
        <v>2.192E9</v>
      </c>
      <c r="J438" s="137" t="s">
        <v>9</v>
      </c>
      <c r="K438" s="137" t="s">
        <v>235</v>
      </c>
      <c r="L438" s="7">
        <f t="shared" si="1"/>
        <v>20007000000</v>
      </c>
      <c r="M438" s="7">
        <f t="shared" si="2"/>
        <v>10557000000</v>
      </c>
      <c r="N438" s="7">
        <f t="shared" si="3"/>
        <v>9450000000</v>
      </c>
    </row>
    <row r="439">
      <c r="A439" s="136">
        <v>465.0</v>
      </c>
      <c r="B439" s="137" t="s">
        <v>234</v>
      </c>
      <c r="C439" s="137" t="s">
        <v>26</v>
      </c>
      <c r="D439" s="139">
        <v>41909.0</v>
      </c>
      <c r="E439" s="138">
        <v>4.8813E10</v>
      </c>
      <c r="F439" s="138">
        <v>2.642E10</v>
      </c>
      <c r="G439" s="138">
        <v>8.565E9</v>
      </c>
      <c r="H439" s="141" t="s">
        <v>59</v>
      </c>
      <c r="I439" s="138">
        <v>2.288E9</v>
      </c>
      <c r="J439" s="137" t="s">
        <v>9</v>
      </c>
      <c r="K439" s="137" t="s">
        <v>235</v>
      </c>
      <c r="L439" s="7">
        <f t="shared" si="1"/>
        <v>22393000000</v>
      </c>
      <c r="M439" s="7">
        <f t="shared" si="2"/>
        <v>10853000000</v>
      </c>
      <c r="N439" s="7">
        <f t="shared" si="3"/>
        <v>11540000000</v>
      </c>
    </row>
    <row r="440">
      <c r="A440" s="136">
        <v>466.0</v>
      </c>
      <c r="B440" s="137" t="s">
        <v>234</v>
      </c>
      <c r="C440" s="137" t="s">
        <v>27</v>
      </c>
      <c r="D440" s="139">
        <v>42280.0</v>
      </c>
      <c r="E440" s="138">
        <v>5.2465E10</v>
      </c>
      <c r="F440" s="138">
        <v>2.8364E10</v>
      </c>
      <c r="G440" s="138">
        <v>8.523E9</v>
      </c>
      <c r="H440" s="140" t="s">
        <v>59</v>
      </c>
      <c r="I440" s="138">
        <v>2.354E9</v>
      </c>
      <c r="J440" s="137" t="s">
        <v>9</v>
      </c>
      <c r="K440" s="137" t="s">
        <v>235</v>
      </c>
      <c r="L440" s="7">
        <f t="shared" si="1"/>
        <v>24101000000</v>
      </c>
      <c r="M440" s="7">
        <f t="shared" si="2"/>
        <v>10877000000</v>
      </c>
      <c r="N440" s="7">
        <f t="shared" si="3"/>
        <v>13224000000</v>
      </c>
    </row>
    <row r="441">
      <c r="A441" s="136">
        <v>467.0</v>
      </c>
      <c r="B441" s="137" t="s">
        <v>234</v>
      </c>
      <c r="C441" s="137" t="s">
        <v>28</v>
      </c>
      <c r="D441" s="139">
        <v>42644.0</v>
      </c>
      <c r="E441" s="138">
        <v>5.5632E10</v>
      </c>
      <c r="F441" s="138">
        <v>2.9993E10</v>
      </c>
      <c r="G441" s="138">
        <v>8.754E9</v>
      </c>
      <c r="H441" s="140" t="s">
        <v>59</v>
      </c>
      <c r="I441" s="138">
        <v>2.527E9</v>
      </c>
      <c r="J441" s="137" t="s">
        <v>9</v>
      </c>
      <c r="K441" s="137" t="s">
        <v>235</v>
      </c>
      <c r="L441" s="7">
        <f t="shared" si="1"/>
        <v>25639000000</v>
      </c>
      <c r="M441" s="7">
        <f t="shared" si="2"/>
        <v>11281000000</v>
      </c>
      <c r="N441" s="7">
        <f t="shared" si="3"/>
        <v>14358000000</v>
      </c>
    </row>
    <row r="442">
      <c r="A442" s="136">
        <v>468.0</v>
      </c>
      <c r="B442" s="137" t="s">
        <v>236</v>
      </c>
      <c r="C442" s="137" t="s">
        <v>25</v>
      </c>
      <c r="D442" s="139">
        <v>41639.0</v>
      </c>
      <c r="E442" s="138">
        <v>5.535E9</v>
      </c>
      <c r="F442" s="138">
        <v>1.689E9</v>
      </c>
      <c r="G442" s="138">
        <v>1.598E9</v>
      </c>
      <c r="H442" s="141" t="s">
        <v>59</v>
      </c>
      <c r="I442" s="138">
        <v>2.76E8</v>
      </c>
      <c r="J442" s="137" t="s">
        <v>9</v>
      </c>
      <c r="K442" s="137" t="s">
        <v>180</v>
      </c>
      <c r="L442" s="7">
        <f t="shared" si="1"/>
        <v>3846000000</v>
      </c>
      <c r="M442" s="7">
        <f t="shared" si="2"/>
        <v>1874000000</v>
      </c>
      <c r="N442" s="7">
        <f t="shared" si="3"/>
        <v>1972000000</v>
      </c>
    </row>
    <row r="443">
      <c r="A443" s="136">
        <v>469.0</v>
      </c>
      <c r="B443" s="137" t="s">
        <v>236</v>
      </c>
      <c r="C443" s="137" t="s">
        <v>26</v>
      </c>
      <c r="D443" s="139">
        <v>42004.0</v>
      </c>
      <c r="E443" s="138">
        <v>6.265E9</v>
      </c>
      <c r="F443" s="138">
        <v>2.124E9</v>
      </c>
      <c r="G443" s="138">
        <v>1.692E9</v>
      </c>
      <c r="H443" s="140" t="s">
        <v>59</v>
      </c>
      <c r="I443" s="138">
        <v>3.29E8</v>
      </c>
      <c r="J443" s="137" t="s">
        <v>9</v>
      </c>
      <c r="K443" s="137" t="s">
        <v>180</v>
      </c>
      <c r="L443" s="7">
        <f t="shared" si="1"/>
        <v>4141000000</v>
      </c>
      <c r="M443" s="7">
        <f t="shared" si="2"/>
        <v>2021000000</v>
      </c>
      <c r="N443" s="7">
        <f t="shared" si="3"/>
        <v>2120000000</v>
      </c>
    </row>
    <row r="444">
      <c r="A444" s="136">
        <v>470.0</v>
      </c>
      <c r="B444" s="137" t="s">
        <v>236</v>
      </c>
      <c r="C444" s="137" t="s">
        <v>27</v>
      </c>
      <c r="D444" s="139">
        <v>42369.0</v>
      </c>
      <c r="E444" s="138">
        <v>6.394E9</v>
      </c>
      <c r="F444" s="138">
        <v>2.343E9</v>
      </c>
      <c r="G444" s="138">
        <v>1.669E9</v>
      </c>
      <c r="H444" s="141" t="s">
        <v>59</v>
      </c>
      <c r="I444" s="138">
        <v>3.3E8</v>
      </c>
      <c r="J444" s="137" t="s">
        <v>9</v>
      </c>
      <c r="K444" s="137" t="s">
        <v>180</v>
      </c>
      <c r="L444" s="7">
        <f t="shared" si="1"/>
        <v>4051000000</v>
      </c>
      <c r="M444" s="7">
        <f t="shared" si="2"/>
        <v>1999000000</v>
      </c>
      <c r="N444" s="7">
        <f t="shared" si="3"/>
        <v>2052000000</v>
      </c>
    </row>
    <row r="445">
      <c r="A445" s="136">
        <v>471.0</v>
      </c>
      <c r="B445" s="137" t="s">
        <v>236</v>
      </c>
      <c r="C445" s="137" t="s">
        <v>28</v>
      </c>
      <c r="D445" s="139">
        <v>42735.0</v>
      </c>
      <c r="E445" s="138">
        <v>6.497E9</v>
      </c>
      <c r="F445" s="138">
        <v>2.432E9</v>
      </c>
      <c r="G445" s="138">
        <v>1.69E9</v>
      </c>
      <c r="H445" s="141" t="s">
        <v>59</v>
      </c>
      <c r="I445" s="138">
        <v>3.22E8</v>
      </c>
      <c r="J445" s="137" t="s">
        <v>9</v>
      </c>
      <c r="K445" s="137" t="s">
        <v>180</v>
      </c>
      <c r="L445" s="7">
        <f t="shared" si="1"/>
        <v>4065000000</v>
      </c>
      <c r="M445" s="7">
        <f t="shared" si="2"/>
        <v>2012000000</v>
      </c>
      <c r="N445" s="7">
        <f t="shared" si="3"/>
        <v>2053000000</v>
      </c>
    </row>
    <row r="446">
      <c r="A446" s="136">
        <v>472.0</v>
      </c>
      <c r="B446" s="137" t="s">
        <v>237</v>
      </c>
      <c r="C446" s="137" t="s">
        <v>25</v>
      </c>
      <c r="D446" s="139">
        <v>41639.0</v>
      </c>
      <c r="E446" s="138">
        <v>5.535E9</v>
      </c>
      <c r="F446" s="138">
        <v>1.689E9</v>
      </c>
      <c r="G446" s="138">
        <v>1.598E9</v>
      </c>
      <c r="H446" s="141" t="s">
        <v>59</v>
      </c>
      <c r="I446" s="138">
        <v>2.76E8</v>
      </c>
      <c r="J446" s="137" t="s">
        <v>9</v>
      </c>
      <c r="K446" s="137" t="s">
        <v>180</v>
      </c>
      <c r="L446" s="7">
        <f t="shared" si="1"/>
        <v>3846000000</v>
      </c>
      <c r="M446" s="7">
        <f t="shared" si="2"/>
        <v>1874000000</v>
      </c>
      <c r="N446" s="7">
        <f t="shared" si="3"/>
        <v>1972000000</v>
      </c>
    </row>
    <row r="447">
      <c r="A447" s="136">
        <v>473.0</v>
      </c>
      <c r="B447" s="137" t="s">
        <v>237</v>
      </c>
      <c r="C447" s="137" t="s">
        <v>26</v>
      </c>
      <c r="D447" s="139">
        <v>42004.0</v>
      </c>
      <c r="E447" s="138">
        <v>6.265E9</v>
      </c>
      <c r="F447" s="138">
        <v>2.124E9</v>
      </c>
      <c r="G447" s="138">
        <v>1.692E9</v>
      </c>
      <c r="H447" s="141" t="s">
        <v>59</v>
      </c>
      <c r="I447" s="138">
        <v>3.29E8</v>
      </c>
      <c r="J447" s="137" t="s">
        <v>9</v>
      </c>
      <c r="K447" s="137" t="s">
        <v>180</v>
      </c>
      <c r="L447" s="7">
        <f t="shared" si="1"/>
        <v>4141000000</v>
      </c>
      <c r="M447" s="7">
        <f t="shared" si="2"/>
        <v>2021000000</v>
      </c>
      <c r="N447" s="7">
        <f t="shared" si="3"/>
        <v>2120000000</v>
      </c>
    </row>
    <row r="448">
      <c r="A448" s="136">
        <v>474.0</v>
      </c>
      <c r="B448" s="137" t="s">
        <v>237</v>
      </c>
      <c r="C448" s="137" t="s">
        <v>27</v>
      </c>
      <c r="D448" s="139">
        <v>42369.0</v>
      </c>
      <c r="E448" s="138">
        <v>6.394E9</v>
      </c>
      <c r="F448" s="138">
        <v>2.343E9</v>
      </c>
      <c r="G448" s="138">
        <v>1.669E9</v>
      </c>
      <c r="H448" s="141" t="s">
        <v>59</v>
      </c>
      <c r="I448" s="138">
        <v>3.3E8</v>
      </c>
      <c r="J448" s="137" t="s">
        <v>9</v>
      </c>
      <c r="K448" s="137" t="s">
        <v>180</v>
      </c>
      <c r="L448" s="7">
        <f t="shared" si="1"/>
        <v>4051000000</v>
      </c>
      <c r="M448" s="7">
        <f t="shared" si="2"/>
        <v>1999000000</v>
      </c>
      <c r="N448" s="7">
        <f t="shared" si="3"/>
        <v>2052000000</v>
      </c>
    </row>
    <row r="449">
      <c r="A449" s="136">
        <v>475.0</v>
      </c>
      <c r="B449" s="137" t="s">
        <v>237</v>
      </c>
      <c r="C449" s="137" t="s">
        <v>28</v>
      </c>
      <c r="D449" s="139">
        <v>42735.0</v>
      </c>
      <c r="E449" s="138">
        <v>6.497E9</v>
      </c>
      <c r="F449" s="138">
        <v>2.432E9</v>
      </c>
      <c r="G449" s="138">
        <v>1.69E9</v>
      </c>
      <c r="H449" s="141" t="s">
        <v>59</v>
      </c>
      <c r="I449" s="138">
        <v>3.22E8</v>
      </c>
      <c r="J449" s="137" t="s">
        <v>9</v>
      </c>
      <c r="K449" s="137" t="s">
        <v>180</v>
      </c>
      <c r="L449" s="7">
        <f t="shared" si="1"/>
        <v>4065000000</v>
      </c>
      <c r="M449" s="7">
        <f t="shared" si="2"/>
        <v>2012000000</v>
      </c>
      <c r="N449" s="7">
        <f t="shared" si="3"/>
        <v>2053000000</v>
      </c>
    </row>
    <row r="450">
      <c r="A450" s="136">
        <v>476.0</v>
      </c>
      <c r="B450" s="137" t="s">
        <v>238</v>
      </c>
      <c r="C450" s="137" t="s">
        <v>25</v>
      </c>
      <c r="D450" s="139">
        <v>41639.0</v>
      </c>
      <c r="E450" s="138">
        <v>1.5051E10</v>
      </c>
      <c r="F450" s="138">
        <v>1.2274E10</v>
      </c>
      <c r="G450" s="138">
        <v>9.16E8</v>
      </c>
      <c r="H450" s="141" t="s">
        <v>59</v>
      </c>
      <c r="I450" s="138">
        <v>9.7E7</v>
      </c>
      <c r="J450" s="137" t="s">
        <v>9</v>
      </c>
      <c r="K450" s="137" t="s">
        <v>153</v>
      </c>
      <c r="L450" s="7">
        <f t="shared" si="1"/>
        <v>2777000000</v>
      </c>
      <c r="M450" s="7">
        <f t="shared" si="2"/>
        <v>1013000000</v>
      </c>
      <c r="N450" s="7">
        <f t="shared" si="3"/>
        <v>1764000000</v>
      </c>
    </row>
    <row r="451">
      <c r="A451" s="136">
        <v>477.0</v>
      </c>
      <c r="B451" s="137" t="s">
        <v>238</v>
      </c>
      <c r="C451" s="137" t="s">
        <v>26</v>
      </c>
      <c r="D451" s="139">
        <v>42004.0</v>
      </c>
      <c r="E451" s="138">
        <v>1.5499E10</v>
      </c>
      <c r="F451" s="138">
        <v>1.2471E10</v>
      </c>
      <c r="G451" s="138">
        <v>1.036E9</v>
      </c>
      <c r="H451" s="141" t="s">
        <v>59</v>
      </c>
      <c r="I451" s="138">
        <v>9.4E7</v>
      </c>
      <c r="J451" s="137" t="s">
        <v>9</v>
      </c>
      <c r="K451" s="137" t="s">
        <v>153</v>
      </c>
      <c r="L451" s="7">
        <f t="shared" si="1"/>
        <v>3028000000</v>
      </c>
      <c r="M451" s="7">
        <f t="shared" si="2"/>
        <v>1130000000</v>
      </c>
      <c r="N451" s="7">
        <f t="shared" si="3"/>
        <v>1898000000</v>
      </c>
    </row>
    <row r="452">
      <c r="A452" s="136">
        <v>478.0</v>
      </c>
      <c r="B452" s="137" t="s">
        <v>238</v>
      </c>
      <c r="C452" s="137" t="s">
        <v>27</v>
      </c>
      <c r="D452" s="139">
        <v>42369.0</v>
      </c>
      <c r="E452" s="138">
        <v>1.5165E10</v>
      </c>
      <c r="F452" s="138">
        <v>1.2155E10</v>
      </c>
      <c r="G452" s="138">
        <v>1.017E9</v>
      </c>
      <c r="H452" s="140" t="s">
        <v>59</v>
      </c>
      <c r="I452" s="138">
        <v>9.3E7</v>
      </c>
      <c r="J452" s="137" t="s">
        <v>9</v>
      </c>
      <c r="K452" s="137" t="s">
        <v>153</v>
      </c>
      <c r="L452" s="7">
        <f t="shared" si="1"/>
        <v>3010000000</v>
      </c>
      <c r="M452" s="7">
        <f t="shared" si="2"/>
        <v>1110000000</v>
      </c>
      <c r="N452" s="7">
        <f t="shared" si="3"/>
        <v>1900000000</v>
      </c>
    </row>
    <row r="453">
      <c r="A453" s="136">
        <v>479.0</v>
      </c>
      <c r="B453" s="137" t="s">
        <v>238</v>
      </c>
      <c r="C453" s="137" t="s">
        <v>28</v>
      </c>
      <c r="D453" s="139">
        <v>42735.0</v>
      </c>
      <c r="E453" s="138">
        <v>1.6661E10</v>
      </c>
      <c r="F453" s="138">
        <v>1.3107E10</v>
      </c>
      <c r="G453" s="138">
        <v>1.145E9</v>
      </c>
      <c r="H453" s="141" t="s">
        <v>59</v>
      </c>
      <c r="I453" s="138">
        <v>1.34E8</v>
      </c>
      <c r="J453" s="137" t="s">
        <v>9</v>
      </c>
      <c r="K453" s="137" t="s">
        <v>153</v>
      </c>
      <c r="L453" s="7">
        <f t="shared" si="1"/>
        <v>3554000000</v>
      </c>
      <c r="M453" s="7">
        <f t="shared" si="2"/>
        <v>1279000000</v>
      </c>
      <c r="N453" s="7">
        <f t="shared" si="3"/>
        <v>2275000000</v>
      </c>
    </row>
    <row r="454">
      <c r="A454" s="136">
        <v>480.0</v>
      </c>
      <c r="B454" s="137" t="s">
        <v>239</v>
      </c>
      <c r="C454" s="137" t="s">
        <v>25</v>
      </c>
      <c r="D454" s="139">
        <v>41274.0</v>
      </c>
      <c r="E454" s="138">
        <v>1.279067E9</v>
      </c>
      <c r="F454" s="138">
        <v>4.61898E8</v>
      </c>
      <c r="G454" s="138">
        <v>6.8538E7</v>
      </c>
      <c r="H454" s="141" t="s">
        <v>59</v>
      </c>
      <c r="I454" s="138">
        <v>3.82553E8</v>
      </c>
      <c r="J454" s="137" t="s">
        <v>17</v>
      </c>
      <c r="K454" s="137" t="s">
        <v>109</v>
      </c>
      <c r="L454" s="7">
        <f t="shared" si="1"/>
        <v>817169000</v>
      </c>
      <c r="M454" s="7">
        <f t="shared" si="2"/>
        <v>451091000</v>
      </c>
      <c r="N454" s="7">
        <f t="shared" si="3"/>
        <v>366078000</v>
      </c>
    </row>
    <row r="455">
      <c r="A455" s="136">
        <v>481.0</v>
      </c>
      <c r="B455" s="137" t="s">
        <v>239</v>
      </c>
      <c r="C455" s="137" t="s">
        <v>26</v>
      </c>
      <c r="D455" s="139">
        <v>41639.0</v>
      </c>
      <c r="E455" s="138">
        <v>1.482259E9</v>
      </c>
      <c r="F455" s="138">
        <v>5.5566E8</v>
      </c>
      <c r="G455" s="138">
        <v>6.9323E7</v>
      </c>
      <c r="H455" s="140" t="s">
        <v>59</v>
      </c>
      <c r="I455" s="138">
        <v>4.75464E8</v>
      </c>
      <c r="J455" s="137" t="s">
        <v>17</v>
      </c>
      <c r="K455" s="137" t="s">
        <v>109</v>
      </c>
      <c r="L455" s="7">
        <f t="shared" si="1"/>
        <v>926599000</v>
      </c>
      <c r="M455" s="7">
        <f t="shared" si="2"/>
        <v>544787000</v>
      </c>
      <c r="N455" s="7">
        <f t="shared" si="3"/>
        <v>381812000</v>
      </c>
    </row>
    <row r="456">
      <c r="A456" s="136">
        <v>482.0</v>
      </c>
      <c r="B456" s="137" t="s">
        <v>239</v>
      </c>
      <c r="C456" s="137" t="s">
        <v>27</v>
      </c>
      <c r="D456" s="139">
        <v>42004.0</v>
      </c>
      <c r="E456" s="138">
        <v>1.616438E9</v>
      </c>
      <c r="F456" s="138">
        <v>6.03321E8</v>
      </c>
      <c r="G456" s="138">
        <v>8.9468E7</v>
      </c>
      <c r="H456" s="141" t="s">
        <v>59</v>
      </c>
      <c r="I456" s="138">
        <v>5.38513E8</v>
      </c>
      <c r="J456" s="137" t="s">
        <v>17</v>
      </c>
      <c r="K456" s="137" t="s">
        <v>109</v>
      </c>
      <c r="L456" s="7">
        <f t="shared" si="1"/>
        <v>1013117000</v>
      </c>
      <c r="M456" s="7">
        <f t="shared" si="2"/>
        <v>627981000</v>
      </c>
      <c r="N456" s="7">
        <f t="shared" si="3"/>
        <v>385136000</v>
      </c>
    </row>
    <row r="457">
      <c r="A457" s="136">
        <v>483.0</v>
      </c>
      <c r="B457" s="137" t="s">
        <v>239</v>
      </c>
      <c r="C457" s="137" t="s">
        <v>28</v>
      </c>
      <c r="D457" s="139">
        <v>42369.0</v>
      </c>
      <c r="E457" s="138">
        <v>1.763336E9</v>
      </c>
      <c r="F457" s="138">
        <v>6.51282E8</v>
      </c>
      <c r="G457" s="138">
        <v>1.39616E8</v>
      </c>
      <c r="H457" s="141" t="s">
        <v>59</v>
      </c>
      <c r="I457" s="138">
        <v>5.70527E8</v>
      </c>
      <c r="J457" s="137" t="s">
        <v>17</v>
      </c>
      <c r="K457" s="137" t="s">
        <v>109</v>
      </c>
      <c r="L457" s="7">
        <f t="shared" si="1"/>
        <v>1112054000</v>
      </c>
      <c r="M457" s="7">
        <f t="shared" si="2"/>
        <v>710143000</v>
      </c>
      <c r="N457" s="7">
        <f t="shared" si="3"/>
        <v>401911000</v>
      </c>
    </row>
    <row r="458">
      <c r="A458" s="136">
        <v>484.0</v>
      </c>
      <c r="B458" s="137" t="s">
        <v>240</v>
      </c>
      <c r="C458" s="137" t="s">
        <v>25</v>
      </c>
      <c r="D458" s="139">
        <v>41307.0</v>
      </c>
      <c r="E458" s="138">
        <v>7.3945E9</v>
      </c>
      <c r="F458" s="138">
        <v>4.7418E9</v>
      </c>
      <c r="G458" s="138">
        <v>1.7326E9</v>
      </c>
      <c r="H458" s="140" t="s">
        <v>59</v>
      </c>
      <c r="I458" s="140" t="s">
        <v>59</v>
      </c>
      <c r="J458" s="137" t="s">
        <v>9</v>
      </c>
      <c r="K458" s="137" t="s">
        <v>228</v>
      </c>
      <c r="L458" s="7">
        <f t="shared" si="1"/>
        <v>2652700000</v>
      </c>
      <c r="M458" s="7">
        <f t="shared" si="2"/>
        <v>1732600000</v>
      </c>
      <c r="N458" s="7">
        <f t="shared" si="3"/>
        <v>920100000</v>
      </c>
    </row>
    <row r="459">
      <c r="A459" s="136">
        <v>485.0</v>
      </c>
      <c r="B459" s="137" t="s">
        <v>240</v>
      </c>
      <c r="C459" s="137" t="s">
        <v>26</v>
      </c>
      <c r="D459" s="139">
        <v>41671.0</v>
      </c>
      <c r="E459" s="138">
        <v>7.8403E9</v>
      </c>
      <c r="F459" s="138">
        <v>5.0505E9</v>
      </c>
      <c r="G459" s="138">
        <v>1.8195E9</v>
      </c>
      <c r="H459" s="141" t="s">
        <v>59</v>
      </c>
      <c r="I459" s="140" t="s">
        <v>59</v>
      </c>
      <c r="J459" s="137" t="s">
        <v>9</v>
      </c>
      <c r="K459" s="137" t="s">
        <v>228</v>
      </c>
      <c r="L459" s="7">
        <f t="shared" si="1"/>
        <v>2789800000</v>
      </c>
      <c r="M459" s="7">
        <f t="shared" si="2"/>
        <v>1819500000</v>
      </c>
      <c r="N459" s="7">
        <f t="shared" si="3"/>
        <v>970300000</v>
      </c>
    </row>
    <row r="460">
      <c r="A460" s="136">
        <v>486.0</v>
      </c>
      <c r="B460" s="137" t="s">
        <v>240</v>
      </c>
      <c r="C460" s="137" t="s">
        <v>27</v>
      </c>
      <c r="D460" s="139">
        <v>42035.0</v>
      </c>
      <c r="E460" s="138">
        <v>8.6022E9</v>
      </c>
      <c r="F460" s="138">
        <v>5.5682E9</v>
      </c>
      <c r="G460" s="138">
        <v>1.9938E9</v>
      </c>
      <c r="H460" s="141" t="s">
        <v>59</v>
      </c>
      <c r="I460" s="140" t="s">
        <v>59</v>
      </c>
      <c r="J460" s="137" t="s">
        <v>9</v>
      </c>
      <c r="K460" s="137" t="s">
        <v>228</v>
      </c>
      <c r="L460" s="7">
        <f t="shared" si="1"/>
        <v>3034000000</v>
      </c>
      <c r="M460" s="7">
        <f t="shared" si="2"/>
        <v>1993800000</v>
      </c>
      <c r="N460" s="7">
        <f t="shared" si="3"/>
        <v>1040200000</v>
      </c>
    </row>
    <row r="461">
      <c r="A461" s="136">
        <v>487.0</v>
      </c>
      <c r="B461" s="137" t="s">
        <v>240</v>
      </c>
      <c r="C461" s="137" t="s">
        <v>28</v>
      </c>
      <c r="D461" s="139">
        <v>42399.0</v>
      </c>
      <c r="E461" s="138">
        <v>1.54984E10</v>
      </c>
      <c r="F461" s="138">
        <v>1.08417E10</v>
      </c>
      <c r="G461" s="138">
        <v>3.607E9</v>
      </c>
      <c r="H461" s="140" t="s">
        <v>59</v>
      </c>
      <c r="I461" s="141" t="s">
        <v>59</v>
      </c>
      <c r="J461" s="137" t="s">
        <v>9</v>
      </c>
      <c r="K461" s="137" t="s">
        <v>228</v>
      </c>
      <c r="L461" s="7">
        <f t="shared" si="1"/>
        <v>4656700000</v>
      </c>
      <c r="M461" s="6">
        <f t="shared" si="2"/>
        <v>3607000000</v>
      </c>
      <c r="N461" s="7">
        <f t="shared" si="3"/>
        <v>1049700000</v>
      </c>
    </row>
    <row r="462">
      <c r="A462" s="136">
        <v>488.0</v>
      </c>
      <c r="B462" s="137" t="s">
        <v>241</v>
      </c>
      <c r="C462" s="137" t="s">
        <v>25</v>
      </c>
      <c r="D462" s="139">
        <v>41274.0</v>
      </c>
      <c r="E462" s="138">
        <v>1.663E9</v>
      </c>
      <c r="F462" s="140" t="s">
        <v>59</v>
      </c>
      <c r="G462" s="138">
        <v>1.1232E9</v>
      </c>
      <c r="H462" s="140" t="s">
        <v>59</v>
      </c>
      <c r="I462" s="138">
        <v>7.83E7</v>
      </c>
      <c r="J462" s="137" t="s">
        <v>14</v>
      </c>
      <c r="K462" s="137" t="s">
        <v>242</v>
      </c>
      <c r="L462" s="7" t="str">
        <f t="shared" si="1"/>
        <v>#VALUE!</v>
      </c>
      <c r="M462" s="7">
        <f t="shared" si="2"/>
        <v>1201500000</v>
      </c>
      <c r="N462" s="6" t="str">
        <f t="shared" si="3"/>
        <v>#VALUE!</v>
      </c>
    </row>
    <row r="463">
      <c r="A463" s="136">
        <v>489.0</v>
      </c>
      <c r="B463" s="137" t="s">
        <v>241</v>
      </c>
      <c r="C463" s="137" t="s">
        <v>26</v>
      </c>
      <c r="D463" s="139">
        <v>41639.0</v>
      </c>
      <c r="E463" s="138">
        <v>1.5584E9</v>
      </c>
      <c r="F463" s="140" t="s">
        <v>59</v>
      </c>
      <c r="G463" s="138">
        <v>1.058E9</v>
      </c>
      <c r="H463" s="141" t="s">
        <v>59</v>
      </c>
      <c r="I463" s="138">
        <v>6.04E7</v>
      </c>
      <c r="J463" s="137" t="s">
        <v>14</v>
      </c>
      <c r="K463" s="137" t="s">
        <v>242</v>
      </c>
      <c r="L463" s="7" t="str">
        <f t="shared" si="1"/>
        <v>#VALUE!</v>
      </c>
      <c r="M463" s="7">
        <f t="shared" si="2"/>
        <v>1118400000</v>
      </c>
      <c r="N463" s="6" t="str">
        <f t="shared" si="3"/>
        <v>#VALUE!</v>
      </c>
    </row>
    <row r="464">
      <c r="A464" s="136">
        <v>490.0</v>
      </c>
      <c r="B464" s="137" t="s">
        <v>241</v>
      </c>
      <c r="C464" s="137" t="s">
        <v>27</v>
      </c>
      <c r="D464" s="139">
        <v>42004.0</v>
      </c>
      <c r="E464" s="138">
        <v>1.5845E9</v>
      </c>
      <c r="F464" s="140" t="s">
        <v>59</v>
      </c>
      <c r="G464" s="138">
        <v>1.1057E9</v>
      </c>
      <c r="H464" s="141" t="s">
        <v>59</v>
      </c>
      <c r="I464" s="138">
        <v>5.25E7</v>
      </c>
      <c r="J464" s="137" t="s">
        <v>14</v>
      </c>
      <c r="K464" s="137" t="s">
        <v>242</v>
      </c>
      <c r="L464" s="7" t="str">
        <f t="shared" si="1"/>
        <v>#VALUE!</v>
      </c>
      <c r="M464" s="7">
        <f t="shared" si="2"/>
        <v>1158200000</v>
      </c>
      <c r="N464" s="6" t="str">
        <f t="shared" si="3"/>
        <v>#VALUE!</v>
      </c>
    </row>
    <row r="465">
      <c r="A465" s="136">
        <v>491.0</v>
      </c>
      <c r="B465" s="137" t="s">
        <v>241</v>
      </c>
      <c r="C465" s="137" t="s">
        <v>28</v>
      </c>
      <c r="D465" s="139">
        <v>42369.0</v>
      </c>
      <c r="E465" s="138">
        <v>1.6371E9</v>
      </c>
      <c r="F465" s="140" t="s">
        <v>59</v>
      </c>
      <c r="G465" s="138">
        <v>1.2091E9</v>
      </c>
      <c r="H465" s="141" t="s">
        <v>59</v>
      </c>
      <c r="I465" s="138">
        <v>5.87E7</v>
      </c>
      <c r="J465" s="137" t="s">
        <v>14</v>
      </c>
      <c r="K465" s="137" t="s">
        <v>242</v>
      </c>
      <c r="L465" s="7" t="str">
        <f t="shared" si="1"/>
        <v>#VALUE!</v>
      </c>
      <c r="M465" s="7">
        <f t="shared" si="2"/>
        <v>1267800000</v>
      </c>
      <c r="N465" s="6" t="str">
        <f t="shared" si="3"/>
        <v>#VALUE!</v>
      </c>
    </row>
    <row r="466">
      <c r="A466" s="136">
        <v>492.0</v>
      </c>
      <c r="B466" s="137" t="s">
        <v>243</v>
      </c>
      <c r="C466" s="137" t="s">
        <v>25</v>
      </c>
      <c r="D466" s="139">
        <v>41639.0</v>
      </c>
      <c r="E466" s="138">
        <v>7.155096E9</v>
      </c>
      <c r="F466" s="138">
        <v>4.376505E9</v>
      </c>
      <c r="G466" s="138">
        <v>1.616921E9</v>
      </c>
      <c r="H466" s="141" t="s">
        <v>59</v>
      </c>
      <c r="I466" s="140" t="s">
        <v>59</v>
      </c>
      <c r="J466" s="137" t="s">
        <v>14</v>
      </c>
      <c r="K466" s="137" t="s">
        <v>189</v>
      </c>
      <c r="L466" s="7">
        <f t="shared" si="1"/>
        <v>2778591000</v>
      </c>
      <c r="M466" s="7">
        <f t="shared" si="2"/>
        <v>1616921000</v>
      </c>
      <c r="N466" s="7">
        <f t="shared" si="3"/>
        <v>1161670000</v>
      </c>
    </row>
    <row r="467">
      <c r="A467" s="136">
        <v>493.0</v>
      </c>
      <c r="B467" s="137" t="s">
        <v>243</v>
      </c>
      <c r="C467" s="137" t="s">
        <v>26</v>
      </c>
      <c r="D467" s="139">
        <v>42004.0</v>
      </c>
      <c r="E467" s="138">
        <v>7.752728E9</v>
      </c>
      <c r="F467" s="138">
        <v>4.778479E9</v>
      </c>
      <c r="G467" s="138">
        <v>1.758765E9</v>
      </c>
      <c r="H467" s="141" t="s">
        <v>59</v>
      </c>
      <c r="I467" s="141" t="s">
        <v>59</v>
      </c>
      <c r="J467" s="137" t="s">
        <v>14</v>
      </c>
      <c r="K467" s="137" t="s">
        <v>189</v>
      </c>
      <c r="L467" s="7">
        <f t="shared" si="1"/>
        <v>2974249000</v>
      </c>
      <c r="M467" s="6">
        <f t="shared" si="2"/>
        <v>1758765000</v>
      </c>
      <c r="N467" s="7">
        <f t="shared" si="3"/>
        <v>1215484000</v>
      </c>
    </row>
    <row r="468">
      <c r="A468" s="136">
        <v>494.0</v>
      </c>
      <c r="B468" s="137" t="s">
        <v>243</v>
      </c>
      <c r="C468" s="137" t="s">
        <v>27</v>
      </c>
      <c r="D468" s="139">
        <v>42369.0</v>
      </c>
      <c r="E468" s="138">
        <v>6.956311E9</v>
      </c>
      <c r="F468" s="138">
        <v>4.388167E9</v>
      </c>
      <c r="G468" s="138">
        <v>1.647382E9</v>
      </c>
      <c r="H468" s="141" t="s">
        <v>59</v>
      </c>
      <c r="I468" s="140" t="s">
        <v>59</v>
      </c>
      <c r="J468" s="137" t="s">
        <v>14</v>
      </c>
      <c r="K468" s="137" t="s">
        <v>189</v>
      </c>
      <c r="L468" s="7">
        <f t="shared" si="1"/>
        <v>2568144000</v>
      </c>
      <c r="M468" s="7">
        <f t="shared" si="2"/>
        <v>1647382000</v>
      </c>
      <c r="N468" s="7">
        <f t="shared" si="3"/>
        <v>920762000</v>
      </c>
    </row>
    <row r="469">
      <c r="A469" s="136">
        <v>495.0</v>
      </c>
      <c r="B469" s="137" t="s">
        <v>243</v>
      </c>
      <c r="C469" s="137" t="s">
        <v>28</v>
      </c>
      <c r="D469" s="139">
        <v>42735.0</v>
      </c>
      <c r="E469" s="138">
        <v>6.794342E9</v>
      </c>
      <c r="F469" s="138">
        <v>4.322373E9</v>
      </c>
      <c r="G469" s="138">
        <v>1.757523E9</v>
      </c>
      <c r="H469" s="141" t="s">
        <v>59</v>
      </c>
      <c r="I469" s="140" t="s">
        <v>59</v>
      </c>
      <c r="J469" s="137" t="s">
        <v>14</v>
      </c>
      <c r="K469" s="137" t="s">
        <v>189</v>
      </c>
      <c r="L469" s="7">
        <f t="shared" si="1"/>
        <v>2471969000</v>
      </c>
      <c r="M469" s="7">
        <f t="shared" si="2"/>
        <v>1757523000</v>
      </c>
      <c r="N469" s="7">
        <f t="shared" si="3"/>
        <v>714446000</v>
      </c>
    </row>
    <row r="470">
      <c r="A470" s="136">
        <v>496.0</v>
      </c>
      <c r="B470" s="137" t="s">
        <v>244</v>
      </c>
      <c r="C470" s="137" t="s">
        <v>25</v>
      </c>
      <c r="D470" s="139">
        <v>41639.0</v>
      </c>
      <c r="E470" s="138">
        <v>5.997E9</v>
      </c>
      <c r="F470" s="138">
        <v>2.499E9</v>
      </c>
      <c r="G470" s="138">
        <v>2.337E9</v>
      </c>
      <c r="H470" s="141" t="s">
        <v>59</v>
      </c>
      <c r="I470" s="138">
        <v>1.15E8</v>
      </c>
      <c r="J470" s="137" t="s">
        <v>10</v>
      </c>
      <c r="K470" s="137" t="s">
        <v>245</v>
      </c>
      <c r="L470" s="7">
        <f t="shared" si="1"/>
        <v>3498000000</v>
      </c>
      <c r="M470" s="7">
        <f t="shared" si="2"/>
        <v>2452000000</v>
      </c>
      <c r="N470" s="7">
        <f t="shared" si="3"/>
        <v>1046000000</v>
      </c>
    </row>
    <row r="471">
      <c r="A471" s="136">
        <v>497.0</v>
      </c>
      <c r="B471" s="137" t="s">
        <v>244</v>
      </c>
      <c r="C471" s="137" t="s">
        <v>26</v>
      </c>
      <c r="D471" s="139">
        <v>42004.0</v>
      </c>
      <c r="E471" s="138">
        <v>6.121E9</v>
      </c>
      <c r="F471" s="138">
        <v>2.491E9</v>
      </c>
      <c r="G471" s="138">
        <v>2.335E9</v>
      </c>
      <c r="H471" s="141" t="s">
        <v>59</v>
      </c>
      <c r="I471" s="138">
        <v>1.15E8</v>
      </c>
      <c r="J471" s="137" t="s">
        <v>10</v>
      </c>
      <c r="K471" s="137" t="s">
        <v>245</v>
      </c>
      <c r="L471" s="7">
        <f t="shared" si="1"/>
        <v>3630000000</v>
      </c>
      <c r="M471" s="7">
        <f t="shared" si="2"/>
        <v>2450000000</v>
      </c>
      <c r="N471" s="7">
        <f t="shared" si="3"/>
        <v>1180000000</v>
      </c>
    </row>
    <row r="472">
      <c r="A472" s="136">
        <v>498.0</v>
      </c>
      <c r="B472" s="137" t="s">
        <v>244</v>
      </c>
      <c r="C472" s="137" t="s">
        <v>27</v>
      </c>
      <c r="D472" s="139">
        <v>42369.0</v>
      </c>
      <c r="E472" s="138">
        <v>6.282E9</v>
      </c>
      <c r="F472" s="138">
        <v>2.559E9</v>
      </c>
      <c r="G472" s="138">
        <v>2.32E9</v>
      </c>
      <c r="H472" s="140" t="s">
        <v>59</v>
      </c>
      <c r="I472" s="138">
        <v>1.05E8</v>
      </c>
      <c r="J472" s="137" t="s">
        <v>10</v>
      </c>
      <c r="K472" s="137" t="s">
        <v>245</v>
      </c>
      <c r="L472" s="7">
        <f t="shared" si="1"/>
        <v>3723000000</v>
      </c>
      <c r="M472" s="7">
        <f t="shared" si="2"/>
        <v>2425000000</v>
      </c>
      <c r="N472" s="7">
        <f t="shared" si="3"/>
        <v>1298000000</v>
      </c>
    </row>
    <row r="473">
      <c r="A473" s="136">
        <v>499.0</v>
      </c>
      <c r="B473" s="137" t="s">
        <v>244</v>
      </c>
      <c r="C473" s="137" t="s">
        <v>28</v>
      </c>
      <c r="D473" s="139">
        <v>42735.0</v>
      </c>
      <c r="E473" s="138">
        <v>6.44E9</v>
      </c>
      <c r="F473" s="138">
        <v>2.582E9</v>
      </c>
      <c r="G473" s="138">
        <v>2.326E9</v>
      </c>
      <c r="H473" s="141" t="s">
        <v>59</v>
      </c>
      <c r="I473" s="138">
        <v>9.9E7</v>
      </c>
      <c r="J473" s="137" t="s">
        <v>10</v>
      </c>
      <c r="K473" s="137" t="s">
        <v>245</v>
      </c>
      <c r="L473" s="7">
        <f t="shared" si="1"/>
        <v>3858000000</v>
      </c>
      <c r="M473" s="7">
        <f t="shared" si="2"/>
        <v>2425000000</v>
      </c>
      <c r="N473" s="7">
        <f t="shared" si="3"/>
        <v>1433000000</v>
      </c>
    </row>
    <row r="474">
      <c r="A474" s="136">
        <v>500.0</v>
      </c>
      <c r="B474" s="137" t="s">
        <v>246</v>
      </c>
      <c r="C474" s="137" t="s">
        <v>25</v>
      </c>
      <c r="D474" s="139">
        <v>41420.0</v>
      </c>
      <c r="E474" s="138">
        <v>5.921E9</v>
      </c>
      <c r="F474" s="138">
        <v>4.6166E9</v>
      </c>
      <c r="G474" s="138">
        <v>6.252E8</v>
      </c>
      <c r="H474" s="141" t="s">
        <v>59</v>
      </c>
      <c r="I474" s="138">
        <v>2.783E8</v>
      </c>
      <c r="J474" s="137" t="s">
        <v>9</v>
      </c>
      <c r="K474" s="137" t="s">
        <v>187</v>
      </c>
      <c r="L474" s="7">
        <f t="shared" si="1"/>
        <v>1304400000</v>
      </c>
      <c r="M474" s="7">
        <f t="shared" si="2"/>
        <v>903500000</v>
      </c>
      <c r="N474" s="7">
        <f t="shared" si="3"/>
        <v>400900000</v>
      </c>
    </row>
    <row r="475">
      <c r="A475" s="136">
        <v>501.0</v>
      </c>
      <c r="B475" s="137" t="s">
        <v>246</v>
      </c>
      <c r="C475" s="137" t="s">
        <v>26</v>
      </c>
      <c r="D475" s="139">
        <v>41784.0</v>
      </c>
      <c r="E475" s="138">
        <v>6.2856E9</v>
      </c>
      <c r="F475" s="138">
        <v>4.9905E9</v>
      </c>
      <c r="G475" s="138">
        <v>6.654E8</v>
      </c>
      <c r="H475" s="141" t="s">
        <v>59</v>
      </c>
      <c r="I475" s="138">
        <v>3.044E8</v>
      </c>
      <c r="J475" s="137" t="s">
        <v>9</v>
      </c>
      <c r="K475" s="137" t="s">
        <v>187</v>
      </c>
      <c r="L475" s="7">
        <f t="shared" si="1"/>
        <v>1295100000</v>
      </c>
      <c r="M475" s="7">
        <f t="shared" si="2"/>
        <v>969800000</v>
      </c>
      <c r="N475" s="7">
        <f t="shared" si="3"/>
        <v>325300000</v>
      </c>
    </row>
    <row r="476">
      <c r="A476" s="136">
        <v>502.0</v>
      </c>
      <c r="B476" s="137" t="s">
        <v>246</v>
      </c>
      <c r="C476" s="137" t="s">
        <v>27</v>
      </c>
      <c r="D476" s="139">
        <v>42155.0</v>
      </c>
      <c r="E476" s="138">
        <v>6.764E9</v>
      </c>
      <c r="F476" s="138">
        <v>5.3415E9</v>
      </c>
      <c r="G476" s="138">
        <v>6.735E8</v>
      </c>
      <c r="H476" s="141" t="s">
        <v>59</v>
      </c>
      <c r="I476" s="138">
        <v>3.193E8</v>
      </c>
      <c r="J476" s="137" t="s">
        <v>9</v>
      </c>
      <c r="K476" s="137" t="s">
        <v>187</v>
      </c>
      <c r="L476" s="7">
        <f t="shared" si="1"/>
        <v>1422500000</v>
      </c>
      <c r="M476" s="7">
        <f t="shared" si="2"/>
        <v>992800000</v>
      </c>
      <c r="N476" s="7">
        <f t="shared" si="3"/>
        <v>429700000</v>
      </c>
    </row>
    <row r="477">
      <c r="A477" s="136">
        <v>503.0</v>
      </c>
      <c r="B477" s="137" t="s">
        <v>246</v>
      </c>
      <c r="C477" s="137" t="s">
        <v>28</v>
      </c>
      <c r="D477" s="139">
        <v>42519.0</v>
      </c>
      <c r="E477" s="138">
        <v>6.9335E9</v>
      </c>
      <c r="F477" s="138">
        <v>5.3924E9</v>
      </c>
      <c r="G477" s="138">
        <v>6.229E8</v>
      </c>
      <c r="H477" s="140" t="s">
        <v>59</v>
      </c>
      <c r="I477" s="138">
        <v>2.902E8</v>
      </c>
      <c r="J477" s="137" t="s">
        <v>9</v>
      </c>
      <c r="K477" s="137" t="s">
        <v>187</v>
      </c>
      <c r="L477" s="7">
        <f t="shared" si="1"/>
        <v>1541100000</v>
      </c>
      <c r="M477" s="7">
        <f t="shared" si="2"/>
        <v>913100000</v>
      </c>
      <c r="N477" s="7">
        <f t="shared" si="3"/>
        <v>628000000</v>
      </c>
    </row>
    <row r="478">
      <c r="A478" s="136">
        <v>504.0</v>
      </c>
      <c r="B478" s="137" t="s">
        <v>247</v>
      </c>
      <c r="C478" s="137" t="s">
        <v>25</v>
      </c>
      <c r="D478" s="139">
        <v>41274.0</v>
      </c>
      <c r="E478" s="138">
        <v>1.7912E10</v>
      </c>
      <c r="F478" s="138">
        <v>1.1235E10</v>
      </c>
      <c r="G478" s="138">
        <v>9.65E8</v>
      </c>
      <c r="H478" s="141" t="s">
        <v>59</v>
      </c>
      <c r="I478" s="138">
        <v>2.145E9</v>
      </c>
      <c r="J478" s="137" t="s">
        <v>19</v>
      </c>
      <c r="K478" s="137" t="s">
        <v>82</v>
      </c>
      <c r="L478" s="7">
        <f t="shared" si="1"/>
        <v>6677000000</v>
      </c>
      <c r="M478" s="7">
        <f t="shared" si="2"/>
        <v>3110000000</v>
      </c>
      <c r="N478" s="7">
        <f t="shared" si="3"/>
        <v>3567000000</v>
      </c>
    </row>
    <row r="479">
      <c r="A479" s="136">
        <v>505.0</v>
      </c>
      <c r="B479" s="137" t="s">
        <v>247</v>
      </c>
      <c r="C479" s="137" t="s">
        <v>26</v>
      </c>
      <c r="D479" s="139">
        <v>41639.0</v>
      </c>
      <c r="E479" s="138">
        <v>2.2756E10</v>
      </c>
      <c r="F479" s="138">
        <v>1.3545E10</v>
      </c>
      <c r="G479" s="138">
        <v>1.274E9</v>
      </c>
      <c r="H479" s="140" t="s">
        <v>59</v>
      </c>
      <c r="I479" s="138">
        <v>2.668E9</v>
      </c>
      <c r="J479" s="137" t="s">
        <v>19</v>
      </c>
      <c r="K479" s="137" t="s">
        <v>82</v>
      </c>
      <c r="L479" s="7">
        <f t="shared" si="1"/>
        <v>9211000000</v>
      </c>
      <c r="M479" s="7">
        <f t="shared" si="2"/>
        <v>3942000000</v>
      </c>
      <c r="N479" s="7">
        <f t="shared" si="3"/>
        <v>5269000000</v>
      </c>
    </row>
    <row r="480">
      <c r="A480" s="136">
        <v>506.0</v>
      </c>
      <c r="B480" s="137" t="s">
        <v>247</v>
      </c>
      <c r="C480" s="137" t="s">
        <v>27</v>
      </c>
      <c r="D480" s="139">
        <v>42004.0</v>
      </c>
      <c r="E480" s="138">
        <v>2.3925E10</v>
      </c>
      <c r="F480" s="138">
        <v>1.4323E10</v>
      </c>
      <c r="G480" s="138">
        <v>1.213E9</v>
      </c>
      <c r="H480" s="141" t="s">
        <v>59</v>
      </c>
      <c r="I480" s="138">
        <v>3.066E9</v>
      </c>
      <c r="J480" s="137" t="s">
        <v>19</v>
      </c>
      <c r="K480" s="137" t="s">
        <v>82</v>
      </c>
      <c r="L480" s="7">
        <f t="shared" si="1"/>
        <v>9602000000</v>
      </c>
      <c r="M480" s="7">
        <f t="shared" si="2"/>
        <v>4279000000</v>
      </c>
      <c r="N480" s="7">
        <f t="shared" si="3"/>
        <v>5323000000</v>
      </c>
    </row>
    <row r="481">
      <c r="A481" s="136">
        <v>507.0</v>
      </c>
      <c r="B481" s="137" t="s">
        <v>247</v>
      </c>
      <c r="C481" s="137" t="s">
        <v>28</v>
      </c>
      <c r="D481" s="139">
        <v>42369.0</v>
      </c>
      <c r="E481" s="138">
        <v>2.3459E10</v>
      </c>
      <c r="F481" s="138">
        <v>1.3728E10</v>
      </c>
      <c r="G481" s="138">
        <v>1.135E9</v>
      </c>
      <c r="H481" s="141" t="s">
        <v>59</v>
      </c>
      <c r="I481" s="138">
        <v>3.144E9</v>
      </c>
      <c r="J481" s="137" t="s">
        <v>19</v>
      </c>
      <c r="K481" s="137" t="s">
        <v>82</v>
      </c>
      <c r="L481" s="7">
        <f t="shared" si="1"/>
        <v>9731000000</v>
      </c>
      <c r="M481" s="7">
        <f t="shared" si="2"/>
        <v>4279000000</v>
      </c>
      <c r="N481" s="7">
        <f t="shared" si="3"/>
        <v>5452000000</v>
      </c>
    </row>
    <row r="482">
      <c r="A482" s="136">
        <v>508.0</v>
      </c>
      <c r="B482" s="137" t="s">
        <v>248</v>
      </c>
      <c r="C482" s="137" t="s">
        <v>25</v>
      </c>
      <c r="D482" s="139">
        <v>41274.0</v>
      </c>
      <c r="E482" s="138">
        <v>8.18628E9</v>
      </c>
      <c r="F482" s="138">
        <v>5.583549E9</v>
      </c>
      <c r="G482" s="138">
        <v>8.89879E8</v>
      </c>
      <c r="H482" s="141" t="s">
        <v>59</v>
      </c>
      <c r="I482" s="138">
        <v>3.41969E8</v>
      </c>
      <c r="J482" s="137" t="s">
        <v>13</v>
      </c>
      <c r="K482" s="137" t="s">
        <v>230</v>
      </c>
      <c r="L482" s="7">
        <f t="shared" si="1"/>
        <v>2602731000</v>
      </c>
      <c r="M482" s="7">
        <f t="shared" si="2"/>
        <v>1231848000</v>
      </c>
      <c r="N482" s="7">
        <f t="shared" si="3"/>
        <v>1370883000</v>
      </c>
    </row>
    <row r="483">
      <c r="A483" s="136">
        <v>509.0</v>
      </c>
      <c r="B483" s="137" t="s">
        <v>248</v>
      </c>
      <c r="C483" s="137" t="s">
        <v>26</v>
      </c>
      <c r="D483" s="139">
        <v>41639.0</v>
      </c>
      <c r="E483" s="138">
        <v>1.176405E10</v>
      </c>
      <c r="F483" s="138">
        <v>8.198377E9</v>
      </c>
      <c r="G483" s="138">
        <v>1.516508E9</v>
      </c>
      <c r="H483" s="141" t="s">
        <v>59</v>
      </c>
      <c r="I483" s="138">
        <v>5.28737E8</v>
      </c>
      <c r="J483" s="137" t="s">
        <v>13</v>
      </c>
      <c r="K483" s="137" t="s">
        <v>230</v>
      </c>
      <c r="L483" s="7">
        <f t="shared" si="1"/>
        <v>3565673000</v>
      </c>
      <c r="M483" s="7">
        <f t="shared" si="2"/>
        <v>2045245000</v>
      </c>
      <c r="N483" s="7">
        <f t="shared" si="3"/>
        <v>1520428000</v>
      </c>
    </row>
    <row r="484">
      <c r="A484" s="136">
        <v>510.0</v>
      </c>
      <c r="B484" s="137" t="s">
        <v>248</v>
      </c>
      <c r="C484" s="137" t="s">
        <v>27</v>
      </c>
      <c r="D484" s="139">
        <v>42004.0</v>
      </c>
      <c r="E484" s="138">
        <v>1.2795106E10</v>
      </c>
      <c r="F484" s="138">
        <v>9.119305E9</v>
      </c>
      <c r="G484" s="138">
        <v>1.278506E9</v>
      </c>
      <c r="H484" s="141" t="s">
        <v>59</v>
      </c>
      <c r="I484" s="138">
        <v>5.90935E8</v>
      </c>
      <c r="J484" s="137" t="s">
        <v>13</v>
      </c>
      <c r="K484" s="137" t="s">
        <v>230</v>
      </c>
      <c r="L484" s="7">
        <f t="shared" si="1"/>
        <v>3675801000</v>
      </c>
      <c r="M484" s="7">
        <f t="shared" si="2"/>
        <v>1869441000</v>
      </c>
      <c r="N484" s="7">
        <f t="shared" si="3"/>
        <v>1806360000</v>
      </c>
    </row>
    <row r="485">
      <c r="A485" s="136">
        <v>511.0</v>
      </c>
      <c r="B485" s="137" t="s">
        <v>248</v>
      </c>
      <c r="C485" s="137" t="s">
        <v>28</v>
      </c>
      <c r="D485" s="139">
        <v>42369.0</v>
      </c>
      <c r="E485" s="138">
        <v>1.3781837E10</v>
      </c>
      <c r="F485" s="138">
        <v>9.824834E9</v>
      </c>
      <c r="G485" s="138">
        <v>1.947135E9</v>
      </c>
      <c r="H485" s="141" t="s">
        <v>59</v>
      </c>
      <c r="I485" s="138">
        <v>6.38024E8</v>
      </c>
      <c r="J485" s="137" t="s">
        <v>13</v>
      </c>
      <c r="K485" s="137" t="s">
        <v>230</v>
      </c>
      <c r="L485" s="7">
        <f t="shared" si="1"/>
        <v>3957003000</v>
      </c>
      <c r="M485" s="7">
        <f t="shared" si="2"/>
        <v>2585159000</v>
      </c>
      <c r="N485" s="7">
        <f t="shared" si="3"/>
        <v>1371844000</v>
      </c>
    </row>
    <row r="486">
      <c r="A486" s="136">
        <v>512.0</v>
      </c>
      <c r="B486" s="137" t="s">
        <v>249</v>
      </c>
      <c r="C486" s="137" t="s">
        <v>25</v>
      </c>
      <c r="D486" s="139">
        <v>41639.0</v>
      </c>
      <c r="E486" s="138">
        <v>1.0397E10</v>
      </c>
      <c r="F486" s="138">
        <v>2.268E9</v>
      </c>
      <c r="G486" s="138">
        <v>2.743E9</v>
      </c>
      <c r="H486" s="141" t="s">
        <v>59</v>
      </c>
      <c r="I486" s="138">
        <v>2.78E9</v>
      </c>
      <c r="J486" s="137" t="s">
        <v>11</v>
      </c>
      <c r="K486" s="137" t="s">
        <v>116</v>
      </c>
      <c r="L486" s="7">
        <f t="shared" si="1"/>
        <v>8129000000</v>
      </c>
      <c r="M486" s="7">
        <f t="shared" si="2"/>
        <v>5523000000</v>
      </c>
      <c r="N486" s="7">
        <f t="shared" si="3"/>
        <v>2606000000</v>
      </c>
    </row>
    <row r="487">
      <c r="A487" s="136">
        <v>513.0</v>
      </c>
      <c r="B487" s="137" t="s">
        <v>249</v>
      </c>
      <c r="C487" s="137" t="s">
        <v>26</v>
      </c>
      <c r="D487" s="139">
        <v>42004.0</v>
      </c>
      <c r="E487" s="138">
        <v>2.0638E10</v>
      </c>
      <c r="F487" s="138">
        <v>2.332E9</v>
      </c>
      <c r="G487" s="138">
        <v>8.29E9</v>
      </c>
      <c r="H487" s="141" t="s">
        <v>59</v>
      </c>
      <c r="I487" s="138">
        <v>3.319E9</v>
      </c>
      <c r="J487" s="137" t="s">
        <v>11</v>
      </c>
      <c r="K487" s="137" t="s">
        <v>116</v>
      </c>
      <c r="L487" s="7">
        <f t="shared" si="1"/>
        <v>18306000000</v>
      </c>
      <c r="M487" s="7">
        <f t="shared" si="2"/>
        <v>11609000000</v>
      </c>
      <c r="N487" s="7">
        <f t="shared" si="3"/>
        <v>6697000000</v>
      </c>
    </row>
    <row r="488">
      <c r="A488" s="136">
        <v>514.0</v>
      </c>
      <c r="B488" s="137" t="s">
        <v>249</v>
      </c>
      <c r="C488" s="137" t="s">
        <v>27</v>
      </c>
      <c r="D488" s="139">
        <v>42369.0</v>
      </c>
      <c r="E488" s="138">
        <v>1.3145E10</v>
      </c>
      <c r="F488" s="138">
        <v>2.104E9</v>
      </c>
      <c r="G488" s="138">
        <v>7.741E9</v>
      </c>
      <c r="H488" s="140" t="s">
        <v>59</v>
      </c>
      <c r="I488" s="138">
        <v>3.129E9</v>
      </c>
      <c r="J488" s="137" t="s">
        <v>11</v>
      </c>
      <c r="K488" s="137" t="s">
        <v>116</v>
      </c>
      <c r="L488" s="7">
        <f t="shared" si="1"/>
        <v>11041000000</v>
      </c>
      <c r="M488" s="7">
        <f t="shared" si="2"/>
        <v>10870000000</v>
      </c>
      <c r="N488" s="7">
        <f t="shared" si="3"/>
        <v>171000000</v>
      </c>
    </row>
    <row r="489">
      <c r="A489" s="136">
        <v>515.0</v>
      </c>
      <c r="B489" s="137" t="s">
        <v>249</v>
      </c>
      <c r="C489" s="137" t="s">
        <v>28</v>
      </c>
      <c r="D489" s="139">
        <v>42735.0</v>
      </c>
      <c r="E489" s="138">
        <v>1.2197E10</v>
      </c>
      <c r="F489" s="138">
        <v>1.582E9</v>
      </c>
      <c r="G489" s="138">
        <v>6.476E9</v>
      </c>
      <c r="H489" s="141" t="s">
        <v>59</v>
      </c>
      <c r="I489" s="138">
        <v>1.792E9</v>
      </c>
      <c r="J489" s="137" t="s">
        <v>11</v>
      </c>
      <c r="K489" s="137" t="s">
        <v>116</v>
      </c>
      <c r="L489" s="7">
        <f t="shared" si="1"/>
        <v>10615000000</v>
      </c>
      <c r="M489" s="7">
        <f t="shared" si="2"/>
        <v>8268000000</v>
      </c>
      <c r="N489" s="7">
        <f t="shared" si="3"/>
        <v>2347000000</v>
      </c>
    </row>
    <row r="490">
      <c r="A490" s="136">
        <v>516.0</v>
      </c>
      <c r="B490" s="137" t="s">
        <v>250</v>
      </c>
      <c r="C490" s="137" t="s">
        <v>25</v>
      </c>
      <c r="D490" s="139">
        <v>41364.0</v>
      </c>
      <c r="E490" s="138">
        <v>3.797E9</v>
      </c>
      <c r="F490" s="138">
        <v>1.388E9</v>
      </c>
      <c r="G490" s="138">
        <v>1.078E9</v>
      </c>
      <c r="H490" s="138">
        <v>1.153E9</v>
      </c>
      <c r="I490" s="138">
        <v>3.0E7</v>
      </c>
      <c r="J490" s="137" t="s">
        <v>15</v>
      </c>
      <c r="K490" s="137" t="s">
        <v>125</v>
      </c>
      <c r="L490" s="7">
        <f t="shared" si="1"/>
        <v>2409000000</v>
      </c>
      <c r="M490" s="7">
        <f t="shared" si="2"/>
        <v>2261000000</v>
      </c>
      <c r="N490" s="7">
        <f t="shared" si="3"/>
        <v>148000000</v>
      </c>
    </row>
    <row r="491">
      <c r="A491" s="136">
        <v>517.0</v>
      </c>
      <c r="B491" s="137" t="s">
        <v>250</v>
      </c>
      <c r="C491" s="137" t="s">
        <v>26</v>
      </c>
      <c r="D491" s="139">
        <v>41729.0</v>
      </c>
      <c r="E491" s="138">
        <v>3.575E9</v>
      </c>
      <c r="F491" s="138">
        <v>1.347E9</v>
      </c>
      <c r="G491" s="138">
        <v>1.055E9</v>
      </c>
      <c r="H491" s="138">
        <v>1.125E9</v>
      </c>
      <c r="I491" s="138">
        <v>1.6E7</v>
      </c>
      <c r="J491" s="137" t="s">
        <v>15</v>
      </c>
      <c r="K491" s="137" t="s">
        <v>125</v>
      </c>
      <c r="L491" s="7">
        <f t="shared" si="1"/>
        <v>2228000000</v>
      </c>
      <c r="M491" s="7">
        <f t="shared" si="2"/>
        <v>2196000000</v>
      </c>
      <c r="N491" s="7">
        <f t="shared" si="3"/>
        <v>32000000</v>
      </c>
    </row>
    <row r="492">
      <c r="A492" s="136">
        <v>518.0</v>
      </c>
      <c r="B492" s="137" t="s">
        <v>250</v>
      </c>
      <c r="C492" s="137" t="s">
        <v>27</v>
      </c>
      <c r="D492" s="139">
        <v>42094.0</v>
      </c>
      <c r="E492" s="138">
        <v>4.515E9</v>
      </c>
      <c r="F492" s="138">
        <v>1.429E9</v>
      </c>
      <c r="G492" s="138">
        <v>1.03E9</v>
      </c>
      <c r="H492" s="138">
        <v>1.094E9</v>
      </c>
      <c r="I492" s="138">
        <v>1.4E7</v>
      </c>
      <c r="J492" s="137" t="s">
        <v>15</v>
      </c>
      <c r="K492" s="137" t="s">
        <v>125</v>
      </c>
      <c r="L492" s="7">
        <f t="shared" si="1"/>
        <v>3086000000</v>
      </c>
      <c r="M492" s="7">
        <f t="shared" si="2"/>
        <v>2138000000</v>
      </c>
      <c r="N492" s="7">
        <f t="shared" si="3"/>
        <v>948000000</v>
      </c>
    </row>
    <row r="493">
      <c r="A493" s="136">
        <v>519.0</v>
      </c>
      <c r="B493" s="137" t="s">
        <v>250</v>
      </c>
      <c r="C493" s="137" t="s">
        <v>28</v>
      </c>
      <c r="D493" s="139">
        <v>42460.0</v>
      </c>
      <c r="E493" s="138">
        <v>4.396E9</v>
      </c>
      <c r="F493" s="138">
        <v>1.354E9</v>
      </c>
      <c r="G493" s="138">
        <v>1.028E9</v>
      </c>
      <c r="H493" s="138">
        <v>1.109E9</v>
      </c>
      <c r="I493" s="138">
        <v>7000000.0</v>
      </c>
      <c r="J493" s="137" t="s">
        <v>15</v>
      </c>
      <c r="K493" s="137" t="s">
        <v>125</v>
      </c>
      <c r="L493" s="7">
        <f t="shared" si="1"/>
        <v>3042000000</v>
      </c>
      <c r="M493" s="7">
        <f t="shared" si="2"/>
        <v>2144000000</v>
      </c>
      <c r="N493" s="7">
        <f t="shared" si="3"/>
        <v>898000000</v>
      </c>
    </row>
    <row r="494">
      <c r="A494" s="136">
        <v>520.0</v>
      </c>
      <c r="B494" s="137" t="s">
        <v>251</v>
      </c>
      <c r="C494" s="137" t="s">
        <v>25</v>
      </c>
      <c r="D494" s="139">
        <v>41639.0</v>
      </c>
      <c r="E494" s="138">
        <v>8.257E9</v>
      </c>
      <c r="F494" s="138">
        <v>1.492E9</v>
      </c>
      <c r="G494" s="138">
        <v>3.26E9</v>
      </c>
      <c r="H494" s="138">
        <v>9.15E8</v>
      </c>
      <c r="I494" s="138">
        <v>1.36E8</v>
      </c>
      <c r="J494" s="137" t="s">
        <v>15</v>
      </c>
      <c r="K494" s="137" t="s">
        <v>92</v>
      </c>
      <c r="L494" s="7">
        <f t="shared" si="1"/>
        <v>6765000000</v>
      </c>
      <c r="M494" s="7">
        <f t="shared" si="2"/>
        <v>4311000000</v>
      </c>
      <c r="N494" s="7">
        <f t="shared" si="3"/>
        <v>2454000000</v>
      </c>
    </row>
    <row r="495">
      <c r="A495" s="136">
        <v>521.0</v>
      </c>
      <c r="B495" s="137" t="s">
        <v>251</v>
      </c>
      <c r="C495" s="137" t="s">
        <v>26</v>
      </c>
      <c r="D495" s="139">
        <v>42004.0</v>
      </c>
      <c r="E495" s="138">
        <v>8.79E9</v>
      </c>
      <c r="F495" s="138">
        <v>1.663E9</v>
      </c>
      <c r="G495" s="138">
        <v>3.593E9</v>
      </c>
      <c r="H495" s="138">
        <v>9.83E8</v>
      </c>
      <c r="I495" s="138">
        <v>7.5E7</v>
      </c>
      <c r="J495" s="137" t="s">
        <v>15</v>
      </c>
      <c r="K495" s="137" t="s">
        <v>92</v>
      </c>
      <c r="L495" s="7">
        <f t="shared" si="1"/>
        <v>7127000000</v>
      </c>
      <c r="M495" s="7">
        <f t="shared" si="2"/>
        <v>4651000000</v>
      </c>
      <c r="N495" s="7">
        <f t="shared" si="3"/>
        <v>2476000000</v>
      </c>
    </row>
    <row r="496">
      <c r="A496" s="136">
        <v>522.0</v>
      </c>
      <c r="B496" s="137" t="s">
        <v>251</v>
      </c>
      <c r="C496" s="137" t="s">
        <v>27</v>
      </c>
      <c r="D496" s="139">
        <v>42369.0</v>
      </c>
      <c r="E496" s="138">
        <v>8.592E9</v>
      </c>
      <c r="F496" s="138">
        <v>1.771E9</v>
      </c>
      <c r="G496" s="138">
        <v>3.66E9</v>
      </c>
      <c r="H496" s="138">
        <v>9.23E8</v>
      </c>
      <c r="I496" s="138">
        <v>4.1E7</v>
      </c>
      <c r="J496" s="137" t="s">
        <v>15</v>
      </c>
      <c r="K496" s="137" t="s">
        <v>92</v>
      </c>
      <c r="L496" s="7">
        <f t="shared" si="1"/>
        <v>6821000000</v>
      </c>
      <c r="M496" s="7">
        <f t="shared" si="2"/>
        <v>4624000000</v>
      </c>
      <c r="N496" s="7">
        <f t="shared" si="3"/>
        <v>2197000000</v>
      </c>
    </row>
    <row r="497">
      <c r="A497" s="136">
        <v>523.0</v>
      </c>
      <c r="B497" s="137" t="s">
        <v>251</v>
      </c>
      <c r="C497" s="137" t="s">
        <v>28</v>
      </c>
      <c r="D497" s="139">
        <v>42735.0</v>
      </c>
      <c r="E497" s="138">
        <v>8.979E9</v>
      </c>
      <c r="F497" s="138">
        <v>2.007E9</v>
      </c>
      <c r="G497" s="138">
        <v>3.499E9</v>
      </c>
      <c r="H497" s="138">
        <v>1.114E9</v>
      </c>
      <c r="I497" s="138">
        <v>3.4E7</v>
      </c>
      <c r="J497" s="137" t="s">
        <v>15</v>
      </c>
      <c r="K497" s="137" t="s">
        <v>92</v>
      </c>
      <c r="L497" s="7">
        <f t="shared" si="1"/>
        <v>6972000000</v>
      </c>
      <c r="M497" s="7">
        <f t="shared" si="2"/>
        <v>4647000000</v>
      </c>
      <c r="N497" s="7">
        <f t="shared" si="3"/>
        <v>2325000000</v>
      </c>
    </row>
    <row r="498">
      <c r="A498" s="136">
        <v>524.0</v>
      </c>
      <c r="B498" s="137" t="s">
        <v>252</v>
      </c>
      <c r="C498" s="137" t="s">
        <v>25</v>
      </c>
      <c r="D498" s="139">
        <v>41274.0</v>
      </c>
      <c r="E498" s="138">
        <v>1.18387E10</v>
      </c>
      <c r="F498" s="138">
        <v>6.3854E9</v>
      </c>
      <c r="G498" s="138">
        <v>4.0183E9</v>
      </c>
      <c r="H498" s="140" t="s">
        <v>59</v>
      </c>
      <c r="I498" s="140" t="s">
        <v>59</v>
      </c>
      <c r="J498" s="137" t="s">
        <v>16</v>
      </c>
      <c r="K498" s="137" t="s">
        <v>94</v>
      </c>
      <c r="L498" s="7">
        <f t="shared" si="1"/>
        <v>5453300000</v>
      </c>
      <c r="M498" s="7">
        <f t="shared" si="2"/>
        <v>4018300000</v>
      </c>
      <c r="N498" s="7">
        <f t="shared" si="3"/>
        <v>1435000000</v>
      </c>
    </row>
    <row r="499">
      <c r="A499" s="136">
        <v>525.0</v>
      </c>
      <c r="B499" s="137" t="s">
        <v>252</v>
      </c>
      <c r="C499" s="137" t="s">
        <v>26</v>
      </c>
      <c r="D499" s="139">
        <v>41639.0</v>
      </c>
      <c r="E499" s="138">
        <v>1.32534E10</v>
      </c>
      <c r="F499" s="138">
        <v>7.1612E9</v>
      </c>
      <c r="G499" s="138">
        <v>4.3603E9</v>
      </c>
      <c r="H499" s="141" t="s">
        <v>59</v>
      </c>
      <c r="I499" s="140" t="s">
        <v>59</v>
      </c>
      <c r="J499" s="137" t="s">
        <v>16</v>
      </c>
      <c r="K499" s="137" t="s">
        <v>94</v>
      </c>
      <c r="L499" s="7">
        <f t="shared" si="1"/>
        <v>6092200000</v>
      </c>
      <c r="M499" s="7">
        <f t="shared" si="2"/>
        <v>4360300000</v>
      </c>
      <c r="N499" s="7">
        <f t="shared" si="3"/>
        <v>1731900000</v>
      </c>
    </row>
    <row r="500">
      <c r="A500" s="136">
        <v>526.0</v>
      </c>
      <c r="B500" s="137" t="s">
        <v>252</v>
      </c>
      <c r="C500" s="137" t="s">
        <v>27</v>
      </c>
      <c r="D500" s="139">
        <v>42004.0</v>
      </c>
      <c r="E500" s="138">
        <v>1.42805E10</v>
      </c>
      <c r="F500" s="138">
        <v>7.6791E9</v>
      </c>
      <c r="G500" s="138">
        <v>4.5776E9</v>
      </c>
      <c r="H500" s="141" t="s">
        <v>59</v>
      </c>
      <c r="I500" s="141" t="s">
        <v>59</v>
      </c>
      <c r="J500" s="137" t="s">
        <v>16</v>
      </c>
      <c r="K500" s="137" t="s">
        <v>94</v>
      </c>
      <c r="L500" s="7">
        <f t="shared" si="1"/>
        <v>6601400000</v>
      </c>
      <c r="M500" s="6">
        <f t="shared" si="2"/>
        <v>4577600000</v>
      </c>
      <c r="N500" s="7">
        <f t="shared" si="3"/>
        <v>2023800000</v>
      </c>
    </row>
    <row r="501">
      <c r="A501" s="136">
        <v>527.0</v>
      </c>
      <c r="B501" s="137" t="s">
        <v>252</v>
      </c>
      <c r="C501" s="137" t="s">
        <v>28</v>
      </c>
      <c r="D501" s="139">
        <v>42369.0</v>
      </c>
      <c r="E501" s="138">
        <v>1.35451E10</v>
      </c>
      <c r="F501" s="138">
        <v>7.2235E9</v>
      </c>
      <c r="G501" s="138">
        <v>4.3455E9</v>
      </c>
      <c r="H501" s="141" t="s">
        <v>59</v>
      </c>
      <c r="I501" s="141" t="s">
        <v>59</v>
      </c>
      <c r="J501" s="137" t="s">
        <v>16</v>
      </c>
      <c r="K501" s="137" t="s">
        <v>94</v>
      </c>
      <c r="L501" s="7">
        <f t="shared" si="1"/>
        <v>6321600000</v>
      </c>
      <c r="M501" s="6">
        <f t="shared" si="2"/>
        <v>4345500000</v>
      </c>
      <c r="N501" s="7">
        <f t="shared" si="3"/>
        <v>1976100000</v>
      </c>
    </row>
    <row r="502">
      <c r="A502" s="136">
        <v>528.0</v>
      </c>
      <c r="B502" s="137" t="s">
        <v>253</v>
      </c>
      <c r="C502" s="137" t="s">
        <v>25</v>
      </c>
      <c r="D502" s="139">
        <v>41639.0</v>
      </c>
      <c r="E502" s="138">
        <v>1.2354E10</v>
      </c>
      <c r="F502" s="138">
        <v>7.191E9</v>
      </c>
      <c r="G502" s="138">
        <v>1.895E9</v>
      </c>
      <c r="H502" s="141" t="s">
        <v>59</v>
      </c>
      <c r="I502" s="138">
        <v>1.024E9</v>
      </c>
      <c r="J502" s="137" t="s">
        <v>19</v>
      </c>
      <c r="K502" s="137" t="s">
        <v>82</v>
      </c>
      <c r="L502" s="7">
        <f t="shared" si="1"/>
        <v>5163000000</v>
      </c>
      <c r="M502" s="7">
        <f t="shared" si="2"/>
        <v>2919000000</v>
      </c>
      <c r="N502" s="7">
        <f t="shared" si="3"/>
        <v>2244000000</v>
      </c>
    </row>
    <row r="503">
      <c r="A503" s="136">
        <v>529.0</v>
      </c>
      <c r="B503" s="137" t="s">
        <v>253</v>
      </c>
      <c r="C503" s="137" t="s">
        <v>26</v>
      </c>
      <c r="D503" s="139">
        <v>42004.0</v>
      </c>
      <c r="E503" s="138">
        <v>1.2919E10</v>
      </c>
      <c r="F503" s="138">
        <v>7.807E9</v>
      </c>
      <c r="G503" s="138">
        <v>1.877E9</v>
      </c>
      <c r="H503" s="141" t="s">
        <v>59</v>
      </c>
      <c r="I503" s="138">
        <v>1.071E9</v>
      </c>
      <c r="J503" s="137" t="s">
        <v>19</v>
      </c>
      <c r="K503" s="137" t="s">
        <v>82</v>
      </c>
      <c r="L503" s="7">
        <f t="shared" si="1"/>
        <v>5112000000</v>
      </c>
      <c r="M503" s="7">
        <f t="shared" si="2"/>
        <v>2948000000</v>
      </c>
      <c r="N503" s="7">
        <f t="shared" si="3"/>
        <v>2164000000</v>
      </c>
    </row>
    <row r="504">
      <c r="A504" s="136">
        <v>530.0</v>
      </c>
      <c r="B504" s="137" t="s">
        <v>253</v>
      </c>
      <c r="C504" s="137" t="s">
        <v>27</v>
      </c>
      <c r="D504" s="139">
        <v>42369.0</v>
      </c>
      <c r="E504" s="138">
        <v>1.2554E10</v>
      </c>
      <c r="F504" s="138">
        <v>7.06E9</v>
      </c>
      <c r="G504" s="138">
        <v>1.937E9</v>
      </c>
      <c r="H504" s="140" t="s">
        <v>59</v>
      </c>
      <c r="I504" s="138">
        <v>1.13E9</v>
      </c>
      <c r="J504" s="137" t="s">
        <v>19</v>
      </c>
      <c r="K504" s="137" t="s">
        <v>82</v>
      </c>
      <c r="L504" s="7">
        <f t="shared" si="1"/>
        <v>5494000000</v>
      </c>
      <c r="M504" s="7">
        <f t="shared" si="2"/>
        <v>3067000000</v>
      </c>
      <c r="N504" s="7">
        <f t="shared" si="3"/>
        <v>2427000000</v>
      </c>
    </row>
    <row r="505">
      <c r="A505" s="136">
        <v>531.0</v>
      </c>
      <c r="B505" s="137" t="s">
        <v>253</v>
      </c>
      <c r="C505" s="137" t="s">
        <v>28</v>
      </c>
      <c r="D505" s="139">
        <v>42735.0</v>
      </c>
      <c r="E505" s="138">
        <v>1.2075E10</v>
      </c>
      <c r="F505" s="138">
        <v>6.357E9</v>
      </c>
      <c r="G505" s="138">
        <v>2.031E9</v>
      </c>
      <c r="H505" s="140" t="s">
        <v>59</v>
      </c>
      <c r="I505" s="138">
        <v>1.216E9</v>
      </c>
      <c r="J505" s="137" t="s">
        <v>19</v>
      </c>
      <c r="K505" s="137" t="s">
        <v>82</v>
      </c>
      <c r="L505" s="7">
        <f t="shared" si="1"/>
        <v>5718000000</v>
      </c>
      <c r="M505" s="7">
        <f t="shared" si="2"/>
        <v>3247000000</v>
      </c>
      <c r="N505" s="7">
        <f t="shared" si="3"/>
        <v>2471000000</v>
      </c>
    </row>
    <row r="506">
      <c r="A506" s="136">
        <v>532.0</v>
      </c>
      <c r="B506" s="137" t="s">
        <v>254</v>
      </c>
      <c r="C506" s="137" t="s">
        <v>25</v>
      </c>
      <c r="D506" s="139">
        <v>41274.0</v>
      </c>
      <c r="E506" s="138">
        <v>2.073E9</v>
      </c>
      <c r="F506" s="138">
        <v>7.595E8</v>
      </c>
      <c r="G506" s="138">
        <v>6.735E8</v>
      </c>
      <c r="H506" s="141" t="s">
        <v>59</v>
      </c>
      <c r="I506" s="138">
        <v>1.6E8</v>
      </c>
      <c r="J506" s="137" t="s">
        <v>14</v>
      </c>
      <c r="K506" s="137" t="s">
        <v>242</v>
      </c>
      <c r="L506" s="7">
        <f t="shared" si="1"/>
        <v>1313500000</v>
      </c>
      <c r="M506" s="7">
        <f t="shared" si="2"/>
        <v>833500000</v>
      </c>
      <c r="N506" s="7">
        <f t="shared" si="3"/>
        <v>480000000</v>
      </c>
    </row>
    <row r="507">
      <c r="A507" s="136">
        <v>533.0</v>
      </c>
      <c r="B507" s="137" t="s">
        <v>254</v>
      </c>
      <c r="C507" s="137" t="s">
        <v>26</v>
      </c>
      <c r="D507" s="139">
        <v>41639.0</v>
      </c>
      <c r="E507" s="138">
        <v>2.3039E9</v>
      </c>
      <c r="F507" s="138">
        <v>7.873E8</v>
      </c>
      <c r="G507" s="138">
        <v>7.158E8</v>
      </c>
      <c r="H507" s="141" t="s">
        <v>59</v>
      </c>
      <c r="I507" s="138">
        <v>1.896E8</v>
      </c>
      <c r="J507" s="137" t="s">
        <v>14</v>
      </c>
      <c r="K507" s="137" t="s">
        <v>242</v>
      </c>
      <c r="L507" s="7">
        <f t="shared" si="1"/>
        <v>1516600000</v>
      </c>
      <c r="M507" s="7">
        <f t="shared" si="2"/>
        <v>905400000</v>
      </c>
      <c r="N507" s="7">
        <f t="shared" si="3"/>
        <v>611200000</v>
      </c>
    </row>
    <row r="508">
      <c r="A508" s="136">
        <v>534.0</v>
      </c>
      <c r="B508" s="137" t="s">
        <v>254</v>
      </c>
      <c r="C508" s="137" t="s">
        <v>27</v>
      </c>
      <c r="D508" s="139">
        <v>42004.0</v>
      </c>
      <c r="E508" s="138">
        <v>2.4364E9</v>
      </c>
      <c r="F508" s="138">
        <v>8.447E8</v>
      </c>
      <c r="G508" s="138">
        <v>7.517E8</v>
      </c>
      <c r="H508" s="140" t="s">
        <v>59</v>
      </c>
      <c r="I508" s="138">
        <v>2.018E8</v>
      </c>
      <c r="J508" s="137" t="s">
        <v>14</v>
      </c>
      <c r="K508" s="137" t="s">
        <v>242</v>
      </c>
      <c r="L508" s="7">
        <f t="shared" si="1"/>
        <v>1591700000</v>
      </c>
      <c r="M508" s="7">
        <f t="shared" si="2"/>
        <v>953500000</v>
      </c>
      <c r="N508" s="7">
        <f t="shared" si="3"/>
        <v>638200000</v>
      </c>
    </row>
    <row r="509">
      <c r="A509" s="136">
        <v>535.0</v>
      </c>
      <c r="B509" s="137" t="s">
        <v>254</v>
      </c>
      <c r="C509" s="137" t="s">
        <v>28</v>
      </c>
      <c r="D509" s="139">
        <v>42369.0</v>
      </c>
      <c r="E509" s="138">
        <v>2.6636E9</v>
      </c>
      <c r="F509" s="138">
        <v>8.874E8</v>
      </c>
      <c r="G509" s="138">
        <v>8.843E8</v>
      </c>
      <c r="H509" s="141" t="s">
        <v>59</v>
      </c>
      <c r="I509" s="138">
        <v>1.98E8</v>
      </c>
      <c r="J509" s="137" t="s">
        <v>14</v>
      </c>
      <c r="K509" s="137" t="s">
        <v>242</v>
      </c>
      <c r="L509" s="7">
        <f t="shared" si="1"/>
        <v>1776200000</v>
      </c>
      <c r="M509" s="7">
        <f t="shared" si="2"/>
        <v>1082300000</v>
      </c>
      <c r="N509" s="7">
        <f t="shared" si="3"/>
        <v>693900000</v>
      </c>
    </row>
    <row r="510">
      <c r="A510" s="136">
        <v>536.0</v>
      </c>
      <c r="B510" s="137" t="s">
        <v>255</v>
      </c>
      <c r="C510" s="137" t="s">
        <v>25</v>
      </c>
      <c r="D510" s="139">
        <v>41274.0</v>
      </c>
      <c r="E510" s="138">
        <v>1.1862E10</v>
      </c>
      <c r="F510" s="138">
        <v>7.747E9</v>
      </c>
      <c r="G510" s="138">
        <v>2.96E8</v>
      </c>
      <c r="H510" s="141" t="s">
        <v>59</v>
      </c>
      <c r="I510" s="138">
        <v>1.562E9</v>
      </c>
      <c r="J510" s="137" t="s">
        <v>19</v>
      </c>
      <c r="K510" s="137" t="s">
        <v>82</v>
      </c>
      <c r="L510" s="7">
        <f t="shared" si="1"/>
        <v>4115000000</v>
      </c>
      <c r="M510" s="7">
        <f t="shared" si="2"/>
        <v>1858000000</v>
      </c>
      <c r="N510" s="7">
        <f t="shared" si="3"/>
        <v>2257000000</v>
      </c>
    </row>
    <row r="511">
      <c r="A511" s="136">
        <v>537.0</v>
      </c>
      <c r="B511" s="137" t="s">
        <v>255</v>
      </c>
      <c r="C511" s="137" t="s">
        <v>26</v>
      </c>
      <c r="D511" s="139">
        <v>41639.0</v>
      </c>
      <c r="E511" s="138">
        <v>1.2581E10</v>
      </c>
      <c r="F511" s="138">
        <v>8.364E9</v>
      </c>
      <c r="G511" s="138">
        <v>3.09E8</v>
      </c>
      <c r="H511" s="140" t="s">
        <v>59</v>
      </c>
      <c r="I511" s="138">
        <v>1.622E9</v>
      </c>
      <c r="J511" s="137" t="s">
        <v>19</v>
      </c>
      <c r="K511" s="137" t="s">
        <v>82</v>
      </c>
      <c r="L511" s="7">
        <f t="shared" si="1"/>
        <v>4217000000</v>
      </c>
      <c r="M511" s="7">
        <f t="shared" si="2"/>
        <v>1931000000</v>
      </c>
      <c r="N511" s="7">
        <f t="shared" si="3"/>
        <v>2286000000</v>
      </c>
    </row>
    <row r="512">
      <c r="A512" s="136">
        <v>538.0</v>
      </c>
      <c r="B512" s="137" t="s">
        <v>255</v>
      </c>
      <c r="C512" s="137" t="s">
        <v>27</v>
      </c>
      <c r="D512" s="139">
        <v>42004.0</v>
      </c>
      <c r="E512" s="138">
        <v>1.3413E10</v>
      </c>
      <c r="F512" s="138">
        <v>8.742E9</v>
      </c>
      <c r="G512" s="138">
        <v>3.22E8</v>
      </c>
      <c r="H512" s="141" t="s">
        <v>59</v>
      </c>
      <c r="I512" s="138">
        <v>1.72E9</v>
      </c>
      <c r="J512" s="137" t="s">
        <v>19</v>
      </c>
      <c r="K512" s="137" t="s">
        <v>82</v>
      </c>
      <c r="L512" s="7">
        <f t="shared" si="1"/>
        <v>4671000000</v>
      </c>
      <c r="M512" s="7">
        <f t="shared" si="2"/>
        <v>2042000000</v>
      </c>
      <c r="N512" s="7">
        <f t="shared" si="3"/>
        <v>2629000000</v>
      </c>
    </row>
    <row r="513">
      <c r="A513" s="136">
        <v>539.0</v>
      </c>
      <c r="B513" s="137" t="s">
        <v>255</v>
      </c>
      <c r="C513" s="137" t="s">
        <v>28</v>
      </c>
      <c r="D513" s="139">
        <v>42369.0</v>
      </c>
      <c r="E513" s="138">
        <v>1.1524E10</v>
      </c>
      <c r="F513" s="138">
        <v>7.256E9</v>
      </c>
      <c r="G513" s="138">
        <v>3.36E8</v>
      </c>
      <c r="H513" s="141" t="s">
        <v>59</v>
      </c>
      <c r="I513" s="138">
        <v>1.919E9</v>
      </c>
      <c r="J513" s="137" t="s">
        <v>19</v>
      </c>
      <c r="K513" s="137" t="s">
        <v>82</v>
      </c>
      <c r="L513" s="7">
        <f t="shared" si="1"/>
        <v>4268000000</v>
      </c>
      <c r="M513" s="7">
        <f t="shared" si="2"/>
        <v>2255000000</v>
      </c>
      <c r="N513" s="7">
        <f t="shared" si="3"/>
        <v>2013000000</v>
      </c>
    </row>
    <row r="514">
      <c r="A514" s="136">
        <v>540.0</v>
      </c>
      <c r="B514" s="137" t="s">
        <v>256</v>
      </c>
      <c r="C514" s="137" t="s">
        <v>25</v>
      </c>
      <c r="D514" s="139">
        <v>41455.0</v>
      </c>
      <c r="E514" s="138">
        <v>1.01817E10</v>
      </c>
      <c r="F514" s="138">
        <v>2.0259E9</v>
      </c>
      <c r="G514" s="138">
        <v>6.597E9</v>
      </c>
      <c r="H514" s="141" t="s">
        <v>59</v>
      </c>
      <c r="I514" s="140" t="s">
        <v>59</v>
      </c>
      <c r="J514" s="137" t="s">
        <v>10</v>
      </c>
      <c r="K514" s="137" t="s">
        <v>202</v>
      </c>
      <c r="L514" s="7">
        <f t="shared" si="1"/>
        <v>8155800000</v>
      </c>
      <c r="M514" s="7">
        <f t="shared" si="2"/>
        <v>6597000000</v>
      </c>
      <c r="N514" s="7">
        <f t="shared" si="3"/>
        <v>1558800000</v>
      </c>
    </row>
    <row r="515">
      <c r="A515" s="136">
        <v>541.0</v>
      </c>
      <c r="B515" s="137" t="s">
        <v>256</v>
      </c>
      <c r="C515" s="137" t="s">
        <v>26</v>
      </c>
      <c r="D515" s="139">
        <v>41820.0</v>
      </c>
      <c r="E515" s="138">
        <v>1.09688E10</v>
      </c>
      <c r="F515" s="138">
        <v>2.1582E9</v>
      </c>
      <c r="G515" s="138">
        <v>6.9859E9</v>
      </c>
      <c r="H515" s="140" t="s">
        <v>59</v>
      </c>
      <c r="I515" s="140" t="s">
        <v>59</v>
      </c>
      <c r="J515" s="137" t="s">
        <v>10</v>
      </c>
      <c r="K515" s="137" t="s">
        <v>202</v>
      </c>
      <c r="L515" s="7">
        <f t="shared" si="1"/>
        <v>8810600000</v>
      </c>
      <c r="M515" s="7">
        <f t="shared" si="2"/>
        <v>6985900000</v>
      </c>
      <c r="N515" s="7">
        <f t="shared" si="3"/>
        <v>1824700000</v>
      </c>
    </row>
    <row r="516">
      <c r="A516" s="136">
        <v>542.0</v>
      </c>
      <c r="B516" s="137" t="s">
        <v>256</v>
      </c>
      <c r="C516" s="137" t="s">
        <v>27</v>
      </c>
      <c r="D516" s="139">
        <v>42185.0</v>
      </c>
      <c r="E516" s="138">
        <v>1.07804E10</v>
      </c>
      <c r="F516" s="138">
        <v>2.1006E9</v>
      </c>
      <c r="G516" s="138">
        <v>7.0735E9</v>
      </c>
      <c r="H516" s="140" t="s">
        <v>59</v>
      </c>
      <c r="I516" s="141" t="s">
        <v>59</v>
      </c>
      <c r="J516" s="137" t="s">
        <v>10</v>
      </c>
      <c r="K516" s="137" t="s">
        <v>202</v>
      </c>
      <c r="L516" s="7">
        <f t="shared" si="1"/>
        <v>8679800000</v>
      </c>
      <c r="M516" s="6">
        <f t="shared" si="2"/>
        <v>7073500000</v>
      </c>
      <c r="N516" s="7">
        <f t="shared" si="3"/>
        <v>1606300000</v>
      </c>
    </row>
    <row r="517">
      <c r="A517" s="136">
        <v>543.0</v>
      </c>
      <c r="B517" s="137" t="s">
        <v>256</v>
      </c>
      <c r="C517" s="137" t="s">
        <v>28</v>
      </c>
      <c r="D517" s="139">
        <v>42551.0</v>
      </c>
      <c r="E517" s="138">
        <v>1.12623E10</v>
      </c>
      <c r="F517" s="138">
        <v>2.1811E9</v>
      </c>
      <c r="G517" s="138">
        <v>7.3378E9</v>
      </c>
      <c r="H517" s="141" t="s">
        <v>59</v>
      </c>
      <c r="I517" s="140" t="s">
        <v>59</v>
      </c>
      <c r="J517" s="137" t="s">
        <v>10</v>
      </c>
      <c r="K517" s="137" t="s">
        <v>202</v>
      </c>
      <c r="L517" s="7">
        <f t="shared" si="1"/>
        <v>9081200000</v>
      </c>
      <c r="M517" s="7">
        <f t="shared" si="2"/>
        <v>7337800000</v>
      </c>
      <c r="N517" s="7">
        <f t="shared" si="3"/>
        <v>1743400000</v>
      </c>
    </row>
    <row r="518">
      <c r="A518" s="136">
        <v>544.0</v>
      </c>
      <c r="B518" s="137" t="s">
        <v>257</v>
      </c>
      <c r="C518" s="137" t="s">
        <v>25</v>
      </c>
      <c r="D518" s="139">
        <v>41274.0</v>
      </c>
      <c r="E518" s="138">
        <v>8.102E9</v>
      </c>
      <c r="F518" s="138">
        <v>6.34E9</v>
      </c>
      <c r="G518" s="138">
        <v>6.44E8</v>
      </c>
      <c r="H518" s="138">
        <v>1.98E8</v>
      </c>
      <c r="I518" s="141" t="s">
        <v>59</v>
      </c>
      <c r="J518" s="137" t="s">
        <v>16</v>
      </c>
      <c r="K518" s="137" t="s">
        <v>224</v>
      </c>
      <c r="L518" s="7">
        <f t="shared" si="1"/>
        <v>1762000000</v>
      </c>
      <c r="M518" s="6">
        <f t="shared" si="2"/>
        <v>842000000</v>
      </c>
      <c r="N518" s="7">
        <f t="shared" si="3"/>
        <v>920000000</v>
      </c>
    </row>
    <row r="519">
      <c r="A519" s="136">
        <v>545.0</v>
      </c>
      <c r="B519" s="137" t="s">
        <v>257</v>
      </c>
      <c r="C519" s="137" t="s">
        <v>26</v>
      </c>
      <c r="D519" s="139">
        <v>41639.0</v>
      </c>
      <c r="E519" s="138">
        <v>9.35E9</v>
      </c>
      <c r="F519" s="138">
        <v>6.574E9</v>
      </c>
      <c r="G519" s="138">
        <v>6.45E8</v>
      </c>
      <c r="H519" s="138">
        <v>1.93E8</v>
      </c>
      <c r="I519" s="141" t="s">
        <v>59</v>
      </c>
      <c r="J519" s="137" t="s">
        <v>16</v>
      </c>
      <c r="K519" s="137" t="s">
        <v>224</v>
      </c>
      <c r="L519" s="7">
        <f t="shared" si="1"/>
        <v>2776000000</v>
      </c>
      <c r="M519" s="6">
        <f t="shared" si="2"/>
        <v>838000000</v>
      </c>
      <c r="N519" s="7">
        <f t="shared" si="3"/>
        <v>1938000000</v>
      </c>
    </row>
    <row r="520">
      <c r="A520" s="136">
        <v>546.0</v>
      </c>
      <c r="B520" s="137" t="s">
        <v>257</v>
      </c>
      <c r="C520" s="137" t="s">
        <v>27</v>
      </c>
      <c r="D520" s="139">
        <v>42004.0</v>
      </c>
      <c r="E520" s="138">
        <v>9.527E9</v>
      </c>
      <c r="F520" s="138">
        <v>7.306E9</v>
      </c>
      <c r="G520" s="138">
        <v>7.55E8</v>
      </c>
      <c r="H520" s="138">
        <v>2.27E8</v>
      </c>
      <c r="I520" s="140" t="s">
        <v>59</v>
      </c>
      <c r="J520" s="137" t="s">
        <v>16</v>
      </c>
      <c r="K520" s="137" t="s">
        <v>224</v>
      </c>
      <c r="L520" s="7">
        <f t="shared" si="1"/>
        <v>2221000000</v>
      </c>
      <c r="M520" s="7">
        <f t="shared" si="2"/>
        <v>982000000</v>
      </c>
      <c r="N520" s="7">
        <f t="shared" si="3"/>
        <v>1239000000</v>
      </c>
    </row>
    <row r="521">
      <c r="A521" s="136">
        <v>547.0</v>
      </c>
      <c r="B521" s="137" t="s">
        <v>257</v>
      </c>
      <c r="C521" s="137" t="s">
        <v>28</v>
      </c>
      <c r="D521" s="139">
        <v>42369.0</v>
      </c>
      <c r="E521" s="138">
        <v>9.648E9</v>
      </c>
      <c r="F521" s="138">
        <v>7.068E9</v>
      </c>
      <c r="G521" s="138">
        <v>7.62E8</v>
      </c>
      <c r="H521" s="138">
        <v>2.51E8</v>
      </c>
      <c r="I521" s="141" t="s">
        <v>59</v>
      </c>
      <c r="J521" s="137" t="s">
        <v>16</v>
      </c>
      <c r="K521" s="137" t="s">
        <v>224</v>
      </c>
      <c r="L521" s="7">
        <f t="shared" si="1"/>
        <v>2580000000</v>
      </c>
      <c r="M521" s="6">
        <f t="shared" si="2"/>
        <v>1013000000</v>
      </c>
      <c r="N521" s="7">
        <f t="shared" si="3"/>
        <v>1567000000</v>
      </c>
    </row>
    <row r="522">
      <c r="A522" s="136">
        <v>548.0</v>
      </c>
      <c r="B522" s="137" t="s">
        <v>258</v>
      </c>
      <c r="C522" s="137" t="s">
        <v>25</v>
      </c>
      <c r="D522" s="139">
        <v>41547.0</v>
      </c>
      <c r="E522" s="138">
        <v>2.4669E10</v>
      </c>
      <c r="F522" s="138">
        <v>1.4717E10</v>
      </c>
      <c r="G522" s="138">
        <v>6.01E9</v>
      </c>
      <c r="H522" s="141" t="s">
        <v>59</v>
      </c>
      <c r="I522" s="140" t="s">
        <v>59</v>
      </c>
      <c r="J522" s="137" t="s">
        <v>14</v>
      </c>
      <c r="K522" s="137" t="s">
        <v>196</v>
      </c>
      <c r="L522" s="7">
        <f t="shared" si="1"/>
        <v>9952000000</v>
      </c>
      <c r="M522" s="7">
        <f t="shared" si="2"/>
        <v>6010000000</v>
      </c>
      <c r="N522" s="7">
        <f t="shared" si="3"/>
        <v>3942000000</v>
      </c>
    </row>
    <row r="523">
      <c r="A523" s="136">
        <v>549.0</v>
      </c>
      <c r="B523" s="137" t="s">
        <v>258</v>
      </c>
      <c r="C523" s="137" t="s">
        <v>26</v>
      </c>
      <c r="D523" s="139">
        <v>41912.0</v>
      </c>
      <c r="E523" s="138">
        <v>1.7733E10</v>
      </c>
      <c r="F523" s="138">
        <v>9.971E9</v>
      </c>
      <c r="G523" s="138">
        <v>4.375E9</v>
      </c>
      <c r="H523" s="141" t="s">
        <v>59</v>
      </c>
      <c r="I523" s="140" t="s">
        <v>59</v>
      </c>
      <c r="J523" s="137" t="s">
        <v>14</v>
      </c>
      <c r="K523" s="137" t="s">
        <v>196</v>
      </c>
      <c r="L523" s="7">
        <f t="shared" si="1"/>
        <v>7762000000</v>
      </c>
      <c r="M523" s="7">
        <f t="shared" si="2"/>
        <v>4375000000</v>
      </c>
      <c r="N523" s="7">
        <f t="shared" si="3"/>
        <v>3387000000</v>
      </c>
    </row>
    <row r="524">
      <c r="A524" s="136">
        <v>550.0</v>
      </c>
      <c r="B524" s="137" t="s">
        <v>258</v>
      </c>
      <c r="C524" s="137" t="s">
        <v>27</v>
      </c>
      <c r="D524" s="142">
        <v>42277.0</v>
      </c>
      <c r="E524" s="138">
        <v>1.6249E10</v>
      </c>
      <c r="F524" s="138">
        <v>9.241E9</v>
      </c>
      <c r="G524" s="138">
        <v>4.065E9</v>
      </c>
      <c r="H524" s="141" t="s">
        <v>59</v>
      </c>
      <c r="I524" s="140" t="s">
        <v>59</v>
      </c>
      <c r="J524" s="137" t="s">
        <v>14</v>
      </c>
      <c r="K524" s="137" t="s">
        <v>196</v>
      </c>
      <c r="L524" s="7">
        <f t="shared" si="1"/>
        <v>7008000000</v>
      </c>
      <c r="M524" s="7">
        <f t="shared" si="2"/>
        <v>4065000000</v>
      </c>
      <c r="N524" s="7">
        <f t="shared" si="3"/>
        <v>2943000000</v>
      </c>
    </row>
    <row r="525">
      <c r="A525" s="136">
        <v>551.0</v>
      </c>
      <c r="B525" s="137" t="s">
        <v>258</v>
      </c>
      <c r="C525" s="137" t="s">
        <v>28</v>
      </c>
      <c r="D525" s="139">
        <v>42643.0</v>
      </c>
      <c r="E525" s="138">
        <v>1.4522E10</v>
      </c>
      <c r="F525" s="138">
        <v>8.26E9</v>
      </c>
      <c r="G525" s="138">
        <v>3.758E9</v>
      </c>
      <c r="H525" s="141" t="s">
        <v>59</v>
      </c>
      <c r="I525" s="141" t="s">
        <v>59</v>
      </c>
      <c r="J525" s="137" t="s">
        <v>14</v>
      </c>
      <c r="K525" s="137" t="s">
        <v>196</v>
      </c>
      <c r="L525" s="7">
        <f t="shared" si="1"/>
        <v>6262000000</v>
      </c>
      <c r="M525" s="6">
        <f t="shared" si="2"/>
        <v>3758000000</v>
      </c>
      <c r="N525" s="7">
        <f t="shared" si="3"/>
        <v>2504000000</v>
      </c>
    </row>
    <row r="526">
      <c r="A526" s="136">
        <v>552.0</v>
      </c>
      <c r="B526" s="137" t="s">
        <v>259</v>
      </c>
      <c r="C526" s="137" t="s">
        <v>25</v>
      </c>
      <c r="D526" s="139">
        <v>41274.0</v>
      </c>
      <c r="E526" s="138">
        <v>1.1682636E10</v>
      </c>
      <c r="F526" s="138">
        <v>1.699428E9</v>
      </c>
      <c r="G526" s="138">
        <v>3.862434E9</v>
      </c>
      <c r="H526" s="140" t="s">
        <v>59</v>
      </c>
      <c r="I526" s="138">
        <v>3.169703E9</v>
      </c>
      <c r="J526" s="137" t="s">
        <v>11</v>
      </c>
      <c r="K526" s="137" t="s">
        <v>116</v>
      </c>
      <c r="L526" s="7">
        <f t="shared" si="1"/>
        <v>9983208000</v>
      </c>
      <c r="M526" s="7">
        <f t="shared" si="2"/>
        <v>7032137000</v>
      </c>
      <c r="N526" s="7">
        <f t="shared" si="3"/>
        <v>2951071000</v>
      </c>
    </row>
    <row r="527">
      <c r="A527" s="136">
        <v>553.0</v>
      </c>
      <c r="B527" s="137" t="s">
        <v>259</v>
      </c>
      <c r="C527" s="137" t="s">
        <v>26</v>
      </c>
      <c r="D527" s="139">
        <v>41639.0</v>
      </c>
      <c r="E527" s="138">
        <v>1.4487118E10</v>
      </c>
      <c r="F527" s="138">
        <v>2.066893E9</v>
      </c>
      <c r="G527" s="138">
        <v>4.621096E9</v>
      </c>
      <c r="H527" s="141" t="s">
        <v>59</v>
      </c>
      <c r="I527" s="138">
        <v>3.600976E9</v>
      </c>
      <c r="J527" s="137" t="s">
        <v>11</v>
      </c>
      <c r="K527" s="137" t="s">
        <v>116</v>
      </c>
      <c r="L527" s="7">
        <f t="shared" si="1"/>
        <v>12420225000</v>
      </c>
      <c r="M527" s="7">
        <f t="shared" si="2"/>
        <v>8222072000</v>
      </c>
      <c r="N527" s="7">
        <f t="shared" si="3"/>
        <v>4198153000</v>
      </c>
    </row>
    <row r="528">
      <c r="A528" s="136">
        <v>554.0</v>
      </c>
      <c r="B528" s="137" t="s">
        <v>259</v>
      </c>
      <c r="C528" s="137" t="s">
        <v>27</v>
      </c>
      <c r="D528" s="139">
        <v>42004.0</v>
      </c>
      <c r="E528" s="138">
        <v>1.803534E10</v>
      </c>
      <c r="F528" s="138">
        <v>2.534389E9</v>
      </c>
      <c r="G528" s="138">
        <v>5.285634E9</v>
      </c>
      <c r="H528" s="141" t="s">
        <v>59</v>
      </c>
      <c r="I528" s="138">
        <v>3.997041E9</v>
      </c>
      <c r="J528" s="137" t="s">
        <v>11</v>
      </c>
      <c r="K528" s="137" t="s">
        <v>116</v>
      </c>
      <c r="L528" s="7">
        <f t="shared" si="1"/>
        <v>15500951000</v>
      </c>
      <c r="M528" s="7">
        <f t="shared" si="2"/>
        <v>9282675000</v>
      </c>
      <c r="N528" s="7">
        <f t="shared" si="3"/>
        <v>6218276000</v>
      </c>
    </row>
    <row r="529">
      <c r="A529" s="136">
        <v>555.0</v>
      </c>
      <c r="B529" s="137" t="s">
        <v>259</v>
      </c>
      <c r="C529" s="137" t="s">
        <v>28</v>
      </c>
      <c r="D529" s="139">
        <v>42369.0</v>
      </c>
      <c r="E529" s="138">
        <v>8.757428E9</v>
      </c>
      <c r="F529" s="138">
        <v>2.177757E9</v>
      </c>
      <c r="G529" s="138">
        <v>3.17432E9</v>
      </c>
      <c r="H529" s="141" t="s">
        <v>59</v>
      </c>
      <c r="I529" s="138">
        <v>3.313644E9</v>
      </c>
      <c r="J529" s="137" t="s">
        <v>11</v>
      </c>
      <c r="K529" s="137" t="s">
        <v>116</v>
      </c>
      <c r="L529" s="7">
        <f t="shared" si="1"/>
        <v>6579671000</v>
      </c>
      <c r="M529" s="7">
        <f t="shared" si="2"/>
        <v>6487964000</v>
      </c>
      <c r="N529" s="7">
        <f t="shared" si="3"/>
        <v>91707000</v>
      </c>
    </row>
    <row r="530">
      <c r="A530" s="136">
        <v>556.0</v>
      </c>
      <c r="B530" s="137" t="s">
        <v>260</v>
      </c>
      <c r="C530" s="137" t="s">
        <v>25</v>
      </c>
      <c r="D530" s="139">
        <v>41274.0</v>
      </c>
      <c r="E530" s="138">
        <v>1.887376E9</v>
      </c>
      <c r="F530" s="138">
        <v>9.44617E8</v>
      </c>
      <c r="G530" s="138">
        <v>5.3118E8</v>
      </c>
      <c r="H530" s="140" t="s">
        <v>59</v>
      </c>
      <c r="I530" s="141" t="s">
        <v>59</v>
      </c>
      <c r="J530" s="137" t="s">
        <v>17</v>
      </c>
      <c r="K530" s="137" t="s">
        <v>88</v>
      </c>
      <c r="L530" s="7">
        <f t="shared" si="1"/>
        <v>942759000</v>
      </c>
      <c r="M530" s="6">
        <f t="shared" si="2"/>
        <v>531180000</v>
      </c>
      <c r="N530" s="7">
        <f t="shared" si="3"/>
        <v>411579000</v>
      </c>
    </row>
    <row r="531">
      <c r="A531" s="136">
        <v>557.0</v>
      </c>
      <c r="B531" s="137" t="s">
        <v>260</v>
      </c>
      <c r="C531" s="137" t="s">
        <v>26</v>
      </c>
      <c r="D531" s="139">
        <v>41639.0</v>
      </c>
      <c r="E531" s="138">
        <v>2.152766E9</v>
      </c>
      <c r="F531" s="138">
        <v>1.064403E9</v>
      </c>
      <c r="G531" s="138">
        <v>6.21413E8</v>
      </c>
      <c r="H531" s="140" t="s">
        <v>59</v>
      </c>
      <c r="I531" s="141" t="s">
        <v>59</v>
      </c>
      <c r="J531" s="137" t="s">
        <v>17</v>
      </c>
      <c r="K531" s="137" t="s">
        <v>88</v>
      </c>
      <c r="L531" s="7">
        <f t="shared" si="1"/>
        <v>1088363000</v>
      </c>
      <c r="M531" s="6">
        <f t="shared" si="2"/>
        <v>621413000</v>
      </c>
      <c r="N531" s="7">
        <f t="shared" si="3"/>
        <v>466950000</v>
      </c>
    </row>
    <row r="532">
      <c r="A532" s="136">
        <v>558.0</v>
      </c>
      <c r="B532" s="137" t="s">
        <v>260</v>
      </c>
      <c r="C532" s="137" t="s">
        <v>27</v>
      </c>
      <c r="D532" s="139">
        <v>42004.0</v>
      </c>
      <c r="E532" s="138">
        <v>2.443776E9</v>
      </c>
      <c r="F532" s="138">
        <v>1.197885E9</v>
      </c>
      <c r="G532" s="138">
        <v>7.34119E8</v>
      </c>
      <c r="H532" s="141" t="s">
        <v>59</v>
      </c>
      <c r="I532" s="140" t="s">
        <v>59</v>
      </c>
      <c r="J532" s="137" t="s">
        <v>17</v>
      </c>
      <c r="K532" s="137" t="s">
        <v>88</v>
      </c>
      <c r="L532" s="7">
        <f t="shared" si="1"/>
        <v>1245891000</v>
      </c>
      <c r="M532" s="7">
        <f t="shared" si="2"/>
        <v>734119000</v>
      </c>
      <c r="N532" s="7">
        <f t="shared" si="3"/>
        <v>511772000</v>
      </c>
    </row>
    <row r="533">
      <c r="A533" s="136">
        <v>559.0</v>
      </c>
      <c r="B533" s="137" t="s">
        <v>260</v>
      </c>
      <c r="C533" s="137" t="s">
        <v>28</v>
      </c>
      <c r="D533" s="139">
        <v>42369.0</v>
      </c>
      <c r="E533" s="138">
        <v>2.725867E9</v>
      </c>
      <c r="F533" s="138">
        <v>1.291506E9</v>
      </c>
      <c r="G533" s="138">
        <v>8.25296E8</v>
      </c>
      <c r="H533" s="141" t="s">
        <v>59</v>
      </c>
      <c r="I533" s="140" t="s">
        <v>59</v>
      </c>
      <c r="J533" s="137" t="s">
        <v>17</v>
      </c>
      <c r="K533" s="137" t="s">
        <v>88</v>
      </c>
      <c r="L533" s="7">
        <f t="shared" si="1"/>
        <v>1434361000</v>
      </c>
      <c r="M533" s="7">
        <f t="shared" si="2"/>
        <v>825296000</v>
      </c>
      <c r="N533" s="7">
        <f t="shared" si="3"/>
        <v>609065000</v>
      </c>
    </row>
    <row r="534">
      <c r="A534" s="136">
        <v>560.0</v>
      </c>
      <c r="B534" s="137" t="s">
        <v>261</v>
      </c>
      <c r="C534" s="137" t="s">
        <v>25</v>
      </c>
      <c r="D534" s="139">
        <v>41274.0</v>
      </c>
      <c r="E534" s="138">
        <v>1.747502E9</v>
      </c>
      <c r="F534" s="138">
        <v>6.25507E8</v>
      </c>
      <c r="G534" s="138">
        <v>4.7233E7</v>
      </c>
      <c r="H534" s="141" t="s">
        <v>59</v>
      </c>
      <c r="I534" s="138">
        <v>5.60669E8</v>
      </c>
      <c r="J534" s="137" t="s">
        <v>17</v>
      </c>
      <c r="K534" s="137" t="s">
        <v>88</v>
      </c>
      <c r="L534" s="7">
        <f t="shared" si="1"/>
        <v>1121995000</v>
      </c>
      <c r="M534" s="7">
        <f t="shared" si="2"/>
        <v>607902000</v>
      </c>
      <c r="N534" s="7">
        <f t="shared" si="3"/>
        <v>514093000</v>
      </c>
    </row>
    <row r="535">
      <c r="A535" s="136">
        <v>561.0</v>
      </c>
      <c r="B535" s="137" t="s">
        <v>261</v>
      </c>
      <c r="C535" s="137" t="s">
        <v>26</v>
      </c>
      <c r="D535" s="139">
        <v>41639.0</v>
      </c>
      <c r="E535" s="138">
        <v>2.387702E9</v>
      </c>
      <c r="F535" s="138">
        <v>8.34228E8</v>
      </c>
      <c r="G535" s="138">
        <v>6.2179E7</v>
      </c>
      <c r="H535" s="140" t="s">
        <v>59</v>
      </c>
      <c r="I535" s="138">
        <v>9.78973E8</v>
      </c>
      <c r="J535" s="137" t="s">
        <v>17</v>
      </c>
      <c r="K535" s="137" t="s">
        <v>88</v>
      </c>
      <c r="L535" s="7">
        <f t="shared" si="1"/>
        <v>1553474000</v>
      </c>
      <c r="M535" s="7">
        <f t="shared" si="2"/>
        <v>1041152000</v>
      </c>
      <c r="N535" s="7">
        <f t="shared" si="3"/>
        <v>512322000</v>
      </c>
    </row>
    <row r="536">
      <c r="A536" s="136">
        <v>562.0</v>
      </c>
      <c r="B536" s="137" t="s">
        <v>261</v>
      </c>
      <c r="C536" s="137" t="s">
        <v>27</v>
      </c>
      <c r="D536" s="139">
        <v>42004.0</v>
      </c>
      <c r="E536" s="138">
        <v>2.614748E9</v>
      </c>
      <c r="F536" s="138">
        <v>8.83564E8</v>
      </c>
      <c r="G536" s="138">
        <v>5.0948E7</v>
      </c>
      <c r="H536" s="141" t="s">
        <v>59</v>
      </c>
      <c r="I536" s="138">
        <v>7.58861E8</v>
      </c>
      <c r="J536" s="137" t="s">
        <v>17</v>
      </c>
      <c r="K536" s="137" t="s">
        <v>88</v>
      </c>
      <c r="L536" s="7">
        <f t="shared" si="1"/>
        <v>1731184000</v>
      </c>
      <c r="M536" s="7">
        <f t="shared" si="2"/>
        <v>809809000</v>
      </c>
      <c r="N536" s="7">
        <f t="shared" si="3"/>
        <v>921375000</v>
      </c>
    </row>
    <row r="537">
      <c r="A537" s="136">
        <v>563.0</v>
      </c>
      <c r="B537" s="137" t="s">
        <v>261</v>
      </c>
      <c r="C537" s="137" t="s">
        <v>28</v>
      </c>
      <c r="D537" s="139">
        <v>42369.0</v>
      </c>
      <c r="E537" s="138">
        <v>2.744965E9</v>
      </c>
      <c r="F537" s="138">
        <v>9.05168E8</v>
      </c>
      <c r="G537" s="138">
        <v>6.5082E7</v>
      </c>
      <c r="H537" s="141" t="s">
        <v>59</v>
      </c>
      <c r="I537" s="138">
        <v>7.65895E8</v>
      </c>
      <c r="J537" s="137" t="s">
        <v>17</v>
      </c>
      <c r="K537" s="137" t="s">
        <v>88</v>
      </c>
      <c r="L537" s="7">
        <f t="shared" si="1"/>
        <v>1839797000</v>
      </c>
      <c r="M537" s="7">
        <f t="shared" si="2"/>
        <v>830977000</v>
      </c>
      <c r="N537" s="7">
        <f t="shared" si="3"/>
        <v>1008820000</v>
      </c>
    </row>
    <row r="538">
      <c r="A538" s="136">
        <v>564.0</v>
      </c>
      <c r="B538" s="137" t="s">
        <v>262</v>
      </c>
      <c r="C538" s="137" t="s">
        <v>25</v>
      </c>
      <c r="D538" s="142">
        <v>41639.0</v>
      </c>
      <c r="E538" s="138">
        <v>1.859177E9</v>
      </c>
      <c r="F538" s="138">
        <v>3.54561E8</v>
      </c>
      <c r="G538" s="138">
        <v>2.00849E8</v>
      </c>
      <c r="H538" s="141" t="s">
        <v>59</v>
      </c>
      <c r="I538" s="138">
        <v>6.53132E8</v>
      </c>
      <c r="J538" s="137" t="s">
        <v>11</v>
      </c>
      <c r="K538" s="137" t="s">
        <v>116</v>
      </c>
      <c r="L538" s="7">
        <f t="shared" si="1"/>
        <v>1504616000</v>
      </c>
      <c r="M538" s="7">
        <f t="shared" si="2"/>
        <v>853981000</v>
      </c>
      <c r="N538" s="7">
        <f t="shared" si="3"/>
        <v>650635000</v>
      </c>
    </row>
    <row r="539">
      <c r="A539" s="136">
        <v>565.0</v>
      </c>
      <c r="B539" s="137" t="s">
        <v>262</v>
      </c>
      <c r="C539" s="137" t="s">
        <v>26</v>
      </c>
      <c r="D539" s="139">
        <v>42004.0</v>
      </c>
      <c r="E539" s="138">
        <v>2.388768E9</v>
      </c>
      <c r="F539" s="138">
        <v>4.43974E8</v>
      </c>
      <c r="G539" s="138">
        <v>2.38134E8</v>
      </c>
      <c r="H539" s="141" t="s">
        <v>59</v>
      </c>
      <c r="I539" s="138">
        <v>6.79298E8</v>
      </c>
      <c r="J539" s="137" t="s">
        <v>11</v>
      </c>
      <c r="K539" s="137" t="s">
        <v>116</v>
      </c>
      <c r="L539" s="7">
        <f t="shared" si="1"/>
        <v>1944794000</v>
      </c>
      <c r="M539" s="7">
        <f t="shared" si="2"/>
        <v>917432000</v>
      </c>
      <c r="N539" s="7">
        <f t="shared" si="3"/>
        <v>1027362000</v>
      </c>
    </row>
    <row r="540">
      <c r="A540" s="136">
        <v>566.0</v>
      </c>
      <c r="B540" s="137" t="s">
        <v>262</v>
      </c>
      <c r="C540" s="137" t="s">
        <v>27</v>
      </c>
      <c r="D540" s="139">
        <v>42369.0</v>
      </c>
      <c r="E540" s="138">
        <v>1.954E9</v>
      </c>
      <c r="F540" s="138">
        <v>5.23043E8</v>
      </c>
      <c r="G540" s="138">
        <v>2.49925E8</v>
      </c>
      <c r="H540" s="141" t="s">
        <v>59</v>
      </c>
      <c r="I540" s="138">
        <v>8.19216E8</v>
      </c>
      <c r="J540" s="137" t="s">
        <v>11</v>
      </c>
      <c r="K540" s="137" t="s">
        <v>116</v>
      </c>
      <c r="L540" s="7">
        <f t="shared" si="1"/>
        <v>1430957000</v>
      </c>
      <c r="M540" s="7">
        <f t="shared" si="2"/>
        <v>1069141000</v>
      </c>
      <c r="N540" s="7">
        <f t="shared" si="3"/>
        <v>361816000</v>
      </c>
    </row>
    <row r="541">
      <c r="A541" s="136">
        <v>567.0</v>
      </c>
      <c r="B541" s="137" t="s">
        <v>262</v>
      </c>
      <c r="C541" s="137" t="s">
        <v>28</v>
      </c>
      <c r="D541" s="139">
        <v>42735.0</v>
      </c>
      <c r="E541" s="138">
        <v>1.857339E9</v>
      </c>
      <c r="F541" s="138">
        <v>6.13909E8</v>
      </c>
      <c r="G541" s="138">
        <v>2.72747E8</v>
      </c>
      <c r="H541" s="141" t="s">
        <v>59</v>
      </c>
      <c r="I541" s="138">
        <v>9.2792E8</v>
      </c>
      <c r="J541" s="137" t="s">
        <v>11</v>
      </c>
      <c r="K541" s="137" t="s">
        <v>116</v>
      </c>
      <c r="L541" s="7">
        <f t="shared" si="1"/>
        <v>1243430000</v>
      </c>
      <c r="M541" s="7">
        <f t="shared" si="2"/>
        <v>1200667000</v>
      </c>
      <c r="N541" s="7">
        <f t="shared" si="3"/>
        <v>42763000</v>
      </c>
    </row>
    <row r="542">
      <c r="A542" s="136">
        <v>568.0</v>
      </c>
      <c r="B542" s="137" t="s">
        <v>263</v>
      </c>
      <c r="C542" s="137" t="s">
        <v>25</v>
      </c>
      <c r="D542" s="139">
        <v>41274.0</v>
      </c>
      <c r="E542" s="138">
        <v>6.273787E9</v>
      </c>
      <c r="F542" s="138">
        <v>3.667434E9</v>
      </c>
      <c r="G542" s="138">
        <v>7.47356E8</v>
      </c>
      <c r="H542" s="141" t="s">
        <v>59</v>
      </c>
      <c r="I542" s="138">
        <v>7.40791E8</v>
      </c>
      <c r="J542" s="137" t="s">
        <v>19</v>
      </c>
      <c r="K542" s="137" t="s">
        <v>80</v>
      </c>
      <c r="L542" s="7">
        <f t="shared" si="1"/>
        <v>2606353000</v>
      </c>
      <c r="M542" s="7">
        <f t="shared" si="2"/>
        <v>1488147000</v>
      </c>
      <c r="N542" s="7">
        <f t="shared" si="3"/>
        <v>1118206000</v>
      </c>
    </row>
    <row r="543">
      <c r="A543" s="136">
        <v>569.0</v>
      </c>
      <c r="B543" s="137" t="s">
        <v>263</v>
      </c>
      <c r="C543" s="137" t="s">
        <v>26</v>
      </c>
      <c r="D543" s="139">
        <v>41639.0</v>
      </c>
      <c r="E543" s="138">
        <v>7.301204E9</v>
      </c>
      <c r="F543" s="138">
        <v>3.99794E9</v>
      </c>
      <c r="G543" s="138">
        <v>9.14149E8</v>
      </c>
      <c r="H543" s="140" t="s">
        <v>59</v>
      </c>
      <c r="I543" s="138">
        <v>8.5968E8</v>
      </c>
      <c r="J543" s="137" t="s">
        <v>19</v>
      </c>
      <c r="K543" s="137" t="s">
        <v>80</v>
      </c>
      <c r="L543" s="7">
        <f t="shared" si="1"/>
        <v>3303264000</v>
      </c>
      <c r="M543" s="7">
        <f t="shared" si="2"/>
        <v>1773829000</v>
      </c>
      <c r="N543" s="7">
        <f t="shared" si="3"/>
        <v>1529435000</v>
      </c>
    </row>
    <row r="544">
      <c r="A544" s="136">
        <v>570.0</v>
      </c>
      <c r="B544" s="137" t="s">
        <v>263</v>
      </c>
      <c r="C544" s="137" t="s">
        <v>27</v>
      </c>
      <c r="D544" s="139">
        <v>42004.0</v>
      </c>
      <c r="E544" s="138">
        <v>7.741856E9</v>
      </c>
      <c r="F544" s="138">
        <v>4.449139E9</v>
      </c>
      <c r="G544" s="138">
        <v>1.034507E9</v>
      </c>
      <c r="H544" s="141" t="s">
        <v>59</v>
      </c>
      <c r="I544" s="138">
        <v>6.25361E8</v>
      </c>
      <c r="J544" s="137" t="s">
        <v>19</v>
      </c>
      <c r="K544" s="137" t="s">
        <v>80</v>
      </c>
      <c r="L544" s="7">
        <f t="shared" si="1"/>
        <v>3292717000</v>
      </c>
      <c r="M544" s="7">
        <f t="shared" si="2"/>
        <v>1659868000</v>
      </c>
      <c r="N544" s="7">
        <f t="shared" si="3"/>
        <v>1632849000</v>
      </c>
    </row>
    <row r="545">
      <c r="A545" s="136">
        <v>571.0</v>
      </c>
      <c r="B545" s="137" t="s">
        <v>263</v>
      </c>
      <c r="C545" s="137" t="s">
        <v>28</v>
      </c>
      <c r="D545" s="139">
        <v>42369.0</v>
      </c>
      <c r="E545" s="138">
        <v>7.954827E9</v>
      </c>
      <c r="F545" s="138">
        <v>4.416194E9</v>
      </c>
      <c r="G545" s="138">
        <v>1.086274E9</v>
      </c>
      <c r="H545" s="140" t="s">
        <v>59</v>
      </c>
      <c r="I545" s="138">
        <v>6.88195E8</v>
      </c>
      <c r="J545" s="137" t="s">
        <v>19</v>
      </c>
      <c r="K545" s="137" t="s">
        <v>80</v>
      </c>
      <c r="L545" s="7">
        <f t="shared" si="1"/>
        <v>3538633000</v>
      </c>
      <c r="M545" s="7">
        <f t="shared" si="2"/>
        <v>1774469000</v>
      </c>
      <c r="N545" s="7">
        <f t="shared" si="3"/>
        <v>1764164000</v>
      </c>
    </row>
    <row r="546">
      <c r="A546" s="136">
        <v>572.0</v>
      </c>
      <c r="B546" s="137" t="s">
        <v>264</v>
      </c>
      <c r="C546" s="137" t="s">
        <v>25</v>
      </c>
      <c r="D546" s="139">
        <v>41274.0</v>
      </c>
      <c r="E546" s="138">
        <v>5.35153E8</v>
      </c>
      <c r="F546" s="138">
        <v>1.72167E8</v>
      </c>
      <c r="G546" s="138">
        <v>2.4573E7</v>
      </c>
      <c r="H546" s="140" t="s">
        <v>59</v>
      </c>
      <c r="I546" s="138">
        <v>1.69173E8</v>
      </c>
      <c r="J546" s="137" t="s">
        <v>17</v>
      </c>
      <c r="K546" s="137" t="s">
        <v>265</v>
      </c>
      <c r="L546" s="7">
        <f t="shared" si="1"/>
        <v>362986000</v>
      </c>
      <c r="M546" s="7">
        <f t="shared" si="2"/>
        <v>193746000</v>
      </c>
      <c r="N546" s="7">
        <f t="shared" si="3"/>
        <v>169240000</v>
      </c>
    </row>
    <row r="547">
      <c r="A547" s="136">
        <v>573.0</v>
      </c>
      <c r="B547" s="137" t="s">
        <v>264</v>
      </c>
      <c r="C547" s="137" t="s">
        <v>26</v>
      </c>
      <c r="D547" s="139">
        <v>41639.0</v>
      </c>
      <c r="E547" s="138">
        <v>6.1059E8</v>
      </c>
      <c r="F547" s="138">
        <v>1.97336E8</v>
      </c>
      <c r="G547" s="138">
        <v>2.6684E7</v>
      </c>
      <c r="H547" s="141" t="s">
        <v>59</v>
      </c>
      <c r="I547" s="138">
        <v>1.9242E8</v>
      </c>
      <c r="J547" s="137" t="s">
        <v>17</v>
      </c>
      <c r="K547" s="137" t="s">
        <v>265</v>
      </c>
      <c r="L547" s="7">
        <f t="shared" si="1"/>
        <v>413254000</v>
      </c>
      <c r="M547" s="7">
        <f t="shared" si="2"/>
        <v>219104000</v>
      </c>
      <c r="N547" s="7">
        <f t="shared" si="3"/>
        <v>194150000</v>
      </c>
    </row>
    <row r="548">
      <c r="A548" s="136">
        <v>574.0</v>
      </c>
      <c r="B548" s="137" t="s">
        <v>264</v>
      </c>
      <c r="C548" s="137" t="s">
        <v>27</v>
      </c>
      <c r="D548" s="139">
        <v>42004.0</v>
      </c>
      <c r="E548" s="138">
        <v>9.70938E8</v>
      </c>
      <c r="F548" s="138">
        <v>3.12546E8</v>
      </c>
      <c r="G548" s="138">
        <v>4.0878E7</v>
      </c>
      <c r="H548" s="141" t="s">
        <v>59</v>
      </c>
      <c r="I548" s="138">
        <v>3.60592E8</v>
      </c>
      <c r="J548" s="137" t="s">
        <v>17</v>
      </c>
      <c r="K548" s="137" t="s">
        <v>265</v>
      </c>
      <c r="L548" s="7">
        <f t="shared" si="1"/>
        <v>658392000</v>
      </c>
      <c r="M548" s="7">
        <f t="shared" si="2"/>
        <v>401470000</v>
      </c>
      <c r="N548" s="7">
        <f t="shared" si="3"/>
        <v>256922000</v>
      </c>
    </row>
    <row r="549">
      <c r="A549" s="136">
        <v>575.0</v>
      </c>
      <c r="B549" s="137" t="s">
        <v>264</v>
      </c>
      <c r="C549" s="137" t="s">
        <v>28</v>
      </c>
      <c r="D549" s="139">
        <v>42369.0</v>
      </c>
      <c r="E549" s="138">
        <v>1.194407E9</v>
      </c>
      <c r="F549" s="138">
        <v>3.63508E8</v>
      </c>
      <c r="G549" s="138">
        <v>4.009E7</v>
      </c>
      <c r="H549" s="141" t="s">
        <v>59</v>
      </c>
      <c r="I549" s="138">
        <v>4.53423E8</v>
      </c>
      <c r="J549" s="137" t="s">
        <v>17</v>
      </c>
      <c r="K549" s="137" t="s">
        <v>265</v>
      </c>
      <c r="L549" s="7">
        <f t="shared" si="1"/>
        <v>830899000</v>
      </c>
      <c r="M549" s="7">
        <f t="shared" si="2"/>
        <v>493513000</v>
      </c>
      <c r="N549" s="7">
        <f t="shared" si="3"/>
        <v>337386000</v>
      </c>
    </row>
    <row r="550">
      <c r="A550" s="136">
        <v>576.0</v>
      </c>
      <c r="B550" s="137" t="s">
        <v>266</v>
      </c>
      <c r="C550" s="137" t="s">
        <v>25</v>
      </c>
      <c r="D550" s="139">
        <v>41274.0</v>
      </c>
      <c r="E550" s="138">
        <v>1.365E9</v>
      </c>
      <c r="F550" s="140" t="s">
        <v>59</v>
      </c>
      <c r="G550" s="138">
        <v>9.21E8</v>
      </c>
      <c r="H550" s="141" t="s">
        <v>59</v>
      </c>
      <c r="I550" s="138">
        <v>4.71E8</v>
      </c>
      <c r="J550" s="137" t="s">
        <v>12</v>
      </c>
      <c r="K550" s="137" t="s">
        <v>267</v>
      </c>
      <c r="L550" s="7" t="str">
        <f t="shared" si="1"/>
        <v>#VALUE!</v>
      </c>
      <c r="M550" s="7">
        <f t="shared" si="2"/>
        <v>1392000000</v>
      </c>
      <c r="N550" s="6" t="str">
        <f t="shared" si="3"/>
        <v>#VALUE!</v>
      </c>
    </row>
    <row r="551">
      <c r="A551" s="136">
        <v>577.0</v>
      </c>
      <c r="B551" s="137" t="s">
        <v>266</v>
      </c>
      <c r="C551" s="137" t="s">
        <v>26</v>
      </c>
      <c r="D551" s="139">
        <v>41639.0</v>
      </c>
      <c r="E551" s="138">
        <v>1.466E9</v>
      </c>
      <c r="F551" s="140" t="s">
        <v>59</v>
      </c>
      <c r="G551" s="138">
        <v>8.88E8</v>
      </c>
      <c r="H551" s="140" t="s">
        <v>59</v>
      </c>
      <c r="I551" s="138">
        <v>2.56E8</v>
      </c>
      <c r="J551" s="137" t="s">
        <v>12</v>
      </c>
      <c r="K551" s="137" t="s">
        <v>267</v>
      </c>
      <c r="L551" s="7" t="str">
        <f t="shared" si="1"/>
        <v>#VALUE!</v>
      </c>
      <c r="M551" s="7">
        <f t="shared" si="2"/>
        <v>1144000000</v>
      </c>
      <c r="N551" s="6" t="str">
        <f t="shared" si="3"/>
        <v>#VALUE!</v>
      </c>
    </row>
    <row r="552">
      <c r="A552" s="136">
        <v>578.0</v>
      </c>
      <c r="B552" s="137" t="s">
        <v>266</v>
      </c>
      <c r="C552" s="137" t="s">
        <v>27</v>
      </c>
      <c r="D552" s="139">
        <v>42004.0</v>
      </c>
      <c r="E552" s="138">
        <v>1.665E9</v>
      </c>
      <c r="F552" s="140" t="s">
        <v>59</v>
      </c>
      <c r="G552" s="138">
        <v>9.58E8</v>
      </c>
      <c r="H552" s="140" t="s">
        <v>59</v>
      </c>
      <c r="I552" s="138">
        <v>1.36E8</v>
      </c>
      <c r="J552" s="137" t="s">
        <v>12</v>
      </c>
      <c r="K552" s="137" t="s">
        <v>267</v>
      </c>
      <c r="L552" s="7" t="str">
        <f t="shared" si="1"/>
        <v>#VALUE!</v>
      </c>
      <c r="M552" s="7">
        <f t="shared" si="2"/>
        <v>1094000000</v>
      </c>
      <c r="N552" s="6" t="str">
        <f t="shared" si="3"/>
        <v>#VALUE!</v>
      </c>
    </row>
    <row r="553">
      <c r="A553" s="136">
        <v>579.0</v>
      </c>
      <c r="B553" s="137" t="s">
        <v>266</v>
      </c>
      <c r="C553" s="137" t="s">
        <v>28</v>
      </c>
      <c r="D553" s="139">
        <v>42369.0</v>
      </c>
      <c r="E553" s="138">
        <v>1.403E9</v>
      </c>
      <c r="F553" s="140" t="s">
        <v>59</v>
      </c>
      <c r="G553" s="138">
        <v>1.048E9</v>
      </c>
      <c r="H553" s="140" t="s">
        <v>59</v>
      </c>
      <c r="I553" s="138">
        <v>6.1E7</v>
      </c>
      <c r="J553" s="137" t="s">
        <v>12</v>
      </c>
      <c r="K553" s="137" t="s">
        <v>267</v>
      </c>
      <c r="L553" s="7" t="str">
        <f t="shared" si="1"/>
        <v>#VALUE!</v>
      </c>
      <c r="M553" s="7">
        <f t="shared" si="2"/>
        <v>1109000000</v>
      </c>
      <c r="N553" s="6" t="str">
        <f t="shared" si="3"/>
        <v>#VALUE!</v>
      </c>
    </row>
    <row r="554">
      <c r="A554" s="136">
        <v>580.0</v>
      </c>
      <c r="B554" s="137" t="s">
        <v>268</v>
      </c>
      <c r="C554" s="137" t="s">
        <v>25</v>
      </c>
      <c r="D554" s="139">
        <v>41274.0</v>
      </c>
      <c r="E554" s="138">
        <v>1.6311E10</v>
      </c>
      <c r="F554" s="138">
        <v>1.1448E10</v>
      </c>
      <c r="G554" s="138">
        <v>2.894E9</v>
      </c>
      <c r="H554" s="138">
        <v>4.39E8</v>
      </c>
      <c r="I554" s="140" t="s">
        <v>59</v>
      </c>
      <c r="J554" s="137" t="s">
        <v>14</v>
      </c>
      <c r="K554" s="137" t="s">
        <v>196</v>
      </c>
      <c r="L554" s="7">
        <f t="shared" si="1"/>
        <v>4863000000</v>
      </c>
      <c r="M554" s="7">
        <f t="shared" si="2"/>
        <v>3333000000</v>
      </c>
      <c r="N554" s="7">
        <f t="shared" si="3"/>
        <v>1530000000</v>
      </c>
    </row>
    <row r="555">
      <c r="A555" s="136">
        <v>581.0</v>
      </c>
      <c r="B555" s="137" t="s">
        <v>268</v>
      </c>
      <c r="C555" s="137" t="s">
        <v>26</v>
      </c>
      <c r="D555" s="139">
        <v>41639.0</v>
      </c>
      <c r="E555" s="138">
        <v>2.2046E10</v>
      </c>
      <c r="F555" s="138">
        <v>1.5369E10</v>
      </c>
      <c r="G555" s="138">
        <v>3.886E9</v>
      </c>
      <c r="H555" s="138">
        <v>6.44E8</v>
      </c>
      <c r="I555" s="141" t="s">
        <v>59</v>
      </c>
      <c r="J555" s="137" t="s">
        <v>14</v>
      </c>
      <c r="K555" s="137" t="s">
        <v>196</v>
      </c>
      <c r="L555" s="7">
        <f t="shared" si="1"/>
        <v>6677000000</v>
      </c>
      <c r="M555" s="6">
        <f t="shared" si="2"/>
        <v>4530000000</v>
      </c>
      <c r="N555" s="7">
        <f t="shared" si="3"/>
        <v>2147000000</v>
      </c>
    </row>
    <row r="556">
      <c r="A556" s="136">
        <v>582.0</v>
      </c>
      <c r="B556" s="137" t="s">
        <v>268</v>
      </c>
      <c r="C556" s="137" t="s">
        <v>27</v>
      </c>
      <c r="D556" s="139">
        <v>42004.0</v>
      </c>
      <c r="E556" s="138">
        <v>2.2552E10</v>
      </c>
      <c r="F556" s="138">
        <v>1.5646E10</v>
      </c>
      <c r="G556" s="138">
        <v>3.81E9</v>
      </c>
      <c r="H556" s="138">
        <v>6.47E8</v>
      </c>
      <c r="I556" s="140" t="s">
        <v>59</v>
      </c>
      <c r="J556" s="137" t="s">
        <v>14</v>
      </c>
      <c r="K556" s="137" t="s">
        <v>196</v>
      </c>
      <c r="L556" s="7">
        <f t="shared" si="1"/>
        <v>6906000000</v>
      </c>
      <c r="M556" s="7">
        <f t="shared" si="2"/>
        <v>4457000000</v>
      </c>
      <c r="N556" s="7">
        <f t="shared" si="3"/>
        <v>2449000000</v>
      </c>
    </row>
    <row r="557">
      <c r="A557" s="136">
        <v>583.0</v>
      </c>
      <c r="B557" s="137" t="s">
        <v>268</v>
      </c>
      <c r="C557" s="137" t="s">
        <v>28</v>
      </c>
      <c r="D557" s="139">
        <v>42369.0</v>
      </c>
      <c r="E557" s="138">
        <v>2.0855E10</v>
      </c>
      <c r="F557" s="138">
        <v>1.4292E10</v>
      </c>
      <c r="G557" s="138">
        <v>3.596E9</v>
      </c>
      <c r="H557" s="138">
        <v>6.25E8</v>
      </c>
      <c r="I557" s="140" t="s">
        <v>59</v>
      </c>
      <c r="J557" s="137" t="s">
        <v>14</v>
      </c>
      <c r="K557" s="137" t="s">
        <v>196</v>
      </c>
      <c r="L557" s="7">
        <f t="shared" si="1"/>
        <v>6563000000</v>
      </c>
      <c r="M557" s="7">
        <f t="shared" si="2"/>
        <v>4221000000</v>
      </c>
      <c r="N557" s="7">
        <f t="shared" si="3"/>
        <v>2342000000</v>
      </c>
    </row>
    <row r="558">
      <c r="A558" s="136">
        <v>584.0</v>
      </c>
      <c r="B558" s="137" t="s">
        <v>269</v>
      </c>
      <c r="C558" s="137" t="s">
        <v>25</v>
      </c>
      <c r="D558" s="139">
        <v>41274.0</v>
      </c>
      <c r="E558" s="138">
        <v>1.0302079E10</v>
      </c>
      <c r="F558" s="138">
        <v>6.583627E9</v>
      </c>
      <c r="G558" s="138">
        <v>9.17162E8</v>
      </c>
      <c r="H558" s="141" t="s">
        <v>59</v>
      </c>
      <c r="I558" s="138">
        <v>1.144585E9</v>
      </c>
      <c r="J558" s="137" t="s">
        <v>19</v>
      </c>
      <c r="K558" s="137" t="s">
        <v>82</v>
      </c>
      <c r="L558" s="7">
        <f t="shared" si="1"/>
        <v>3718452000</v>
      </c>
      <c r="M558" s="7">
        <f t="shared" si="2"/>
        <v>2061747000</v>
      </c>
      <c r="N558" s="7">
        <f t="shared" si="3"/>
        <v>1656705000</v>
      </c>
    </row>
    <row r="559">
      <c r="A559" s="136">
        <v>585.0</v>
      </c>
      <c r="B559" s="137" t="s">
        <v>269</v>
      </c>
      <c r="C559" s="137" t="s">
        <v>26</v>
      </c>
      <c r="D559" s="139">
        <v>41639.0</v>
      </c>
      <c r="E559" s="138">
        <v>1.1390947E10</v>
      </c>
      <c r="F559" s="138">
        <v>7.588885E9</v>
      </c>
      <c r="G559" s="138">
        <v>8.88051E8</v>
      </c>
      <c r="H559" s="140" t="s">
        <v>59</v>
      </c>
      <c r="I559" s="138">
        <v>1.261044E9</v>
      </c>
      <c r="J559" s="137" t="s">
        <v>19</v>
      </c>
      <c r="K559" s="137" t="s">
        <v>82</v>
      </c>
      <c r="L559" s="7">
        <f t="shared" si="1"/>
        <v>3802062000</v>
      </c>
      <c r="M559" s="7">
        <f t="shared" si="2"/>
        <v>2149095000</v>
      </c>
      <c r="N559" s="7">
        <f t="shared" si="3"/>
        <v>1652967000</v>
      </c>
    </row>
    <row r="560">
      <c r="A560" s="136">
        <v>586.0</v>
      </c>
      <c r="B560" s="137" t="s">
        <v>269</v>
      </c>
      <c r="C560" s="137" t="s">
        <v>27</v>
      </c>
      <c r="D560" s="139">
        <v>42004.0</v>
      </c>
      <c r="E560" s="138">
        <v>1.2494921E10</v>
      </c>
      <c r="F560" s="138">
        <v>8.126187E9</v>
      </c>
      <c r="G560" s="138">
        <v>8.63455E8</v>
      </c>
      <c r="H560" s="140" t="s">
        <v>59</v>
      </c>
      <c r="I560" s="138">
        <v>1.318638E9</v>
      </c>
      <c r="J560" s="137" t="s">
        <v>19</v>
      </c>
      <c r="K560" s="137" t="s">
        <v>82</v>
      </c>
      <c r="L560" s="7">
        <f t="shared" si="1"/>
        <v>4368734000</v>
      </c>
      <c r="M560" s="7">
        <f t="shared" si="2"/>
        <v>2182093000</v>
      </c>
      <c r="N560" s="7">
        <f t="shared" si="3"/>
        <v>2186641000</v>
      </c>
    </row>
    <row r="561">
      <c r="A561" s="136">
        <v>587.0</v>
      </c>
      <c r="B561" s="137" t="s">
        <v>269</v>
      </c>
      <c r="C561" s="137" t="s">
        <v>28</v>
      </c>
      <c r="D561" s="139">
        <v>42369.0</v>
      </c>
      <c r="E561" s="138">
        <v>1.1513251E10</v>
      </c>
      <c r="F561" s="138">
        <v>7.449273E9</v>
      </c>
      <c r="G561" s="138">
        <v>1.074998E9</v>
      </c>
      <c r="H561" s="141" t="s">
        <v>59</v>
      </c>
      <c r="I561" s="138">
        <v>1.337276E9</v>
      </c>
      <c r="J561" s="137" t="s">
        <v>19</v>
      </c>
      <c r="K561" s="137" t="s">
        <v>82</v>
      </c>
      <c r="L561" s="7">
        <f t="shared" si="1"/>
        <v>4063978000</v>
      </c>
      <c r="M561" s="7">
        <f t="shared" si="2"/>
        <v>2412274000</v>
      </c>
      <c r="N561" s="7">
        <f t="shared" si="3"/>
        <v>1651704000</v>
      </c>
    </row>
    <row r="562">
      <c r="A562" s="136">
        <v>588.0</v>
      </c>
      <c r="B562" s="137" t="s">
        <v>270</v>
      </c>
      <c r="C562" s="137" t="s">
        <v>25</v>
      </c>
      <c r="D562" s="139">
        <v>41274.0</v>
      </c>
      <c r="E562" s="138">
        <v>1.8996E9</v>
      </c>
      <c r="F562" s="138">
        <v>4.91E8</v>
      </c>
      <c r="G562" s="138">
        <v>6.974E8</v>
      </c>
      <c r="H562" s="138">
        <v>2.913E8</v>
      </c>
      <c r="I562" s="141" t="s">
        <v>59</v>
      </c>
      <c r="J562" s="137" t="s">
        <v>13</v>
      </c>
      <c r="K562" s="137" t="s">
        <v>70</v>
      </c>
      <c r="L562" s="7">
        <f t="shared" si="1"/>
        <v>1408600000</v>
      </c>
      <c r="M562" s="6">
        <f t="shared" si="2"/>
        <v>988700000</v>
      </c>
      <c r="N562" s="7">
        <f t="shared" si="3"/>
        <v>419900000</v>
      </c>
    </row>
    <row r="563">
      <c r="A563" s="136">
        <v>589.0</v>
      </c>
      <c r="B563" s="137" t="s">
        <v>270</v>
      </c>
      <c r="C563" s="137" t="s">
        <v>26</v>
      </c>
      <c r="D563" s="139">
        <v>41639.0</v>
      </c>
      <c r="E563" s="138">
        <v>2.0455E9</v>
      </c>
      <c r="F563" s="138">
        <v>5.166E8</v>
      </c>
      <c r="G563" s="138">
        <v>7.497E8</v>
      </c>
      <c r="H563" s="138">
        <v>3.23E8</v>
      </c>
      <c r="I563" s="140" t="s">
        <v>59</v>
      </c>
      <c r="J563" s="137" t="s">
        <v>13</v>
      </c>
      <c r="K563" s="137" t="s">
        <v>70</v>
      </c>
      <c r="L563" s="7">
        <f t="shared" si="1"/>
        <v>1528900000</v>
      </c>
      <c r="M563" s="7">
        <f t="shared" si="2"/>
        <v>1072700000</v>
      </c>
      <c r="N563" s="7">
        <f t="shared" si="3"/>
        <v>456200000</v>
      </c>
    </row>
    <row r="564">
      <c r="A564" s="136">
        <v>590.0</v>
      </c>
      <c r="B564" s="137" t="s">
        <v>270</v>
      </c>
      <c r="C564" s="137" t="s">
        <v>27</v>
      </c>
      <c r="D564" s="139">
        <v>42004.0</v>
      </c>
      <c r="E564" s="138">
        <v>2.3229E9</v>
      </c>
      <c r="F564" s="138">
        <v>6.256E8</v>
      </c>
      <c r="G564" s="138">
        <v>9.287E8</v>
      </c>
      <c r="H564" s="138">
        <v>3.465E8</v>
      </c>
      <c r="I564" s="141" t="s">
        <v>59</v>
      </c>
      <c r="J564" s="137" t="s">
        <v>13</v>
      </c>
      <c r="K564" s="137" t="s">
        <v>70</v>
      </c>
      <c r="L564" s="7">
        <f t="shared" si="1"/>
        <v>1697300000</v>
      </c>
      <c r="M564" s="6">
        <f t="shared" si="2"/>
        <v>1275200000</v>
      </c>
      <c r="N564" s="7">
        <f t="shared" si="3"/>
        <v>422100000</v>
      </c>
    </row>
    <row r="565">
      <c r="A565" s="136">
        <v>591.0</v>
      </c>
      <c r="B565" s="137" t="s">
        <v>270</v>
      </c>
      <c r="C565" s="137" t="s">
        <v>28</v>
      </c>
      <c r="D565" s="139">
        <v>42369.0</v>
      </c>
      <c r="E565" s="138">
        <v>2.4937E9</v>
      </c>
      <c r="F565" s="138">
        <v>6.172E8</v>
      </c>
      <c r="G565" s="138">
        <v>8.507E8</v>
      </c>
      <c r="H565" s="138">
        <v>3.831E8</v>
      </c>
      <c r="I565" s="141" t="s">
        <v>59</v>
      </c>
      <c r="J565" s="137" t="s">
        <v>13</v>
      </c>
      <c r="K565" s="137" t="s">
        <v>70</v>
      </c>
      <c r="L565" s="7">
        <f t="shared" si="1"/>
        <v>1876500000</v>
      </c>
      <c r="M565" s="6">
        <f t="shared" si="2"/>
        <v>1233800000</v>
      </c>
      <c r="N565" s="7">
        <f t="shared" si="3"/>
        <v>642700000</v>
      </c>
    </row>
    <row r="566">
      <c r="A566" s="136">
        <v>592.0</v>
      </c>
      <c r="B566" s="137" t="s">
        <v>271</v>
      </c>
      <c r="C566" s="137" t="s">
        <v>25</v>
      </c>
      <c r="D566" s="139">
        <v>41639.0</v>
      </c>
      <c r="E566" s="138">
        <v>2.4888E10</v>
      </c>
      <c r="F566" s="138">
        <v>1.7994E10</v>
      </c>
      <c r="G566" s="138">
        <v>1.095E9</v>
      </c>
      <c r="H566" s="141" t="s">
        <v>59</v>
      </c>
      <c r="I566" s="138">
        <v>2.153E9</v>
      </c>
      <c r="J566" s="137" t="s">
        <v>19</v>
      </c>
      <c r="K566" s="137" t="s">
        <v>80</v>
      </c>
      <c r="L566" s="7">
        <f t="shared" si="1"/>
        <v>6894000000</v>
      </c>
      <c r="M566" s="7">
        <f t="shared" si="2"/>
        <v>3248000000</v>
      </c>
      <c r="N566" s="7">
        <f t="shared" si="3"/>
        <v>3646000000</v>
      </c>
    </row>
    <row r="567">
      <c r="A567" s="136">
        <v>593.0</v>
      </c>
      <c r="B567" s="137" t="s">
        <v>271</v>
      </c>
      <c r="C567" s="137" t="s">
        <v>26</v>
      </c>
      <c r="D567" s="139">
        <v>42004.0</v>
      </c>
      <c r="E567" s="138">
        <v>2.7429E10</v>
      </c>
      <c r="F567" s="138">
        <v>2.1571E10</v>
      </c>
      <c r="G567" s="138">
        <v>1.154E9</v>
      </c>
      <c r="H567" s="141" t="s">
        <v>59</v>
      </c>
      <c r="I567" s="138">
        <v>2.314E9</v>
      </c>
      <c r="J567" s="137" t="s">
        <v>19</v>
      </c>
      <c r="K567" s="137" t="s">
        <v>80</v>
      </c>
      <c r="L567" s="7">
        <f t="shared" si="1"/>
        <v>5858000000</v>
      </c>
      <c r="M567" s="7">
        <f t="shared" si="2"/>
        <v>3468000000</v>
      </c>
      <c r="N567" s="7">
        <f t="shared" si="3"/>
        <v>2390000000</v>
      </c>
    </row>
    <row r="568">
      <c r="A568" s="136">
        <v>594.0</v>
      </c>
      <c r="B568" s="137" t="s">
        <v>271</v>
      </c>
      <c r="C568" s="137" t="s">
        <v>27</v>
      </c>
      <c r="D568" s="139">
        <v>42369.0</v>
      </c>
      <c r="E568" s="138">
        <v>2.9447E10</v>
      </c>
      <c r="F568" s="138">
        <v>2.1406E10</v>
      </c>
      <c r="G568" s="138">
        <v>1.2E9</v>
      </c>
      <c r="H568" s="140" t="s">
        <v>59</v>
      </c>
      <c r="I568" s="138">
        <v>2.45E9</v>
      </c>
      <c r="J568" s="137" t="s">
        <v>19</v>
      </c>
      <c r="K568" s="137" t="s">
        <v>80</v>
      </c>
      <c r="L568" s="7">
        <f t="shared" si="1"/>
        <v>8041000000</v>
      </c>
      <c r="M568" s="7">
        <f t="shared" si="2"/>
        <v>3650000000</v>
      </c>
      <c r="N568" s="7">
        <f t="shared" si="3"/>
        <v>4391000000</v>
      </c>
    </row>
    <row r="569">
      <c r="A569" s="136">
        <v>595.0</v>
      </c>
      <c r="B569" s="137" t="s">
        <v>271</v>
      </c>
      <c r="C569" s="137" t="s">
        <v>28</v>
      </c>
      <c r="D569" s="139">
        <v>42735.0</v>
      </c>
      <c r="E569" s="138">
        <v>3.136E10</v>
      </c>
      <c r="F569" s="138">
        <v>2.2688E10</v>
      </c>
      <c r="G569" s="138">
        <v>1.576E9</v>
      </c>
      <c r="H569" s="140" t="s">
        <v>59</v>
      </c>
      <c r="I569" s="138">
        <v>3.936E9</v>
      </c>
      <c r="J569" s="137" t="s">
        <v>19</v>
      </c>
      <c r="K569" s="137" t="s">
        <v>80</v>
      </c>
      <c r="L569" s="7">
        <f t="shared" si="1"/>
        <v>8672000000</v>
      </c>
      <c r="M569" s="7">
        <f t="shared" si="2"/>
        <v>5512000000</v>
      </c>
      <c r="N569" s="7">
        <f t="shared" si="3"/>
        <v>3160000000</v>
      </c>
    </row>
    <row r="570">
      <c r="A570" s="136">
        <v>596.0</v>
      </c>
      <c r="B570" s="137" t="s">
        <v>272</v>
      </c>
      <c r="C570" s="137" t="s">
        <v>25</v>
      </c>
      <c r="D570" s="139">
        <v>41274.0</v>
      </c>
      <c r="E570" s="138">
        <v>5.992215E9</v>
      </c>
      <c r="F570" s="138">
        <v>4.156845E9</v>
      </c>
      <c r="G570" s="138">
        <v>1.264632E9</v>
      </c>
      <c r="H570" s="140" t="s">
        <v>59</v>
      </c>
      <c r="I570" s="138">
        <v>3.994E7</v>
      </c>
      <c r="J570" s="137" t="s">
        <v>14</v>
      </c>
      <c r="K570" s="137" t="s">
        <v>178</v>
      </c>
      <c r="L570" s="7">
        <f t="shared" si="1"/>
        <v>1835370000</v>
      </c>
      <c r="M570" s="7">
        <f t="shared" si="2"/>
        <v>1304572000</v>
      </c>
      <c r="N570" s="7">
        <f t="shared" si="3"/>
        <v>530798000</v>
      </c>
    </row>
    <row r="571">
      <c r="A571" s="136">
        <v>597.0</v>
      </c>
      <c r="B571" s="137" t="s">
        <v>272</v>
      </c>
      <c r="C571" s="137" t="s">
        <v>26</v>
      </c>
      <c r="D571" s="139">
        <v>41639.0</v>
      </c>
      <c r="E571" s="138">
        <v>6.080257E9</v>
      </c>
      <c r="F571" s="138">
        <v>4.197404E9</v>
      </c>
      <c r="G571" s="138">
        <v>1.282709E9</v>
      </c>
      <c r="H571" s="141" t="s">
        <v>59</v>
      </c>
      <c r="I571" s="138">
        <v>4.8071E7</v>
      </c>
      <c r="J571" s="137" t="s">
        <v>14</v>
      </c>
      <c r="K571" s="137" t="s">
        <v>178</v>
      </c>
      <c r="L571" s="7">
        <f t="shared" si="1"/>
        <v>1882853000</v>
      </c>
      <c r="M571" s="7">
        <f t="shared" si="2"/>
        <v>1330780000</v>
      </c>
      <c r="N571" s="7">
        <f t="shared" si="3"/>
        <v>552073000</v>
      </c>
    </row>
    <row r="572">
      <c r="A572" s="136">
        <v>598.0</v>
      </c>
      <c r="B572" s="137" t="s">
        <v>272</v>
      </c>
      <c r="C572" s="137" t="s">
        <v>27</v>
      </c>
      <c r="D572" s="139">
        <v>42004.0</v>
      </c>
      <c r="E572" s="138">
        <v>6.564721E9</v>
      </c>
      <c r="F572" s="138">
        <v>4.583294E9</v>
      </c>
      <c r="G572" s="138">
        <v>1.337487E9</v>
      </c>
      <c r="H572" s="140" t="s">
        <v>59</v>
      </c>
      <c r="I572" s="138">
        <v>4.9292E7</v>
      </c>
      <c r="J572" s="137" t="s">
        <v>14</v>
      </c>
      <c r="K572" s="137" t="s">
        <v>178</v>
      </c>
      <c r="L572" s="7">
        <f t="shared" si="1"/>
        <v>1981427000</v>
      </c>
      <c r="M572" s="7">
        <f t="shared" si="2"/>
        <v>1386779000</v>
      </c>
      <c r="N572" s="7">
        <f t="shared" si="3"/>
        <v>594648000</v>
      </c>
    </row>
    <row r="573">
      <c r="A573" s="136">
        <v>599.0</v>
      </c>
      <c r="B573" s="137" t="s">
        <v>272</v>
      </c>
      <c r="C573" s="137" t="s">
        <v>28</v>
      </c>
      <c r="D573" s="139">
        <v>42369.0</v>
      </c>
      <c r="E573" s="138">
        <v>6.616632E9</v>
      </c>
      <c r="F573" s="138">
        <v>4.428855E9</v>
      </c>
      <c r="G573" s="138">
        <v>1.420281E9</v>
      </c>
      <c r="H573" s="141" t="s">
        <v>59</v>
      </c>
      <c r="I573" s="138">
        <v>4.6012E7</v>
      </c>
      <c r="J573" s="137" t="s">
        <v>14</v>
      </c>
      <c r="K573" s="137" t="s">
        <v>178</v>
      </c>
      <c r="L573" s="7">
        <f t="shared" si="1"/>
        <v>2187777000</v>
      </c>
      <c r="M573" s="7">
        <f t="shared" si="2"/>
        <v>1466293000</v>
      </c>
      <c r="N573" s="7">
        <f t="shared" si="3"/>
        <v>721484000</v>
      </c>
    </row>
    <row r="574">
      <c r="A574" s="136">
        <v>600.0</v>
      </c>
      <c r="B574" s="137" t="s">
        <v>273</v>
      </c>
      <c r="C574" s="137" t="s">
        <v>25</v>
      </c>
      <c r="D574" s="139">
        <v>41639.0</v>
      </c>
      <c r="E574" s="138">
        <v>4.771259E9</v>
      </c>
      <c r="F574" s="138">
        <v>1.038034E9</v>
      </c>
      <c r="G574" s="138">
        <v>3.151043E9</v>
      </c>
      <c r="H574" s="141" t="s">
        <v>59</v>
      </c>
      <c r="I574" s="138">
        <v>7.1731E7</v>
      </c>
      <c r="J574" s="137" t="s">
        <v>9</v>
      </c>
      <c r="K574" s="137" t="s">
        <v>110</v>
      </c>
      <c r="L574" s="7">
        <f t="shared" si="1"/>
        <v>3733225000</v>
      </c>
      <c r="M574" s="7">
        <f t="shared" si="2"/>
        <v>3222774000</v>
      </c>
      <c r="N574" s="7">
        <f t="shared" si="3"/>
        <v>510451000</v>
      </c>
    </row>
    <row r="575">
      <c r="A575" s="136">
        <v>601.0</v>
      </c>
      <c r="B575" s="137" t="s">
        <v>273</v>
      </c>
      <c r="C575" s="137" t="s">
        <v>26</v>
      </c>
      <c r="D575" s="139">
        <v>42004.0</v>
      </c>
      <c r="E575" s="138">
        <v>5.763485E9</v>
      </c>
      <c r="F575" s="138">
        <v>1.179081E9</v>
      </c>
      <c r="G575" s="138">
        <v>3.919856E9</v>
      </c>
      <c r="H575" s="140" t="s">
        <v>59</v>
      </c>
      <c r="I575" s="138">
        <v>7.6773E7</v>
      </c>
      <c r="J575" s="137" t="s">
        <v>9</v>
      </c>
      <c r="K575" s="137" t="s">
        <v>110</v>
      </c>
      <c r="L575" s="7">
        <f t="shared" si="1"/>
        <v>4584404000</v>
      </c>
      <c r="M575" s="7">
        <f t="shared" si="2"/>
        <v>3996629000</v>
      </c>
      <c r="N575" s="7">
        <f t="shared" si="3"/>
        <v>587775000</v>
      </c>
    </row>
    <row r="576">
      <c r="A576" s="136">
        <v>602.0</v>
      </c>
      <c r="B576" s="137" t="s">
        <v>273</v>
      </c>
      <c r="C576" s="137" t="s">
        <v>27</v>
      </c>
      <c r="D576" s="139">
        <v>42369.0</v>
      </c>
      <c r="E576" s="138">
        <v>6.672317E9</v>
      </c>
      <c r="F576" s="138">
        <v>1.309559E9</v>
      </c>
      <c r="G576" s="138">
        <v>4.785243E9</v>
      </c>
      <c r="H576" s="141" t="s">
        <v>59</v>
      </c>
      <c r="I576" s="138">
        <v>1.56458E8</v>
      </c>
      <c r="J576" s="137" t="s">
        <v>9</v>
      </c>
      <c r="K576" s="137" t="s">
        <v>110</v>
      </c>
      <c r="L576" s="7">
        <f t="shared" si="1"/>
        <v>5362758000</v>
      </c>
      <c r="M576" s="7">
        <f t="shared" si="2"/>
        <v>4941701000</v>
      </c>
      <c r="N576" s="7">
        <f t="shared" si="3"/>
        <v>421057000</v>
      </c>
    </row>
    <row r="577">
      <c r="A577" s="136">
        <v>603.0</v>
      </c>
      <c r="B577" s="137" t="s">
        <v>273</v>
      </c>
      <c r="C577" s="137" t="s">
        <v>28</v>
      </c>
      <c r="D577" s="139">
        <v>42735.0</v>
      </c>
      <c r="E577" s="138">
        <v>8.773564E9</v>
      </c>
      <c r="F577" s="138">
        <v>1.596698E9</v>
      </c>
      <c r="G577" s="138">
        <v>6.280728E9</v>
      </c>
      <c r="H577" s="141" t="s">
        <v>59</v>
      </c>
      <c r="I577" s="138">
        <v>3.17141E8</v>
      </c>
      <c r="J577" s="137" t="s">
        <v>9</v>
      </c>
      <c r="K577" s="137" t="s">
        <v>110</v>
      </c>
      <c r="L577" s="7">
        <f t="shared" si="1"/>
        <v>7176866000</v>
      </c>
      <c r="M577" s="7">
        <f t="shared" si="2"/>
        <v>6597869000</v>
      </c>
      <c r="N577" s="7">
        <f t="shared" si="3"/>
        <v>578997000</v>
      </c>
    </row>
    <row r="578">
      <c r="A578" s="136">
        <v>604.0</v>
      </c>
      <c r="B578" s="137" t="s">
        <v>274</v>
      </c>
      <c r="C578" s="137" t="s">
        <v>25</v>
      </c>
      <c r="D578" s="139">
        <v>41274.0</v>
      </c>
      <c r="E578" s="138">
        <v>4.09396E8</v>
      </c>
      <c r="F578" s="138">
        <v>1.14028E8</v>
      </c>
      <c r="G578" s="138">
        <v>5.8323E7</v>
      </c>
      <c r="H578" s="140" t="s">
        <v>59</v>
      </c>
      <c r="I578" s="138">
        <v>7.4453E7</v>
      </c>
      <c r="J578" s="137" t="s">
        <v>17</v>
      </c>
      <c r="K578" s="137" t="s">
        <v>109</v>
      </c>
      <c r="L578" s="7">
        <f t="shared" si="1"/>
        <v>295368000</v>
      </c>
      <c r="M578" s="7">
        <f t="shared" si="2"/>
        <v>132776000</v>
      </c>
      <c r="N578" s="7">
        <f t="shared" si="3"/>
        <v>162592000</v>
      </c>
    </row>
    <row r="579">
      <c r="A579" s="136">
        <v>605.0</v>
      </c>
      <c r="B579" s="137" t="s">
        <v>274</v>
      </c>
      <c r="C579" s="137" t="s">
        <v>26</v>
      </c>
      <c r="D579" s="139">
        <v>41639.0</v>
      </c>
      <c r="E579" s="138">
        <v>5.20613E8</v>
      </c>
      <c r="F579" s="138">
        <v>1.40012E8</v>
      </c>
      <c r="G579" s="138">
        <v>6.3268E7</v>
      </c>
      <c r="H579" s="140" t="s">
        <v>59</v>
      </c>
      <c r="I579" s="138">
        <v>9.5232E7</v>
      </c>
      <c r="J579" s="137" t="s">
        <v>17</v>
      </c>
      <c r="K579" s="137" t="s">
        <v>109</v>
      </c>
      <c r="L579" s="7">
        <f t="shared" si="1"/>
        <v>380601000</v>
      </c>
      <c r="M579" s="7">
        <f t="shared" si="2"/>
        <v>158500000</v>
      </c>
      <c r="N579" s="7">
        <f t="shared" si="3"/>
        <v>222101000</v>
      </c>
    </row>
    <row r="580">
      <c r="A580" s="136">
        <v>606.0</v>
      </c>
      <c r="B580" s="137" t="s">
        <v>274</v>
      </c>
      <c r="C580" s="137" t="s">
        <v>27</v>
      </c>
      <c r="D580" s="139">
        <v>42004.0</v>
      </c>
      <c r="E580" s="138">
        <v>6.47155E8</v>
      </c>
      <c r="F580" s="138">
        <v>1.72416E8</v>
      </c>
      <c r="G580" s="138">
        <v>7.1369E7</v>
      </c>
      <c r="H580" s="141" t="s">
        <v>59</v>
      </c>
      <c r="I580" s="138">
        <v>1.15076E8</v>
      </c>
      <c r="J580" s="137" t="s">
        <v>17</v>
      </c>
      <c r="K580" s="137" t="s">
        <v>109</v>
      </c>
      <c r="L580" s="7">
        <f t="shared" si="1"/>
        <v>474739000</v>
      </c>
      <c r="M580" s="7">
        <f t="shared" si="2"/>
        <v>186445000</v>
      </c>
      <c r="N580" s="7">
        <f t="shared" si="3"/>
        <v>288294000</v>
      </c>
    </row>
    <row r="581">
      <c r="A581" s="136">
        <v>607.0</v>
      </c>
      <c r="B581" s="137" t="s">
        <v>274</v>
      </c>
      <c r="C581" s="137" t="s">
        <v>28</v>
      </c>
      <c r="D581" s="139">
        <v>42369.0</v>
      </c>
      <c r="E581" s="138">
        <v>7.8227E8</v>
      </c>
      <c r="F581" s="138">
        <v>2.03965E8</v>
      </c>
      <c r="G581" s="138">
        <v>8.0791E7</v>
      </c>
      <c r="H581" s="140" t="s">
        <v>59</v>
      </c>
      <c r="I581" s="138">
        <v>1.33457E8</v>
      </c>
      <c r="J581" s="137" t="s">
        <v>17</v>
      </c>
      <c r="K581" s="137" t="s">
        <v>109</v>
      </c>
      <c r="L581" s="7">
        <f t="shared" si="1"/>
        <v>578305000</v>
      </c>
      <c r="M581" s="7">
        <f t="shared" si="2"/>
        <v>214248000</v>
      </c>
      <c r="N581" s="7">
        <f t="shared" si="3"/>
        <v>364057000</v>
      </c>
    </row>
    <row r="582">
      <c r="A582" s="136">
        <v>608.0</v>
      </c>
      <c r="B582" s="137" t="s">
        <v>275</v>
      </c>
      <c r="C582" s="137" t="s">
        <v>25</v>
      </c>
      <c r="D582" s="139">
        <v>41639.0</v>
      </c>
      <c r="E582" s="138">
        <v>1.46917E11</v>
      </c>
      <c r="F582" s="138">
        <v>1.2305E11</v>
      </c>
      <c r="G582" s="138">
        <v>1.085E10</v>
      </c>
      <c r="H582" s="141" t="s">
        <v>59</v>
      </c>
      <c r="I582" s="140" t="s">
        <v>59</v>
      </c>
      <c r="J582" s="137" t="s">
        <v>9</v>
      </c>
      <c r="K582" s="137" t="s">
        <v>276</v>
      </c>
      <c r="L582" s="7">
        <f t="shared" si="1"/>
        <v>23867000000</v>
      </c>
      <c r="M582" s="7">
        <f t="shared" si="2"/>
        <v>10850000000</v>
      </c>
      <c r="N582" s="7">
        <f t="shared" si="3"/>
        <v>13017000000</v>
      </c>
    </row>
    <row r="583">
      <c r="A583" s="136">
        <v>609.0</v>
      </c>
      <c r="B583" s="137" t="s">
        <v>275</v>
      </c>
      <c r="C583" s="137" t="s">
        <v>26</v>
      </c>
      <c r="D583" s="139">
        <v>42004.0</v>
      </c>
      <c r="E583" s="138">
        <v>1.44077E11</v>
      </c>
      <c r="F583" s="138">
        <v>1.31903E11</v>
      </c>
      <c r="G583" s="138">
        <v>1.1842E10</v>
      </c>
      <c r="H583" s="140" t="s">
        <v>59</v>
      </c>
      <c r="I583" s="140" t="s">
        <v>59</v>
      </c>
      <c r="J583" s="137" t="s">
        <v>9</v>
      </c>
      <c r="K583" s="137" t="s">
        <v>276</v>
      </c>
      <c r="L583" s="7">
        <f t="shared" si="1"/>
        <v>12174000000</v>
      </c>
      <c r="M583" s="7">
        <f t="shared" si="2"/>
        <v>11842000000</v>
      </c>
      <c r="N583" s="7">
        <f t="shared" si="3"/>
        <v>332000000</v>
      </c>
    </row>
    <row r="584">
      <c r="A584" s="136">
        <v>610.0</v>
      </c>
      <c r="B584" s="137" t="s">
        <v>275</v>
      </c>
      <c r="C584" s="137" t="s">
        <v>27</v>
      </c>
      <c r="D584" s="139">
        <v>42369.0</v>
      </c>
      <c r="E584" s="138">
        <v>1.49558E11</v>
      </c>
      <c r="F584" s="138">
        <v>1.31409E11</v>
      </c>
      <c r="G584" s="138">
        <v>1.0502E10</v>
      </c>
      <c r="H584" s="141" t="s">
        <v>59</v>
      </c>
      <c r="I584" s="140" t="s">
        <v>59</v>
      </c>
      <c r="J584" s="137" t="s">
        <v>9</v>
      </c>
      <c r="K584" s="137" t="s">
        <v>276</v>
      </c>
      <c r="L584" s="7">
        <f t="shared" si="1"/>
        <v>18149000000</v>
      </c>
      <c r="M584" s="7">
        <f t="shared" si="2"/>
        <v>10502000000</v>
      </c>
      <c r="N584" s="7">
        <f t="shared" si="3"/>
        <v>7647000000</v>
      </c>
    </row>
    <row r="585">
      <c r="A585" s="136">
        <v>611.0</v>
      </c>
      <c r="B585" s="137" t="s">
        <v>275</v>
      </c>
      <c r="C585" s="137" t="s">
        <v>28</v>
      </c>
      <c r="D585" s="142">
        <v>42735.0</v>
      </c>
      <c r="E585" s="138">
        <v>1.518E11</v>
      </c>
      <c r="F585" s="138">
        <v>1.35488E11</v>
      </c>
      <c r="G585" s="138">
        <v>1.2196E10</v>
      </c>
      <c r="H585" s="140" t="s">
        <v>59</v>
      </c>
      <c r="I585" s="140" t="s">
        <v>59</v>
      </c>
      <c r="J585" s="137" t="s">
        <v>9</v>
      </c>
      <c r="K585" s="137" t="s">
        <v>276</v>
      </c>
      <c r="L585" s="7">
        <f t="shared" si="1"/>
        <v>16312000000</v>
      </c>
      <c r="M585" s="7">
        <f t="shared" si="2"/>
        <v>12196000000</v>
      </c>
      <c r="N585" s="7">
        <f t="shared" si="3"/>
        <v>4116000000</v>
      </c>
    </row>
    <row r="586">
      <c r="A586" s="136">
        <v>612.0</v>
      </c>
      <c r="B586" s="137" t="s">
        <v>277</v>
      </c>
      <c r="C586" s="137" t="s">
        <v>25</v>
      </c>
      <c r="D586" s="142">
        <v>41639.0</v>
      </c>
      <c r="E586" s="138">
        <v>3.326106E9</v>
      </c>
      <c r="F586" s="138">
        <v>1.606661E9</v>
      </c>
      <c r="G586" s="138">
        <v>1.007431E9</v>
      </c>
      <c r="H586" s="140" t="s">
        <v>59</v>
      </c>
      <c r="I586" s="141" t="s">
        <v>59</v>
      </c>
      <c r="J586" s="137" t="s">
        <v>14</v>
      </c>
      <c r="K586" s="137" t="s">
        <v>98</v>
      </c>
      <c r="L586" s="7">
        <f t="shared" si="1"/>
        <v>1719445000</v>
      </c>
      <c r="M586" s="6">
        <f t="shared" si="2"/>
        <v>1007431000</v>
      </c>
      <c r="N586" s="7">
        <f t="shared" si="3"/>
        <v>712014000</v>
      </c>
    </row>
    <row r="587">
      <c r="A587" s="136">
        <v>613.0</v>
      </c>
      <c r="B587" s="137" t="s">
        <v>277</v>
      </c>
      <c r="C587" s="137" t="s">
        <v>26</v>
      </c>
      <c r="D587" s="142">
        <v>42004.0</v>
      </c>
      <c r="E587" s="138">
        <v>3.733507E9</v>
      </c>
      <c r="F587" s="138">
        <v>1.836105E9</v>
      </c>
      <c r="G587" s="138">
        <v>1.110776E9</v>
      </c>
      <c r="H587" s="141" t="s">
        <v>59</v>
      </c>
      <c r="I587" s="141" t="s">
        <v>59</v>
      </c>
      <c r="J587" s="137" t="s">
        <v>14</v>
      </c>
      <c r="K587" s="137" t="s">
        <v>98</v>
      </c>
      <c r="L587" s="7">
        <f t="shared" si="1"/>
        <v>1897402000</v>
      </c>
      <c r="M587" s="6">
        <f t="shared" si="2"/>
        <v>1110776000</v>
      </c>
      <c r="N587" s="7">
        <f t="shared" si="3"/>
        <v>786626000</v>
      </c>
    </row>
    <row r="588">
      <c r="A588" s="136">
        <v>614.0</v>
      </c>
      <c r="B588" s="137" t="s">
        <v>277</v>
      </c>
      <c r="C588" s="137" t="s">
        <v>27</v>
      </c>
      <c r="D588" s="139">
        <v>42369.0</v>
      </c>
      <c r="E588" s="138">
        <v>3.869187E9</v>
      </c>
      <c r="F588" s="138">
        <v>1.920253E9</v>
      </c>
      <c r="G588" s="138">
        <v>1.12159E9</v>
      </c>
      <c r="H588" s="140" t="s">
        <v>59</v>
      </c>
      <c r="I588" s="141" t="s">
        <v>59</v>
      </c>
      <c r="J588" s="137" t="s">
        <v>14</v>
      </c>
      <c r="K588" s="137" t="s">
        <v>98</v>
      </c>
      <c r="L588" s="7">
        <f t="shared" si="1"/>
        <v>1948934000</v>
      </c>
      <c r="M588" s="6">
        <f t="shared" si="2"/>
        <v>1121590000</v>
      </c>
      <c r="N588" s="7">
        <f t="shared" si="3"/>
        <v>827344000</v>
      </c>
    </row>
    <row r="589">
      <c r="A589" s="136">
        <v>615.0</v>
      </c>
      <c r="B589" s="137" t="s">
        <v>277</v>
      </c>
      <c r="C589" s="137" t="s">
        <v>28</v>
      </c>
      <c r="D589" s="139">
        <v>42735.0</v>
      </c>
      <c r="E589" s="138">
        <v>3.962036E9</v>
      </c>
      <c r="F589" s="138">
        <v>1.997259E9</v>
      </c>
      <c r="G589" s="138">
        <v>1.16947E9</v>
      </c>
      <c r="H589" s="140" t="s">
        <v>59</v>
      </c>
      <c r="I589" s="141" t="s">
        <v>59</v>
      </c>
      <c r="J589" s="137" t="s">
        <v>14</v>
      </c>
      <c r="K589" s="137" t="s">
        <v>98</v>
      </c>
      <c r="L589" s="7">
        <f t="shared" si="1"/>
        <v>1964777000</v>
      </c>
      <c r="M589" s="6">
        <f t="shared" si="2"/>
        <v>1169470000</v>
      </c>
      <c r="N589" s="7">
        <f t="shared" si="3"/>
        <v>795307000</v>
      </c>
    </row>
    <row r="590">
      <c r="A590" s="136">
        <v>616.0</v>
      </c>
      <c r="B590" s="137" t="s">
        <v>278</v>
      </c>
      <c r="C590" s="137" t="s">
        <v>25</v>
      </c>
      <c r="D590" s="139">
        <v>41639.0</v>
      </c>
      <c r="E590" s="138">
        <v>7.872E9</v>
      </c>
      <c r="F590" s="138">
        <v>1.875E9</v>
      </c>
      <c r="G590" s="138">
        <v>1.778E9</v>
      </c>
      <c r="H590" s="138">
        <v>1.415E9</v>
      </c>
      <c r="I590" s="141" t="s">
        <v>59</v>
      </c>
      <c r="J590" s="137" t="s">
        <v>15</v>
      </c>
      <c r="K590" s="137" t="s">
        <v>92</v>
      </c>
      <c r="L590" s="7">
        <f t="shared" si="1"/>
        <v>5997000000</v>
      </c>
      <c r="M590" s="6">
        <f t="shared" si="2"/>
        <v>3193000000</v>
      </c>
      <c r="N590" s="7">
        <f t="shared" si="3"/>
        <v>2804000000</v>
      </c>
    </row>
    <row r="591">
      <c r="A591" s="136">
        <v>617.0</v>
      </c>
      <c r="B591" s="137" t="s">
        <v>278</v>
      </c>
      <c r="C591" s="137" t="s">
        <v>26</v>
      </c>
      <c r="D591" s="139">
        <v>42004.0</v>
      </c>
      <c r="E591" s="138">
        <v>1.2466E10</v>
      </c>
      <c r="F591" s="138">
        <v>2.153E9</v>
      </c>
      <c r="G591" s="138">
        <v>2.653E9</v>
      </c>
      <c r="H591" s="138">
        <v>2.666E9</v>
      </c>
      <c r="I591" s="141" t="s">
        <v>59</v>
      </c>
      <c r="J591" s="137" t="s">
        <v>15</v>
      </c>
      <c r="K591" s="137" t="s">
        <v>92</v>
      </c>
      <c r="L591" s="7">
        <f t="shared" si="1"/>
        <v>10313000000</v>
      </c>
      <c r="M591" s="6">
        <f t="shared" si="2"/>
        <v>5319000000</v>
      </c>
      <c r="N591" s="7">
        <f t="shared" si="3"/>
        <v>4994000000</v>
      </c>
    </row>
    <row r="592">
      <c r="A592" s="136">
        <v>618.0</v>
      </c>
      <c r="B592" s="137" t="s">
        <v>278</v>
      </c>
      <c r="C592" s="137" t="s">
        <v>27</v>
      </c>
      <c r="D592" s="139">
        <v>42369.0</v>
      </c>
      <c r="E592" s="138">
        <v>1.7928E10</v>
      </c>
      <c r="F592" s="138">
        <v>2.867E9</v>
      </c>
      <c r="G592" s="138">
        <v>4.02E9</v>
      </c>
      <c r="H592" s="138">
        <v>4.816E9</v>
      </c>
      <c r="I592" s="141" t="s">
        <v>59</v>
      </c>
      <c r="J592" s="137" t="s">
        <v>15</v>
      </c>
      <c r="K592" s="137" t="s">
        <v>92</v>
      </c>
      <c r="L592" s="7">
        <f t="shared" si="1"/>
        <v>15061000000</v>
      </c>
      <c r="M592" s="6">
        <f t="shared" si="2"/>
        <v>8836000000</v>
      </c>
      <c r="N592" s="7">
        <f t="shared" si="3"/>
        <v>6225000000</v>
      </c>
    </row>
    <row r="593">
      <c r="A593" s="136">
        <v>619.0</v>
      </c>
      <c r="B593" s="137" t="s">
        <v>278</v>
      </c>
      <c r="C593" s="137" t="s">
        <v>28</v>
      </c>
      <c r="D593" s="142">
        <v>42735.0</v>
      </c>
      <c r="E593" s="138">
        <v>2.7638E10</v>
      </c>
      <c r="F593" s="138">
        <v>3.789E9</v>
      </c>
      <c r="G593" s="138">
        <v>5.503E9</v>
      </c>
      <c r="H593" s="138">
        <v>5.919E9</v>
      </c>
      <c r="I593" s="141" t="s">
        <v>59</v>
      </c>
      <c r="J593" s="137" t="s">
        <v>15</v>
      </c>
      <c r="K593" s="137" t="s">
        <v>92</v>
      </c>
      <c r="L593" s="7">
        <f t="shared" si="1"/>
        <v>23849000000</v>
      </c>
      <c r="M593" s="6">
        <f t="shared" si="2"/>
        <v>11422000000</v>
      </c>
      <c r="N593" s="7">
        <f t="shared" si="3"/>
        <v>12427000000</v>
      </c>
    </row>
    <row r="594">
      <c r="A594" s="136">
        <v>620.0</v>
      </c>
      <c r="B594" s="137" t="s">
        <v>279</v>
      </c>
      <c r="C594" s="137" t="s">
        <v>25</v>
      </c>
      <c r="D594" s="139">
        <v>41274.0</v>
      </c>
      <c r="E594" s="138">
        <v>3.1348E9</v>
      </c>
      <c r="F594" s="138">
        <v>2.0932E9</v>
      </c>
      <c r="G594" s="138">
        <v>8.731E8</v>
      </c>
      <c r="H594" s="140" t="s">
        <v>59</v>
      </c>
      <c r="I594" s="138">
        <v>7400000.0</v>
      </c>
      <c r="J594" s="137" t="s">
        <v>14</v>
      </c>
      <c r="K594" s="137" t="s">
        <v>98</v>
      </c>
      <c r="L594" s="7">
        <f t="shared" si="1"/>
        <v>1041600000</v>
      </c>
      <c r="M594" s="7">
        <f t="shared" si="2"/>
        <v>880500000</v>
      </c>
      <c r="N594" s="7">
        <f t="shared" si="3"/>
        <v>161100000</v>
      </c>
    </row>
    <row r="595">
      <c r="A595" s="136">
        <v>621.0</v>
      </c>
      <c r="B595" s="137" t="s">
        <v>279</v>
      </c>
      <c r="C595" s="137" t="s">
        <v>26</v>
      </c>
      <c r="D595" s="139">
        <v>41639.0</v>
      </c>
      <c r="E595" s="138">
        <v>3.7036E9</v>
      </c>
      <c r="F595" s="138">
        <v>2.4085E9</v>
      </c>
      <c r="G595" s="138">
        <v>9.387E8</v>
      </c>
      <c r="H595" s="140" t="s">
        <v>59</v>
      </c>
      <c r="I595" s="138">
        <v>9400000.0</v>
      </c>
      <c r="J595" s="137" t="s">
        <v>14</v>
      </c>
      <c r="K595" s="137" t="s">
        <v>98</v>
      </c>
      <c r="L595" s="7">
        <f t="shared" si="1"/>
        <v>1295100000</v>
      </c>
      <c r="M595" s="7">
        <f t="shared" si="2"/>
        <v>948100000</v>
      </c>
      <c r="N595" s="7">
        <f t="shared" si="3"/>
        <v>347000000</v>
      </c>
    </row>
    <row r="596">
      <c r="A596" s="136">
        <v>622.0</v>
      </c>
      <c r="B596" s="137" t="s">
        <v>279</v>
      </c>
      <c r="C596" s="137" t="s">
        <v>27</v>
      </c>
      <c r="D596" s="139">
        <v>42004.0</v>
      </c>
      <c r="E596" s="138">
        <v>4.0136E9</v>
      </c>
      <c r="F596" s="138">
        <v>2.6467E9</v>
      </c>
      <c r="G596" s="138">
        <v>9.433E8</v>
      </c>
      <c r="H596" s="141" t="s">
        <v>59</v>
      </c>
      <c r="I596" s="138">
        <v>1.31E7</v>
      </c>
      <c r="J596" s="137" t="s">
        <v>14</v>
      </c>
      <c r="K596" s="137" t="s">
        <v>98</v>
      </c>
      <c r="L596" s="7">
        <f t="shared" si="1"/>
        <v>1366900000</v>
      </c>
      <c r="M596" s="7">
        <f t="shared" si="2"/>
        <v>956400000</v>
      </c>
      <c r="N596" s="7">
        <f t="shared" si="3"/>
        <v>410500000</v>
      </c>
    </row>
    <row r="597">
      <c r="A597" s="136">
        <v>623.0</v>
      </c>
      <c r="B597" s="137" t="s">
        <v>279</v>
      </c>
      <c r="C597" s="137" t="s">
        <v>28</v>
      </c>
      <c r="D597" s="139">
        <v>42369.0</v>
      </c>
      <c r="E597" s="138">
        <v>4.5794E9</v>
      </c>
      <c r="F597" s="138">
        <v>2.9975E9</v>
      </c>
      <c r="G597" s="138">
        <v>1.0476E9</v>
      </c>
      <c r="H597" s="141" t="s">
        <v>59</v>
      </c>
      <c r="I597" s="138">
        <v>2.16E7</v>
      </c>
      <c r="J597" s="137" t="s">
        <v>14</v>
      </c>
      <c r="K597" s="137" t="s">
        <v>98</v>
      </c>
      <c r="L597" s="7">
        <f t="shared" si="1"/>
        <v>1581900000</v>
      </c>
      <c r="M597" s="7">
        <f t="shared" si="2"/>
        <v>1069200000</v>
      </c>
      <c r="N597" s="7">
        <f t="shared" si="3"/>
        <v>512700000</v>
      </c>
    </row>
    <row r="598">
      <c r="A598" s="136">
        <v>624.0</v>
      </c>
      <c r="B598" s="137" t="s">
        <v>280</v>
      </c>
      <c r="C598" s="137" t="s">
        <v>25</v>
      </c>
      <c r="D598" s="142">
        <v>41274.0</v>
      </c>
      <c r="E598" s="138">
        <v>1.801E10</v>
      </c>
      <c r="F598" s="138">
        <v>1.1561E10</v>
      </c>
      <c r="G598" s="138">
        <v>4.31E8</v>
      </c>
      <c r="H598" s="138">
        <v>2.85E8</v>
      </c>
      <c r="I598" s="140" t="s">
        <v>59</v>
      </c>
      <c r="J598" s="137" t="s">
        <v>16</v>
      </c>
      <c r="K598" s="137" t="s">
        <v>281</v>
      </c>
      <c r="L598" s="7">
        <f t="shared" si="1"/>
        <v>6449000000</v>
      </c>
      <c r="M598" s="7">
        <f t="shared" si="2"/>
        <v>716000000</v>
      </c>
      <c r="N598" s="7">
        <f t="shared" si="3"/>
        <v>5733000000</v>
      </c>
    </row>
    <row r="599">
      <c r="A599" s="136">
        <v>625.0</v>
      </c>
      <c r="B599" s="137" t="s">
        <v>280</v>
      </c>
      <c r="C599" s="137" t="s">
        <v>26</v>
      </c>
      <c r="D599" s="139">
        <v>41639.0</v>
      </c>
      <c r="E599" s="138">
        <v>2.0921E10</v>
      </c>
      <c r="F599" s="138">
        <v>1.4637E10</v>
      </c>
      <c r="G599" s="138">
        <v>6.57E8</v>
      </c>
      <c r="H599" s="138">
        <v>2.1E8</v>
      </c>
      <c r="I599" s="140" t="s">
        <v>59</v>
      </c>
      <c r="J599" s="137" t="s">
        <v>16</v>
      </c>
      <c r="K599" s="137" t="s">
        <v>281</v>
      </c>
      <c r="L599" s="7">
        <f t="shared" si="1"/>
        <v>6284000000</v>
      </c>
      <c r="M599" s="7">
        <f t="shared" si="2"/>
        <v>867000000</v>
      </c>
      <c r="N599" s="7">
        <f t="shared" si="3"/>
        <v>5417000000</v>
      </c>
    </row>
    <row r="600">
      <c r="A600" s="136">
        <v>626.0</v>
      </c>
      <c r="B600" s="137" t="s">
        <v>280</v>
      </c>
      <c r="C600" s="137" t="s">
        <v>27</v>
      </c>
      <c r="D600" s="139">
        <v>42004.0</v>
      </c>
      <c r="E600" s="138">
        <v>2.1438E10</v>
      </c>
      <c r="F600" s="138">
        <v>1.9504E10</v>
      </c>
      <c r="G600" s="138">
        <v>5.92E8</v>
      </c>
      <c r="H600" s="138">
        <v>1.26E8</v>
      </c>
      <c r="I600" s="140" t="s">
        <v>59</v>
      </c>
      <c r="J600" s="137" t="s">
        <v>16</v>
      </c>
      <c r="K600" s="137" t="s">
        <v>281</v>
      </c>
      <c r="L600" s="7">
        <f t="shared" si="1"/>
        <v>1934000000</v>
      </c>
      <c r="M600" s="7">
        <f t="shared" si="2"/>
        <v>718000000</v>
      </c>
      <c r="N600" s="7">
        <f t="shared" si="3"/>
        <v>1216000000</v>
      </c>
    </row>
    <row r="601">
      <c r="A601" s="136">
        <v>627.0</v>
      </c>
      <c r="B601" s="137" t="s">
        <v>280</v>
      </c>
      <c r="C601" s="137" t="s">
        <v>28</v>
      </c>
      <c r="D601" s="139">
        <v>42369.0</v>
      </c>
      <c r="E601" s="138">
        <v>1.5877E10</v>
      </c>
      <c r="F601" s="138">
        <v>2.8524E10</v>
      </c>
      <c r="G601" s="138">
        <v>5.69E8</v>
      </c>
      <c r="H601" s="138">
        <v>1.27E8</v>
      </c>
      <c r="I601" s="140" t="s">
        <v>59</v>
      </c>
      <c r="J601" s="137" t="s">
        <v>16</v>
      </c>
      <c r="K601" s="137" t="s">
        <v>281</v>
      </c>
      <c r="L601" s="7">
        <f t="shared" si="1"/>
        <v>-12647000000</v>
      </c>
      <c r="M601" s="7">
        <f t="shared" si="2"/>
        <v>696000000</v>
      </c>
      <c r="N601" s="7">
        <f t="shared" si="3"/>
        <v>-13343000000</v>
      </c>
    </row>
    <row r="602">
      <c r="A602" s="136">
        <v>628.0</v>
      </c>
      <c r="B602" s="137" t="s">
        <v>282</v>
      </c>
      <c r="C602" s="137" t="s">
        <v>25</v>
      </c>
      <c r="D602" s="139">
        <v>41425.0</v>
      </c>
      <c r="E602" s="138">
        <v>4.4287E10</v>
      </c>
      <c r="F602" s="138">
        <v>1.6448E10</v>
      </c>
      <c r="G602" s="138">
        <v>2.0359E10</v>
      </c>
      <c r="H602" s="140" t="s">
        <v>59</v>
      </c>
      <c r="I602" s="138">
        <v>2.386E9</v>
      </c>
      <c r="J602" s="137" t="s">
        <v>14</v>
      </c>
      <c r="K602" s="137" t="s">
        <v>178</v>
      </c>
      <c r="L602" s="7">
        <f t="shared" si="1"/>
        <v>27839000000</v>
      </c>
      <c r="M602" s="7">
        <f t="shared" si="2"/>
        <v>22745000000</v>
      </c>
      <c r="N602" s="7">
        <f t="shared" si="3"/>
        <v>5094000000</v>
      </c>
    </row>
    <row r="603">
      <c r="A603" s="136">
        <v>629.0</v>
      </c>
      <c r="B603" s="137" t="s">
        <v>282</v>
      </c>
      <c r="C603" s="137" t="s">
        <v>26</v>
      </c>
      <c r="D603" s="139">
        <v>41790.0</v>
      </c>
      <c r="E603" s="138">
        <v>4.5567E10</v>
      </c>
      <c r="F603" s="138">
        <v>1.7052E10</v>
      </c>
      <c r="G603" s="138">
        <v>2.2113E10</v>
      </c>
      <c r="H603" s="141" t="s">
        <v>59</v>
      </c>
      <c r="I603" s="138">
        <v>2.587E9</v>
      </c>
      <c r="J603" s="137" t="s">
        <v>14</v>
      </c>
      <c r="K603" s="137" t="s">
        <v>178</v>
      </c>
      <c r="L603" s="7">
        <f t="shared" si="1"/>
        <v>28515000000</v>
      </c>
      <c r="M603" s="7">
        <f t="shared" si="2"/>
        <v>24700000000</v>
      </c>
      <c r="N603" s="7">
        <f t="shared" si="3"/>
        <v>3815000000</v>
      </c>
    </row>
    <row r="604">
      <c r="A604" s="136">
        <v>630.0</v>
      </c>
      <c r="B604" s="137" t="s">
        <v>282</v>
      </c>
      <c r="C604" s="137" t="s">
        <v>27</v>
      </c>
      <c r="D604" s="139">
        <v>42155.0</v>
      </c>
      <c r="E604" s="138">
        <v>4.7453E10</v>
      </c>
      <c r="F604" s="138">
        <v>1.6984E10</v>
      </c>
      <c r="G604" s="138">
        <v>2.5715E10</v>
      </c>
      <c r="H604" s="141" t="s">
        <v>59</v>
      </c>
      <c r="I604" s="138">
        <v>2.611E9</v>
      </c>
      <c r="J604" s="137" t="s">
        <v>14</v>
      </c>
      <c r="K604" s="137" t="s">
        <v>178</v>
      </c>
      <c r="L604" s="7">
        <f t="shared" si="1"/>
        <v>30469000000</v>
      </c>
      <c r="M604" s="7">
        <f t="shared" si="2"/>
        <v>28326000000</v>
      </c>
      <c r="N604" s="7">
        <f t="shared" si="3"/>
        <v>2143000000</v>
      </c>
    </row>
    <row r="605">
      <c r="A605" s="136">
        <v>631.0</v>
      </c>
      <c r="B605" s="137" t="s">
        <v>282</v>
      </c>
      <c r="C605" s="137" t="s">
        <v>28</v>
      </c>
      <c r="D605" s="139">
        <v>42521.0</v>
      </c>
      <c r="E605" s="138">
        <v>5.0365E10</v>
      </c>
      <c r="F605" s="138">
        <v>1.7327E10</v>
      </c>
      <c r="G605" s="138">
        <v>2.733E10</v>
      </c>
      <c r="H605" s="140" t="s">
        <v>59</v>
      </c>
      <c r="I605" s="138">
        <v>2.631E9</v>
      </c>
      <c r="J605" s="137" t="s">
        <v>14</v>
      </c>
      <c r="K605" s="137" t="s">
        <v>178</v>
      </c>
      <c r="L605" s="7">
        <f t="shared" si="1"/>
        <v>33038000000</v>
      </c>
      <c r="M605" s="7">
        <f t="shared" si="2"/>
        <v>29961000000</v>
      </c>
      <c r="N605" s="7">
        <f t="shared" si="3"/>
        <v>3077000000</v>
      </c>
    </row>
    <row r="606">
      <c r="A606" s="136">
        <v>632.0</v>
      </c>
      <c r="B606" s="137" t="s">
        <v>283</v>
      </c>
      <c r="C606" s="137" t="s">
        <v>25</v>
      </c>
      <c r="D606" s="139">
        <v>41274.0</v>
      </c>
      <c r="E606" s="138">
        <v>1.5255E10</v>
      </c>
      <c r="F606" s="138">
        <v>6.717E9</v>
      </c>
      <c r="G606" s="138">
        <v>5.353E9</v>
      </c>
      <c r="H606" s="141" t="s">
        <v>59</v>
      </c>
      <c r="I606" s="138">
        <v>1.051E9</v>
      </c>
      <c r="J606" s="137" t="s">
        <v>19</v>
      </c>
      <c r="K606" s="137" t="s">
        <v>82</v>
      </c>
      <c r="L606" s="7">
        <f t="shared" si="1"/>
        <v>8538000000</v>
      </c>
      <c r="M606" s="7">
        <f t="shared" si="2"/>
        <v>6404000000</v>
      </c>
      <c r="N606" s="7">
        <f t="shared" si="3"/>
        <v>2134000000</v>
      </c>
    </row>
    <row r="607">
      <c r="A607" s="136">
        <v>633.0</v>
      </c>
      <c r="B607" s="137" t="s">
        <v>283</v>
      </c>
      <c r="C607" s="137" t="s">
        <v>26</v>
      </c>
      <c r="D607" s="139">
        <v>41639.0</v>
      </c>
      <c r="E607" s="138">
        <v>1.4892E10</v>
      </c>
      <c r="F607" s="138">
        <v>6.459E9</v>
      </c>
      <c r="G607" s="138">
        <v>4.315E9</v>
      </c>
      <c r="H607" s="141" t="s">
        <v>59</v>
      </c>
      <c r="I607" s="138">
        <v>1.741E9</v>
      </c>
      <c r="J607" s="137" t="s">
        <v>19</v>
      </c>
      <c r="K607" s="137" t="s">
        <v>82</v>
      </c>
      <c r="L607" s="7">
        <f t="shared" si="1"/>
        <v>8433000000</v>
      </c>
      <c r="M607" s="7">
        <f t="shared" si="2"/>
        <v>6056000000</v>
      </c>
      <c r="N607" s="7">
        <f t="shared" si="3"/>
        <v>2377000000</v>
      </c>
    </row>
    <row r="608">
      <c r="A608" s="136">
        <v>634.0</v>
      </c>
      <c r="B608" s="137" t="s">
        <v>283</v>
      </c>
      <c r="C608" s="137" t="s">
        <v>27</v>
      </c>
      <c r="D608" s="139">
        <v>42004.0</v>
      </c>
      <c r="E608" s="138">
        <v>1.5049E10</v>
      </c>
      <c r="F608" s="138">
        <v>6.996E9</v>
      </c>
      <c r="G608" s="138">
        <v>5.759E9</v>
      </c>
      <c r="H608" s="141" t="s">
        <v>59</v>
      </c>
      <c r="I608" s="138">
        <v>1.232E9</v>
      </c>
      <c r="J608" s="137" t="s">
        <v>19</v>
      </c>
      <c r="K608" s="137" t="s">
        <v>82</v>
      </c>
      <c r="L608" s="7">
        <f t="shared" si="1"/>
        <v>8053000000</v>
      </c>
      <c r="M608" s="7">
        <f t="shared" si="2"/>
        <v>6991000000</v>
      </c>
      <c r="N608" s="7">
        <f t="shared" si="3"/>
        <v>1062000000</v>
      </c>
    </row>
    <row r="609">
      <c r="A609" s="136">
        <v>635.0</v>
      </c>
      <c r="B609" s="137" t="s">
        <v>283</v>
      </c>
      <c r="C609" s="137" t="s">
        <v>28</v>
      </c>
      <c r="D609" s="139">
        <v>42369.0</v>
      </c>
      <c r="E609" s="138">
        <v>1.5026E10</v>
      </c>
      <c r="F609" s="138">
        <v>6.173E9</v>
      </c>
      <c r="G609" s="138">
        <v>4.969E9</v>
      </c>
      <c r="H609" s="141" t="s">
        <v>59</v>
      </c>
      <c r="I609" s="138">
        <v>1.55E9</v>
      </c>
      <c r="J609" s="137" t="s">
        <v>19</v>
      </c>
      <c r="K609" s="137" t="s">
        <v>82</v>
      </c>
      <c r="L609" s="7">
        <f t="shared" si="1"/>
        <v>8853000000</v>
      </c>
      <c r="M609" s="7">
        <f t="shared" si="2"/>
        <v>6519000000</v>
      </c>
      <c r="N609" s="7">
        <f t="shared" si="3"/>
        <v>2334000000</v>
      </c>
    </row>
    <row r="610">
      <c r="A610" s="136">
        <v>636.0</v>
      </c>
      <c r="B610" s="137" t="s">
        <v>284</v>
      </c>
      <c r="C610" s="137" t="s">
        <v>25</v>
      </c>
      <c r="D610" s="139">
        <v>41547.0</v>
      </c>
      <c r="E610" s="138">
        <v>1.481314E9</v>
      </c>
      <c r="F610" s="138">
        <v>2.53047E8</v>
      </c>
      <c r="G610" s="138">
        <v>5.87835E8</v>
      </c>
      <c r="H610" s="138">
        <v>2.09614E8</v>
      </c>
      <c r="I610" s="140" t="s">
        <v>59</v>
      </c>
      <c r="J610" s="137" t="s">
        <v>15</v>
      </c>
      <c r="K610" s="137" t="s">
        <v>206</v>
      </c>
      <c r="L610" s="7">
        <f t="shared" si="1"/>
        <v>1228267000</v>
      </c>
      <c r="M610" s="7">
        <f t="shared" si="2"/>
        <v>797449000</v>
      </c>
      <c r="N610" s="7">
        <f t="shared" si="3"/>
        <v>430818000</v>
      </c>
    </row>
    <row r="611">
      <c r="A611" s="136">
        <v>637.0</v>
      </c>
      <c r="B611" s="137" t="s">
        <v>284</v>
      </c>
      <c r="C611" s="137" t="s">
        <v>26</v>
      </c>
      <c r="D611" s="139">
        <v>41912.0</v>
      </c>
      <c r="E611" s="138">
        <v>1.732046E9</v>
      </c>
      <c r="F611" s="138">
        <v>3.09959E8</v>
      </c>
      <c r="G611" s="138">
        <v>6.64738E8</v>
      </c>
      <c r="H611" s="138">
        <v>2.63792E8</v>
      </c>
      <c r="I611" s="141" t="s">
        <v>59</v>
      </c>
      <c r="J611" s="137" t="s">
        <v>15</v>
      </c>
      <c r="K611" s="137" t="s">
        <v>206</v>
      </c>
      <c r="L611" s="7">
        <f t="shared" si="1"/>
        <v>1422087000</v>
      </c>
      <c r="M611" s="6">
        <f t="shared" si="2"/>
        <v>928530000</v>
      </c>
      <c r="N611" s="7">
        <f t="shared" si="3"/>
        <v>493557000</v>
      </c>
    </row>
    <row r="612">
      <c r="A612" s="136">
        <v>638.0</v>
      </c>
      <c r="B612" s="137" t="s">
        <v>284</v>
      </c>
      <c r="C612" s="137" t="s">
        <v>27</v>
      </c>
      <c r="D612" s="139">
        <v>42277.0</v>
      </c>
      <c r="E612" s="138">
        <v>1.919823E9</v>
      </c>
      <c r="F612" s="138">
        <v>3.32261E8</v>
      </c>
      <c r="G612" s="138">
        <v>7.3808E8</v>
      </c>
      <c r="H612" s="138">
        <v>2.96583E8</v>
      </c>
      <c r="I612" s="140" t="s">
        <v>59</v>
      </c>
      <c r="J612" s="137" t="s">
        <v>15</v>
      </c>
      <c r="K612" s="137" t="s">
        <v>206</v>
      </c>
      <c r="L612" s="7">
        <f t="shared" si="1"/>
        <v>1587562000</v>
      </c>
      <c r="M612" s="7">
        <f t="shared" si="2"/>
        <v>1034663000</v>
      </c>
      <c r="N612" s="7">
        <f t="shared" si="3"/>
        <v>552899000</v>
      </c>
    </row>
    <row r="613">
      <c r="A613" s="136">
        <v>639.0</v>
      </c>
      <c r="B613" s="137" t="s">
        <v>284</v>
      </c>
      <c r="C613" s="137" t="s">
        <v>28</v>
      </c>
      <c r="D613" s="139">
        <v>42643.0</v>
      </c>
      <c r="E613" s="138">
        <v>1.995034E9</v>
      </c>
      <c r="F613" s="138">
        <v>3.37205E8</v>
      </c>
      <c r="G613" s="138">
        <v>7.67174E8</v>
      </c>
      <c r="H613" s="138">
        <v>3.34227E8</v>
      </c>
      <c r="I613" s="141" t="s">
        <v>59</v>
      </c>
      <c r="J613" s="137" t="s">
        <v>15</v>
      </c>
      <c r="K613" s="137" t="s">
        <v>206</v>
      </c>
      <c r="L613" s="7">
        <f t="shared" si="1"/>
        <v>1657829000</v>
      </c>
      <c r="M613" s="6">
        <f t="shared" si="2"/>
        <v>1101401000</v>
      </c>
      <c r="N613" s="7">
        <f t="shared" si="3"/>
        <v>556428000</v>
      </c>
    </row>
    <row r="614">
      <c r="A614" s="136">
        <v>640.0</v>
      </c>
      <c r="B614" s="137" t="s">
        <v>285</v>
      </c>
      <c r="C614" s="137" t="s">
        <v>25</v>
      </c>
      <c r="D614" s="139">
        <v>41274.0</v>
      </c>
      <c r="E614" s="138">
        <v>5.7958E9</v>
      </c>
      <c r="F614" s="138">
        <v>3.9562E9</v>
      </c>
      <c r="G614" s="138">
        <v>7.633E8</v>
      </c>
      <c r="H614" s="140" t="s">
        <v>59</v>
      </c>
      <c r="I614" s="140" t="s">
        <v>59</v>
      </c>
      <c r="J614" s="137" t="s">
        <v>15</v>
      </c>
      <c r="K614" s="137" t="s">
        <v>92</v>
      </c>
      <c r="L614" s="7">
        <f t="shared" si="1"/>
        <v>1839600000</v>
      </c>
      <c r="M614" s="7">
        <f t="shared" si="2"/>
        <v>763300000</v>
      </c>
      <c r="N614" s="7">
        <f t="shared" si="3"/>
        <v>1076300000</v>
      </c>
    </row>
    <row r="615">
      <c r="A615" s="136">
        <v>641.0</v>
      </c>
      <c r="B615" s="137" t="s">
        <v>285</v>
      </c>
      <c r="C615" s="137" t="s">
        <v>26</v>
      </c>
      <c r="D615" s="139">
        <v>41639.0</v>
      </c>
      <c r="E615" s="138">
        <v>6.0634E9</v>
      </c>
      <c r="F615" s="138">
        <v>4.0927E9</v>
      </c>
      <c r="G615" s="138">
        <v>9.078E8</v>
      </c>
      <c r="H615" s="140" t="s">
        <v>59</v>
      </c>
      <c r="I615" s="140" t="s">
        <v>59</v>
      </c>
      <c r="J615" s="137" t="s">
        <v>15</v>
      </c>
      <c r="K615" s="137" t="s">
        <v>92</v>
      </c>
      <c r="L615" s="7">
        <f t="shared" si="1"/>
        <v>1970700000</v>
      </c>
      <c r="M615" s="7">
        <f t="shared" si="2"/>
        <v>907800000</v>
      </c>
      <c r="N615" s="7">
        <f t="shared" si="3"/>
        <v>1062900000</v>
      </c>
    </row>
    <row r="616">
      <c r="A616" s="136">
        <v>642.0</v>
      </c>
      <c r="B616" s="137" t="s">
        <v>285</v>
      </c>
      <c r="C616" s="137" t="s">
        <v>27</v>
      </c>
      <c r="D616" s="139">
        <v>42004.0</v>
      </c>
      <c r="E616" s="138">
        <v>6.4138E9</v>
      </c>
      <c r="F616" s="138">
        <v>4.3283E9</v>
      </c>
      <c r="G616" s="138">
        <v>8.149E8</v>
      </c>
      <c r="H616" s="140" t="s">
        <v>59</v>
      </c>
      <c r="I616" s="140" t="s">
        <v>59</v>
      </c>
      <c r="J616" s="137" t="s">
        <v>15</v>
      </c>
      <c r="K616" s="137" t="s">
        <v>92</v>
      </c>
      <c r="L616" s="7">
        <f t="shared" si="1"/>
        <v>2085500000</v>
      </c>
      <c r="M616" s="7">
        <f t="shared" si="2"/>
        <v>814900000</v>
      </c>
      <c r="N616" s="7">
        <f t="shared" si="3"/>
        <v>1270600000</v>
      </c>
    </row>
    <row r="617">
      <c r="A617" s="136">
        <v>643.0</v>
      </c>
      <c r="B617" s="137" t="s">
        <v>285</v>
      </c>
      <c r="C617" s="137" t="s">
        <v>28</v>
      </c>
      <c r="D617" s="139">
        <v>42369.0</v>
      </c>
      <c r="E617" s="138">
        <v>6.5952E9</v>
      </c>
      <c r="F617" s="138">
        <v>4.3932E9</v>
      </c>
      <c r="G617" s="138">
        <v>1.1028E9</v>
      </c>
      <c r="H617" s="140" t="s">
        <v>59</v>
      </c>
      <c r="I617" s="141" t="s">
        <v>59</v>
      </c>
      <c r="J617" s="137" t="s">
        <v>15</v>
      </c>
      <c r="K617" s="137" t="s">
        <v>92</v>
      </c>
      <c r="L617" s="7">
        <f t="shared" si="1"/>
        <v>2202000000</v>
      </c>
      <c r="M617" s="6">
        <f t="shared" si="2"/>
        <v>1102800000</v>
      </c>
      <c r="N617" s="7">
        <f t="shared" si="3"/>
        <v>1099200000</v>
      </c>
    </row>
    <row r="618">
      <c r="A618" s="136">
        <v>644.0</v>
      </c>
      <c r="B618" s="137" t="s">
        <v>286</v>
      </c>
      <c r="C618" s="137" t="s">
        <v>25</v>
      </c>
      <c r="D618" s="139">
        <v>41274.0</v>
      </c>
      <c r="E618" s="138">
        <v>4.436E9</v>
      </c>
      <c r="F618" s="138">
        <v>2.564E9</v>
      </c>
      <c r="G618" s="138">
        <v>8.24E8</v>
      </c>
      <c r="H618" s="141" t="s">
        <v>59</v>
      </c>
      <c r="I618" s="140" t="s">
        <v>59</v>
      </c>
      <c r="J618" s="137" t="s">
        <v>15</v>
      </c>
      <c r="K618" s="137" t="s">
        <v>92</v>
      </c>
      <c r="L618" s="7">
        <f t="shared" si="1"/>
        <v>1872000000</v>
      </c>
      <c r="M618" s="7">
        <f t="shared" si="2"/>
        <v>824000000</v>
      </c>
      <c r="N618" s="7">
        <f t="shared" si="3"/>
        <v>1048000000</v>
      </c>
    </row>
    <row r="619">
      <c r="A619" s="136">
        <v>645.0</v>
      </c>
      <c r="B619" s="137" t="s">
        <v>286</v>
      </c>
      <c r="C619" s="137" t="s">
        <v>26</v>
      </c>
      <c r="D619" s="139">
        <v>41639.0</v>
      </c>
      <c r="E619" s="138">
        <v>4.814E9</v>
      </c>
      <c r="F619" s="138">
        <v>2.776E9</v>
      </c>
      <c r="G619" s="138">
        <v>9.77E8</v>
      </c>
      <c r="H619" s="141" t="s">
        <v>59</v>
      </c>
      <c r="I619" s="140" t="s">
        <v>59</v>
      </c>
      <c r="J619" s="137" t="s">
        <v>15</v>
      </c>
      <c r="K619" s="137" t="s">
        <v>92</v>
      </c>
      <c r="L619" s="7">
        <f t="shared" si="1"/>
        <v>2038000000</v>
      </c>
      <c r="M619" s="7">
        <f t="shared" si="2"/>
        <v>977000000</v>
      </c>
      <c r="N619" s="7">
        <f t="shared" si="3"/>
        <v>1061000000</v>
      </c>
    </row>
    <row r="620">
      <c r="A620" s="136">
        <v>646.0</v>
      </c>
      <c r="B620" s="137" t="s">
        <v>286</v>
      </c>
      <c r="C620" s="137" t="s">
        <v>27</v>
      </c>
      <c r="D620" s="139">
        <v>42004.0</v>
      </c>
      <c r="E620" s="138">
        <v>5.066E9</v>
      </c>
      <c r="F620" s="138">
        <v>2.881E9</v>
      </c>
      <c r="G620" s="138">
        <v>9.75E8</v>
      </c>
      <c r="H620" s="141" t="s">
        <v>59</v>
      </c>
      <c r="I620" s="141" t="s">
        <v>59</v>
      </c>
      <c r="J620" s="137" t="s">
        <v>15</v>
      </c>
      <c r="K620" s="137" t="s">
        <v>92</v>
      </c>
      <c r="L620" s="7">
        <f t="shared" si="1"/>
        <v>2185000000</v>
      </c>
      <c r="M620" s="6">
        <f t="shared" si="2"/>
        <v>975000000</v>
      </c>
      <c r="N620" s="7">
        <f t="shared" si="3"/>
        <v>1210000000</v>
      </c>
    </row>
    <row r="621">
      <c r="A621" s="136">
        <v>647.0</v>
      </c>
      <c r="B621" s="137" t="s">
        <v>286</v>
      </c>
      <c r="C621" s="137" t="s">
        <v>28</v>
      </c>
      <c r="D621" s="139">
        <v>42369.0</v>
      </c>
      <c r="E621" s="138">
        <v>5.254E9</v>
      </c>
      <c r="F621" s="138">
        <v>2.909E9</v>
      </c>
      <c r="G621" s="138">
        <v>1.034E9</v>
      </c>
      <c r="H621" s="140" t="s">
        <v>59</v>
      </c>
      <c r="I621" s="141" t="s">
        <v>59</v>
      </c>
      <c r="J621" s="137" t="s">
        <v>15</v>
      </c>
      <c r="K621" s="137" t="s">
        <v>92</v>
      </c>
      <c r="L621" s="7">
        <f t="shared" si="1"/>
        <v>2345000000</v>
      </c>
      <c r="M621" s="6">
        <f t="shared" si="2"/>
        <v>1034000000</v>
      </c>
      <c r="N621" s="7">
        <f t="shared" si="3"/>
        <v>1311000000</v>
      </c>
    </row>
    <row r="622">
      <c r="A622" s="136">
        <v>648.0</v>
      </c>
      <c r="B622" s="137" t="s">
        <v>287</v>
      </c>
      <c r="C622" s="137" t="s">
        <v>25</v>
      </c>
      <c r="D622" s="139">
        <v>41307.0</v>
      </c>
      <c r="E622" s="138">
        <v>6.182E9</v>
      </c>
      <c r="F622" s="138">
        <v>4.148E9</v>
      </c>
      <c r="G622" s="138">
        <v>1.294E9</v>
      </c>
      <c r="H622" s="140" t="s">
        <v>59</v>
      </c>
      <c r="I622" s="138">
        <v>1.18E8</v>
      </c>
      <c r="J622" s="137" t="s">
        <v>9</v>
      </c>
      <c r="K622" s="137" t="s">
        <v>288</v>
      </c>
      <c r="L622" s="7">
        <f t="shared" si="1"/>
        <v>2034000000</v>
      </c>
      <c r="M622" s="7">
        <f t="shared" si="2"/>
        <v>1412000000</v>
      </c>
      <c r="N622" s="7">
        <f t="shared" si="3"/>
        <v>622000000</v>
      </c>
    </row>
    <row r="623">
      <c r="A623" s="136">
        <v>649.0</v>
      </c>
      <c r="B623" s="137" t="s">
        <v>287</v>
      </c>
      <c r="C623" s="137" t="s">
        <v>26</v>
      </c>
      <c r="D623" s="139">
        <v>41671.0</v>
      </c>
      <c r="E623" s="138">
        <v>6.505E9</v>
      </c>
      <c r="F623" s="138">
        <v>4.372E9</v>
      </c>
      <c r="G623" s="138">
        <v>1.334E9</v>
      </c>
      <c r="H623" s="141" t="s">
        <v>59</v>
      </c>
      <c r="I623" s="138">
        <v>1.33E8</v>
      </c>
      <c r="J623" s="137" t="s">
        <v>9</v>
      </c>
      <c r="K623" s="137" t="s">
        <v>288</v>
      </c>
      <c r="L623" s="7">
        <f t="shared" si="1"/>
        <v>2133000000</v>
      </c>
      <c r="M623" s="7">
        <f t="shared" si="2"/>
        <v>1467000000</v>
      </c>
      <c r="N623" s="7">
        <f t="shared" si="3"/>
        <v>666000000</v>
      </c>
    </row>
    <row r="624">
      <c r="A624" s="136">
        <v>650.0</v>
      </c>
      <c r="B624" s="137" t="s">
        <v>287</v>
      </c>
      <c r="C624" s="137" t="s">
        <v>27</v>
      </c>
      <c r="D624" s="142">
        <v>42035.0</v>
      </c>
      <c r="E624" s="138">
        <v>7.151E9</v>
      </c>
      <c r="F624" s="138">
        <v>4.777E9</v>
      </c>
      <c r="G624" s="138">
        <v>1.426E9</v>
      </c>
      <c r="H624" s="140" t="s">
        <v>59</v>
      </c>
      <c r="I624" s="138">
        <v>1.39E8</v>
      </c>
      <c r="J624" s="137" t="s">
        <v>9</v>
      </c>
      <c r="K624" s="137" t="s">
        <v>288</v>
      </c>
      <c r="L624" s="7">
        <f t="shared" si="1"/>
        <v>2374000000</v>
      </c>
      <c r="M624" s="7">
        <f t="shared" si="2"/>
        <v>1565000000</v>
      </c>
      <c r="N624" s="7">
        <f t="shared" si="3"/>
        <v>809000000</v>
      </c>
    </row>
    <row r="625">
      <c r="A625" s="136">
        <v>651.0</v>
      </c>
      <c r="B625" s="137" t="s">
        <v>287</v>
      </c>
      <c r="C625" s="137" t="s">
        <v>28</v>
      </c>
      <c r="D625" s="139">
        <v>42399.0</v>
      </c>
      <c r="E625" s="138">
        <v>7.412E9</v>
      </c>
      <c r="F625" s="138">
        <v>4.907E9</v>
      </c>
      <c r="G625" s="138">
        <v>1.415E9</v>
      </c>
      <c r="H625" s="141" t="s">
        <v>59</v>
      </c>
      <c r="I625" s="138">
        <v>1.48E8</v>
      </c>
      <c r="J625" s="137" t="s">
        <v>9</v>
      </c>
      <c r="K625" s="137" t="s">
        <v>288</v>
      </c>
      <c r="L625" s="7">
        <f t="shared" si="1"/>
        <v>2505000000</v>
      </c>
      <c r="M625" s="7">
        <f t="shared" si="2"/>
        <v>1563000000</v>
      </c>
      <c r="N625" s="7">
        <f t="shared" si="3"/>
        <v>942000000</v>
      </c>
    </row>
    <row r="626">
      <c r="A626" s="136">
        <v>652.0</v>
      </c>
      <c r="B626" s="137" t="s">
        <v>289</v>
      </c>
      <c r="C626" s="137" t="s">
        <v>25</v>
      </c>
      <c r="D626" s="139">
        <v>41274.0</v>
      </c>
      <c r="E626" s="138">
        <v>1.405358E9</v>
      </c>
      <c r="F626" s="138">
        <v>6.70174E8</v>
      </c>
      <c r="G626" s="138">
        <v>2.925E8</v>
      </c>
      <c r="H626" s="138">
        <v>1.37354E8</v>
      </c>
      <c r="I626" s="140" t="s">
        <v>59</v>
      </c>
      <c r="J626" s="137" t="s">
        <v>15</v>
      </c>
      <c r="K626" s="137" t="s">
        <v>290</v>
      </c>
      <c r="L626" s="7">
        <f t="shared" si="1"/>
        <v>735184000</v>
      </c>
      <c r="M626" s="7">
        <f t="shared" si="2"/>
        <v>429854000</v>
      </c>
      <c r="N626" s="7">
        <f t="shared" si="3"/>
        <v>305330000</v>
      </c>
    </row>
    <row r="627">
      <c r="A627" s="136">
        <v>653.0</v>
      </c>
      <c r="B627" s="137" t="s">
        <v>289</v>
      </c>
      <c r="C627" s="137" t="s">
        <v>26</v>
      </c>
      <c r="D627" s="139">
        <v>41639.0</v>
      </c>
      <c r="E627" s="138">
        <v>1.496372E9</v>
      </c>
      <c r="F627" s="138">
        <v>7.59362E8</v>
      </c>
      <c r="G627" s="138">
        <v>3.22739E8</v>
      </c>
      <c r="H627" s="138">
        <v>1.47696E8</v>
      </c>
      <c r="I627" s="140" t="s">
        <v>59</v>
      </c>
      <c r="J627" s="137" t="s">
        <v>15</v>
      </c>
      <c r="K627" s="137" t="s">
        <v>290</v>
      </c>
      <c r="L627" s="7">
        <f t="shared" si="1"/>
        <v>737010000</v>
      </c>
      <c r="M627" s="7">
        <f t="shared" si="2"/>
        <v>470435000</v>
      </c>
      <c r="N627" s="7">
        <f t="shared" si="3"/>
        <v>266575000</v>
      </c>
    </row>
    <row r="628">
      <c r="A628" s="136">
        <v>654.0</v>
      </c>
      <c r="B628" s="137" t="s">
        <v>289</v>
      </c>
      <c r="C628" s="137" t="s">
        <v>27</v>
      </c>
      <c r="D628" s="139">
        <v>42004.0</v>
      </c>
      <c r="E628" s="138">
        <v>1.530654E9</v>
      </c>
      <c r="F628" s="138">
        <v>7.80281E8</v>
      </c>
      <c r="G628" s="138">
        <v>3.31995E8</v>
      </c>
      <c r="H628" s="138">
        <v>1.42751E8</v>
      </c>
      <c r="I628" s="140" t="s">
        <v>59</v>
      </c>
      <c r="J628" s="137" t="s">
        <v>15</v>
      </c>
      <c r="K628" s="137" t="s">
        <v>290</v>
      </c>
      <c r="L628" s="7">
        <f t="shared" si="1"/>
        <v>750373000</v>
      </c>
      <c r="M628" s="7">
        <f t="shared" si="2"/>
        <v>474746000</v>
      </c>
      <c r="N628" s="7">
        <f t="shared" si="3"/>
        <v>275627000</v>
      </c>
    </row>
    <row r="629">
      <c r="A629" s="136">
        <v>655.0</v>
      </c>
      <c r="B629" s="137" t="s">
        <v>289</v>
      </c>
      <c r="C629" s="137" t="s">
        <v>28</v>
      </c>
      <c r="D629" s="139">
        <v>42369.0</v>
      </c>
      <c r="E629" s="138">
        <v>1.557067E9</v>
      </c>
      <c r="F629" s="138">
        <v>8.03506E8</v>
      </c>
      <c r="G629" s="138">
        <v>3.13544E8</v>
      </c>
      <c r="H629" s="138">
        <v>1.32892E8</v>
      </c>
      <c r="I629" s="140" t="s">
        <v>59</v>
      </c>
      <c r="J629" s="137" t="s">
        <v>15</v>
      </c>
      <c r="K629" s="137" t="s">
        <v>290</v>
      </c>
      <c r="L629" s="7">
        <f t="shared" si="1"/>
        <v>753561000</v>
      </c>
      <c r="M629" s="7">
        <f t="shared" si="2"/>
        <v>446436000</v>
      </c>
      <c r="N629" s="7">
        <f t="shared" si="3"/>
        <v>307125000</v>
      </c>
    </row>
    <row r="630">
      <c r="A630" s="136">
        <v>656.0</v>
      </c>
      <c r="B630" s="137" t="s">
        <v>291</v>
      </c>
      <c r="C630" s="137" t="s">
        <v>25</v>
      </c>
      <c r="D630" s="139">
        <v>41639.0</v>
      </c>
      <c r="E630" s="138">
        <v>2.7351573E10</v>
      </c>
      <c r="F630" s="138">
        <v>2.5986382E10</v>
      </c>
      <c r="G630" s="138">
        <v>1.75148E8</v>
      </c>
      <c r="H630" s="141" t="s">
        <v>59</v>
      </c>
      <c r="I630" s="140" t="s">
        <v>59</v>
      </c>
      <c r="J630" s="137" t="s">
        <v>14</v>
      </c>
      <c r="K630" s="137" t="s">
        <v>292</v>
      </c>
      <c r="L630" s="7">
        <f t="shared" si="1"/>
        <v>1365191000</v>
      </c>
      <c r="M630" s="7">
        <f t="shared" si="2"/>
        <v>175148000</v>
      </c>
      <c r="N630" s="7">
        <f t="shared" si="3"/>
        <v>1190043000</v>
      </c>
    </row>
    <row r="631">
      <c r="A631" s="136">
        <v>657.0</v>
      </c>
      <c r="B631" s="137" t="s">
        <v>291</v>
      </c>
      <c r="C631" s="137" t="s">
        <v>26</v>
      </c>
      <c r="D631" s="139">
        <v>42004.0</v>
      </c>
      <c r="E631" s="138">
        <v>2.1531577E10</v>
      </c>
      <c r="F631" s="138">
        <v>2.0132544E10</v>
      </c>
      <c r="G631" s="138">
        <v>1.82711E8</v>
      </c>
      <c r="H631" s="140" t="s">
        <v>59</v>
      </c>
      <c r="I631" s="141" t="s">
        <v>59</v>
      </c>
      <c r="J631" s="137" t="s">
        <v>14</v>
      </c>
      <c r="K631" s="137" t="s">
        <v>292</v>
      </c>
      <c r="L631" s="7">
        <f t="shared" si="1"/>
        <v>1399033000</v>
      </c>
      <c r="M631" s="6">
        <f t="shared" si="2"/>
        <v>182711000</v>
      </c>
      <c r="N631" s="7">
        <f t="shared" si="3"/>
        <v>1216322000</v>
      </c>
    </row>
    <row r="632">
      <c r="A632" s="136">
        <v>658.0</v>
      </c>
      <c r="B632" s="137" t="s">
        <v>291</v>
      </c>
      <c r="C632" s="137" t="s">
        <v>27</v>
      </c>
      <c r="D632" s="139">
        <v>42369.0</v>
      </c>
      <c r="E632" s="138">
        <v>1.8114048E10</v>
      </c>
      <c r="F632" s="138">
        <v>1.7019352E10</v>
      </c>
      <c r="G632" s="138">
        <v>4.08225E8</v>
      </c>
      <c r="H632" s="141" t="s">
        <v>59</v>
      </c>
      <c r="I632" s="141" t="s">
        <v>59</v>
      </c>
      <c r="J632" s="137" t="s">
        <v>14</v>
      </c>
      <c r="K632" s="137" t="s">
        <v>292</v>
      </c>
      <c r="L632" s="7">
        <f t="shared" si="1"/>
        <v>1094696000</v>
      </c>
      <c r="M632" s="6">
        <f t="shared" si="2"/>
        <v>408225000</v>
      </c>
      <c r="N632" s="7">
        <f t="shared" si="3"/>
        <v>686471000</v>
      </c>
    </row>
    <row r="633">
      <c r="A633" s="136">
        <v>659.0</v>
      </c>
      <c r="B633" s="137" t="s">
        <v>291</v>
      </c>
      <c r="C633" s="137" t="s">
        <v>28</v>
      </c>
      <c r="D633" s="139">
        <v>42735.0</v>
      </c>
      <c r="E633" s="138">
        <v>1.9036525E10</v>
      </c>
      <c r="F633" s="138">
        <v>1.8246209E10</v>
      </c>
      <c r="G633" s="138">
        <v>1.91073E8</v>
      </c>
      <c r="H633" s="140" t="s">
        <v>59</v>
      </c>
      <c r="I633" s="141" t="s">
        <v>59</v>
      </c>
      <c r="J633" s="137" t="s">
        <v>14</v>
      </c>
      <c r="K633" s="137" t="s">
        <v>292</v>
      </c>
      <c r="L633" s="7">
        <f t="shared" si="1"/>
        <v>790316000</v>
      </c>
      <c r="M633" s="6">
        <f t="shared" si="2"/>
        <v>191073000</v>
      </c>
      <c r="N633" s="7">
        <f t="shared" si="3"/>
        <v>599243000</v>
      </c>
    </row>
    <row r="634">
      <c r="A634" s="136">
        <v>660.0</v>
      </c>
      <c r="B634" s="137" t="s">
        <v>293</v>
      </c>
      <c r="C634" s="137" t="s">
        <v>25</v>
      </c>
      <c r="D634" s="139">
        <v>41639.0</v>
      </c>
      <c r="E634" s="138">
        <v>4.954619E9</v>
      </c>
      <c r="F634" s="138">
        <v>3.266524E9</v>
      </c>
      <c r="G634" s="138">
        <v>9.66829E8</v>
      </c>
      <c r="H634" s="141" t="s">
        <v>59</v>
      </c>
      <c r="I634" s="141" t="s">
        <v>59</v>
      </c>
      <c r="J634" s="137" t="s">
        <v>14</v>
      </c>
      <c r="K634" s="137" t="s">
        <v>189</v>
      </c>
      <c r="L634" s="7">
        <f t="shared" si="1"/>
        <v>1688095000</v>
      </c>
      <c r="M634" s="6">
        <f t="shared" si="2"/>
        <v>966829000</v>
      </c>
      <c r="N634" s="7">
        <f t="shared" si="3"/>
        <v>721266000</v>
      </c>
    </row>
    <row r="635">
      <c r="A635" s="136">
        <v>661.0</v>
      </c>
      <c r="B635" s="137" t="s">
        <v>293</v>
      </c>
      <c r="C635" s="137" t="s">
        <v>26</v>
      </c>
      <c r="D635" s="139">
        <v>42004.0</v>
      </c>
      <c r="E635" s="138">
        <v>4.877885E9</v>
      </c>
      <c r="F635" s="138">
        <v>3.163268E9</v>
      </c>
      <c r="G635" s="138">
        <v>9.369E8</v>
      </c>
      <c r="H635" s="141" t="s">
        <v>59</v>
      </c>
      <c r="I635" s="140" t="s">
        <v>59</v>
      </c>
      <c r="J635" s="137" t="s">
        <v>14</v>
      </c>
      <c r="K635" s="137" t="s">
        <v>189</v>
      </c>
      <c r="L635" s="7">
        <f t="shared" si="1"/>
        <v>1714617000</v>
      </c>
      <c r="M635" s="7">
        <f t="shared" si="2"/>
        <v>936900000</v>
      </c>
      <c r="N635" s="7">
        <f t="shared" si="3"/>
        <v>777717000</v>
      </c>
    </row>
    <row r="636">
      <c r="A636" s="136">
        <v>662.0</v>
      </c>
      <c r="B636" s="137" t="s">
        <v>293</v>
      </c>
      <c r="C636" s="137" t="s">
        <v>27</v>
      </c>
      <c r="D636" s="139">
        <v>42369.0</v>
      </c>
      <c r="E636" s="138">
        <v>4.56103E9</v>
      </c>
      <c r="F636" s="138">
        <v>3.073712E9</v>
      </c>
      <c r="G636" s="138">
        <v>9.71611E8</v>
      </c>
      <c r="H636" s="141" t="s">
        <v>59</v>
      </c>
      <c r="I636" s="141" t="s">
        <v>59</v>
      </c>
      <c r="J636" s="137" t="s">
        <v>14</v>
      </c>
      <c r="K636" s="137" t="s">
        <v>189</v>
      </c>
      <c r="L636" s="7">
        <f t="shared" si="1"/>
        <v>1487318000</v>
      </c>
      <c r="M636" s="6">
        <f t="shared" si="2"/>
        <v>971611000</v>
      </c>
      <c r="N636" s="7">
        <f t="shared" si="3"/>
        <v>515707000</v>
      </c>
    </row>
    <row r="637">
      <c r="A637" s="136">
        <v>663.0</v>
      </c>
      <c r="B637" s="137" t="s">
        <v>293</v>
      </c>
      <c r="C637" s="137" t="s">
        <v>28</v>
      </c>
      <c r="D637" s="139">
        <v>42735.0</v>
      </c>
      <c r="E637" s="138">
        <v>3.991462E9</v>
      </c>
      <c r="F637" s="138">
        <v>2.759908E9</v>
      </c>
      <c r="G637" s="138">
        <v>9.65322E8</v>
      </c>
      <c r="H637" s="140" t="s">
        <v>59</v>
      </c>
      <c r="I637" s="141" t="s">
        <v>59</v>
      </c>
      <c r="J637" s="137" t="s">
        <v>14</v>
      </c>
      <c r="K637" s="137" t="s">
        <v>189</v>
      </c>
      <c r="L637" s="7">
        <f t="shared" si="1"/>
        <v>1231554000</v>
      </c>
      <c r="M637" s="6">
        <f t="shared" si="2"/>
        <v>965322000</v>
      </c>
      <c r="N637" s="7">
        <f t="shared" si="3"/>
        <v>266232000</v>
      </c>
    </row>
    <row r="638">
      <c r="A638" s="136">
        <v>664.0</v>
      </c>
      <c r="B638" s="137" t="s">
        <v>294</v>
      </c>
      <c r="C638" s="137" t="s">
        <v>25</v>
      </c>
      <c r="D638" s="139">
        <v>41274.0</v>
      </c>
      <c r="E638" s="138">
        <v>3.4099E9</v>
      </c>
      <c r="F638" s="138">
        <v>2.1416E9</v>
      </c>
      <c r="G638" s="138">
        <v>4.897E8</v>
      </c>
      <c r="H638" s="138">
        <v>1.12E8</v>
      </c>
      <c r="I638" s="140" t="s">
        <v>59</v>
      </c>
      <c r="J638" s="137" t="s">
        <v>16</v>
      </c>
      <c r="K638" s="137" t="s">
        <v>224</v>
      </c>
      <c r="L638" s="7">
        <f t="shared" si="1"/>
        <v>1268300000</v>
      </c>
      <c r="M638" s="7">
        <f t="shared" si="2"/>
        <v>601700000</v>
      </c>
      <c r="N638" s="7">
        <f t="shared" si="3"/>
        <v>666600000</v>
      </c>
    </row>
    <row r="639">
      <c r="A639" s="136">
        <v>665.0</v>
      </c>
      <c r="B639" s="137" t="s">
        <v>294</v>
      </c>
      <c r="C639" s="137" t="s">
        <v>26</v>
      </c>
      <c r="D639" s="139">
        <v>41639.0</v>
      </c>
      <c r="E639" s="138">
        <v>3.1307E9</v>
      </c>
      <c r="F639" s="138">
        <v>1.9298E9</v>
      </c>
      <c r="G639" s="138">
        <v>4.961E8</v>
      </c>
      <c r="H639" s="138">
        <v>1.156E8</v>
      </c>
      <c r="I639" s="140" t="s">
        <v>59</v>
      </c>
      <c r="J639" s="137" t="s">
        <v>16</v>
      </c>
      <c r="K639" s="137" t="s">
        <v>224</v>
      </c>
      <c r="L639" s="7">
        <f t="shared" si="1"/>
        <v>1200900000</v>
      </c>
      <c r="M639" s="7">
        <f t="shared" si="2"/>
        <v>611700000</v>
      </c>
      <c r="N639" s="7">
        <f t="shared" si="3"/>
        <v>589200000</v>
      </c>
    </row>
    <row r="640">
      <c r="A640" s="136">
        <v>666.0</v>
      </c>
      <c r="B640" s="137" t="s">
        <v>294</v>
      </c>
      <c r="C640" s="137" t="s">
        <v>27</v>
      </c>
      <c r="D640" s="139">
        <v>42004.0</v>
      </c>
      <c r="E640" s="138">
        <v>3.2587E9</v>
      </c>
      <c r="F640" s="138">
        <v>2.0478E9</v>
      </c>
      <c r="G640" s="138">
        <v>5.898E8</v>
      </c>
      <c r="H640" s="138">
        <v>1.263E8</v>
      </c>
      <c r="I640" s="140" t="s">
        <v>59</v>
      </c>
      <c r="J640" s="137" t="s">
        <v>16</v>
      </c>
      <c r="K640" s="137" t="s">
        <v>224</v>
      </c>
      <c r="L640" s="7">
        <f t="shared" si="1"/>
        <v>1210900000</v>
      </c>
      <c r="M640" s="7">
        <f t="shared" si="2"/>
        <v>716100000</v>
      </c>
      <c r="N640" s="7">
        <f t="shared" si="3"/>
        <v>494800000</v>
      </c>
    </row>
    <row r="641">
      <c r="A641" s="136">
        <v>667.0</v>
      </c>
      <c r="B641" s="137" t="s">
        <v>294</v>
      </c>
      <c r="C641" s="137" t="s">
        <v>28</v>
      </c>
      <c r="D641" s="139">
        <v>42369.0</v>
      </c>
      <c r="E641" s="138">
        <v>3.2765E9</v>
      </c>
      <c r="F641" s="138">
        <v>2.2011E9</v>
      </c>
      <c r="G641" s="138">
        <v>7.379E8</v>
      </c>
      <c r="H641" s="138">
        <v>1.437E8</v>
      </c>
      <c r="I641" s="140" t="s">
        <v>59</v>
      </c>
      <c r="J641" s="137" t="s">
        <v>16</v>
      </c>
      <c r="K641" s="137" t="s">
        <v>224</v>
      </c>
      <c r="L641" s="7">
        <f t="shared" si="1"/>
        <v>1075400000</v>
      </c>
      <c r="M641" s="7">
        <f t="shared" si="2"/>
        <v>881600000</v>
      </c>
      <c r="N641" s="7">
        <f t="shared" si="3"/>
        <v>193800000</v>
      </c>
    </row>
    <row r="642">
      <c r="A642" s="136">
        <v>668.0</v>
      </c>
      <c r="B642" s="137" t="s">
        <v>295</v>
      </c>
      <c r="C642" s="137" t="s">
        <v>25</v>
      </c>
      <c r="D642" s="139">
        <v>41639.0</v>
      </c>
      <c r="E642" s="138">
        <v>6.37413E8</v>
      </c>
      <c r="F642" s="138">
        <v>1.90454E8</v>
      </c>
      <c r="G642" s="138">
        <v>3.197E7</v>
      </c>
      <c r="H642" s="140" t="s">
        <v>59</v>
      </c>
      <c r="I642" s="138">
        <v>1.60828E8</v>
      </c>
      <c r="J642" s="137" t="s">
        <v>17</v>
      </c>
      <c r="K642" s="137" t="s">
        <v>296</v>
      </c>
      <c r="L642" s="7">
        <f t="shared" si="1"/>
        <v>446959000</v>
      </c>
      <c r="M642" s="7">
        <f t="shared" si="2"/>
        <v>192798000</v>
      </c>
      <c r="N642" s="7">
        <f t="shared" si="3"/>
        <v>254161000</v>
      </c>
    </row>
    <row r="643">
      <c r="A643" s="136">
        <v>669.0</v>
      </c>
      <c r="B643" s="137" t="s">
        <v>295</v>
      </c>
      <c r="C643" s="137" t="s">
        <v>26</v>
      </c>
      <c r="D643" s="139">
        <v>42004.0</v>
      </c>
      <c r="E643" s="138">
        <v>6.8609E8</v>
      </c>
      <c r="F643" s="138">
        <v>2.11923E8</v>
      </c>
      <c r="G643" s="138">
        <v>3.2316E7</v>
      </c>
      <c r="H643" s="141" t="s">
        <v>59</v>
      </c>
      <c r="I643" s="138">
        <v>1.70814E8</v>
      </c>
      <c r="J643" s="137" t="s">
        <v>17</v>
      </c>
      <c r="K643" s="137" t="s">
        <v>296</v>
      </c>
      <c r="L643" s="7">
        <f t="shared" si="1"/>
        <v>474167000</v>
      </c>
      <c r="M643" s="7">
        <f t="shared" si="2"/>
        <v>203130000</v>
      </c>
      <c r="N643" s="7">
        <f t="shared" si="3"/>
        <v>271037000</v>
      </c>
    </row>
    <row r="644">
      <c r="A644" s="136">
        <v>670.0</v>
      </c>
      <c r="B644" s="137" t="s">
        <v>295</v>
      </c>
      <c r="C644" s="137" t="s">
        <v>27</v>
      </c>
      <c r="D644" s="139">
        <v>42369.0</v>
      </c>
      <c r="E644" s="138">
        <v>7.44012E8</v>
      </c>
      <c r="F644" s="138">
        <v>2.33417E8</v>
      </c>
      <c r="G644" s="138">
        <v>3.5645E7</v>
      </c>
      <c r="H644" s="140" t="s">
        <v>59</v>
      </c>
      <c r="I644" s="138">
        <v>1.74796E8</v>
      </c>
      <c r="J644" s="137" t="s">
        <v>17</v>
      </c>
      <c r="K644" s="137" t="s">
        <v>296</v>
      </c>
      <c r="L644" s="7">
        <f t="shared" si="1"/>
        <v>510595000</v>
      </c>
      <c r="M644" s="7">
        <f t="shared" si="2"/>
        <v>210441000</v>
      </c>
      <c r="N644" s="7">
        <f t="shared" si="3"/>
        <v>300154000</v>
      </c>
    </row>
    <row r="645">
      <c r="A645" s="136">
        <v>671.0</v>
      </c>
      <c r="B645" s="137" t="s">
        <v>295</v>
      </c>
      <c r="C645" s="137" t="s">
        <v>28</v>
      </c>
      <c r="D645" s="139">
        <v>42735.0</v>
      </c>
      <c r="E645" s="138">
        <v>8.01591E8</v>
      </c>
      <c r="F645" s="138">
        <v>2.53612E8</v>
      </c>
      <c r="G645" s="138">
        <v>3.3399E7</v>
      </c>
      <c r="H645" s="141" t="s">
        <v>59</v>
      </c>
      <c r="I645" s="138">
        <v>1.93585E8</v>
      </c>
      <c r="J645" s="137" t="s">
        <v>17</v>
      </c>
      <c r="K645" s="137" t="s">
        <v>296</v>
      </c>
      <c r="L645" s="7">
        <f t="shared" si="1"/>
        <v>547979000</v>
      </c>
      <c r="M645" s="7">
        <f t="shared" si="2"/>
        <v>226984000</v>
      </c>
      <c r="N645" s="7">
        <f t="shared" si="3"/>
        <v>320995000</v>
      </c>
    </row>
    <row r="646">
      <c r="A646" s="136">
        <v>672.0</v>
      </c>
      <c r="B646" s="137" t="s">
        <v>297</v>
      </c>
      <c r="C646" s="137" t="s">
        <v>25</v>
      </c>
      <c r="D646" s="139">
        <v>41274.0</v>
      </c>
      <c r="E646" s="138">
        <v>3.368545E9</v>
      </c>
      <c r="F646" s="138">
        <v>2.515796E9</v>
      </c>
      <c r="G646" s="138">
        <v>2.80928E8</v>
      </c>
      <c r="H646" s="138">
        <v>1.3246E8</v>
      </c>
      <c r="I646" s="140" t="s">
        <v>59</v>
      </c>
      <c r="J646" s="137" t="s">
        <v>15</v>
      </c>
      <c r="K646" s="137" t="s">
        <v>74</v>
      </c>
      <c r="L646" s="7">
        <f t="shared" si="1"/>
        <v>852749000</v>
      </c>
      <c r="M646" s="7">
        <f t="shared" si="2"/>
        <v>413388000</v>
      </c>
      <c r="N646" s="7">
        <f t="shared" si="3"/>
        <v>439361000</v>
      </c>
    </row>
    <row r="647">
      <c r="A647" s="136">
        <v>673.0</v>
      </c>
      <c r="B647" s="137" t="s">
        <v>297</v>
      </c>
      <c r="C647" s="137" t="s">
        <v>26</v>
      </c>
      <c r="D647" s="139">
        <v>41639.0</v>
      </c>
      <c r="E647" s="138">
        <v>3.309616E9</v>
      </c>
      <c r="F647" s="138">
        <v>2.444984E9</v>
      </c>
      <c r="G647" s="138">
        <v>2.70261E8</v>
      </c>
      <c r="H647" s="138">
        <v>1.343E8</v>
      </c>
      <c r="I647" s="140" t="s">
        <v>59</v>
      </c>
      <c r="J647" s="137" t="s">
        <v>15</v>
      </c>
      <c r="K647" s="137" t="s">
        <v>74</v>
      </c>
      <c r="L647" s="7">
        <f t="shared" si="1"/>
        <v>864632000</v>
      </c>
      <c r="M647" s="7">
        <f t="shared" si="2"/>
        <v>404561000</v>
      </c>
      <c r="N647" s="7">
        <f t="shared" si="3"/>
        <v>460071000</v>
      </c>
    </row>
    <row r="648">
      <c r="A648" s="136">
        <v>674.0</v>
      </c>
      <c r="B648" s="137" t="s">
        <v>297</v>
      </c>
      <c r="C648" s="137" t="s">
        <v>27</v>
      </c>
      <c r="D648" s="139">
        <v>42004.0</v>
      </c>
      <c r="E648" s="138">
        <v>3.391187E9</v>
      </c>
      <c r="F648" s="138">
        <v>2.566246E9</v>
      </c>
      <c r="G648" s="138">
        <v>2.53827E8</v>
      </c>
      <c r="H648" s="138">
        <v>1.43969E8</v>
      </c>
      <c r="I648" s="140" t="s">
        <v>59</v>
      </c>
      <c r="J648" s="137" t="s">
        <v>15</v>
      </c>
      <c r="K648" s="137" t="s">
        <v>74</v>
      </c>
      <c r="L648" s="7">
        <f t="shared" si="1"/>
        <v>824941000</v>
      </c>
      <c r="M648" s="7">
        <f t="shared" si="2"/>
        <v>397796000</v>
      </c>
      <c r="N648" s="7">
        <f t="shared" si="3"/>
        <v>427145000</v>
      </c>
    </row>
    <row r="649">
      <c r="A649" s="136">
        <v>675.0</v>
      </c>
      <c r="B649" s="137" t="s">
        <v>297</v>
      </c>
      <c r="C649" s="137" t="s">
        <v>28</v>
      </c>
      <c r="D649" s="139">
        <v>42369.0</v>
      </c>
      <c r="E649" s="138">
        <v>3.578995E9</v>
      </c>
      <c r="F649" s="138">
        <v>2.659728E9</v>
      </c>
      <c r="G649" s="138">
        <v>2.55192E8</v>
      </c>
      <c r="H649" s="138">
        <v>1.30593E8</v>
      </c>
      <c r="I649" s="141" t="s">
        <v>59</v>
      </c>
      <c r="J649" s="137" t="s">
        <v>15</v>
      </c>
      <c r="K649" s="137" t="s">
        <v>74</v>
      </c>
      <c r="L649" s="7">
        <f t="shared" si="1"/>
        <v>919267000</v>
      </c>
      <c r="M649" s="6">
        <f t="shared" si="2"/>
        <v>385785000</v>
      </c>
      <c r="N649" s="7">
        <f t="shared" si="3"/>
        <v>533482000</v>
      </c>
    </row>
    <row r="650">
      <c r="A650" s="136">
        <v>676.0</v>
      </c>
      <c r="B650" s="137" t="s">
        <v>298</v>
      </c>
      <c r="C650" s="137" t="s">
        <v>25</v>
      </c>
      <c r="D650" s="139">
        <v>41274.0</v>
      </c>
      <c r="E650" s="138">
        <v>5.011853E9</v>
      </c>
      <c r="F650" s="140" t="s">
        <v>59</v>
      </c>
      <c r="G650" s="138">
        <v>2.676141E9</v>
      </c>
      <c r="H650" s="140" t="s">
        <v>59</v>
      </c>
      <c r="I650" s="138">
        <v>1.266807E9</v>
      </c>
      <c r="J650" s="137" t="s">
        <v>18</v>
      </c>
      <c r="K650" s="137" t="s">
        <v>214</v>
      </c>
      <c r="L650" s="7" t="str">
        <f t="shared" si="1"/>
        <v>#VALUE!</v>
      </c>
      <c r="M650" s="7">
        <f t="shared" si="2"/>
        <v>3942948000</v>
      </c>
      <c r="N650" s="6" t="str">
        <f t="shared" si="3"/>
        <v>#VALUE!</v>
      </c>
    </row>
    <row r="651">
      <c r="A651" s="136">
        <v>677.0</v>
      </c>
      <c r="B651" s="137" t="s">
        <v>298</v>
      </c>
      <c r="C651" s="137" t="s">
        <v>26</v>
      </c>
      <c r="D651" s="139">
        <v>41639.0</v>
      </c>
      <c r="E651" s="138">
        <v>4.762E9</v>
      </c>
      <c r="F651" s="140" t="s">
        <v>59</v>
      </c>
      <c r="G651" s="138">
        <v>2.616E9</v>
      </c>
      <c r="H651" s="140" t="s">
        <v>59</v>
      </c>
      <c r="I651" s="138">
        <v>1.17E9</v>
      </c>
      <c r="J651" s="137" t="s">
        <v>18</v>
      </c>
      <c r="K651" s="137" t="s">
        <v>214</v>
      </c>
      <c r="L651" s="7" t="str">
        <f t="shared" si="1"/>
        <v>#VALUE!</v>
      </c>
      <c r="M651" s="7">
        <f t="shared" si="2"/>
        <v>3786000000</v>
      </c>
      <c r="N651" s="6" t="str">
        <f t="shared" si="3"/>
        <v>#VALUE!</v>
      </c>
    </row>
    <row r="652">
      <c r="A652" s="136">
        <v>678.0</v>
      </c>
      <c r="B652" s="137" t="s">
        <v>298</v>
      </c>
      <c r="C652" s="137" t="s">
        <v>27</v>
      </c>
      <c r="D652" s="139">
        <v>42004.0</v>
      </c>
      <c r="E652" s="138">
        <v>4.772E9</v>
      </c>
      <c r="F652" s="140" t="s">
        <v>59</v>
      </c>
      <c r="G652" s="138">
        <v>2.671E9</v>
      </c>
      <c r="H652" s="141" t="s">
        <v>59</v>
      </c>
      <c r="I652" s="138">
        <v>1.139E9</v>
      </c>
      <c r="J652" s="137" t="s">
        <v>18</v>
      </c>
      <c r="K652" s="137" t="s">
        <v>214</v>
      </c>
      <c r="L652" s="7" t="str">
        <f t="shared" si="1"/>
        <v>#VALUE!</v>
      </c>
      <c r="M652" s="7">
        <f t="shared" si="2"/>
        <v>3810000000</v>
      </c>
      <c r="N652" s="6" t="str">
        <f t="shared" si="3"/>
        <v>#VALUE!</v>
      </c>
    </row>
    <row r="653">
      <c r="A653" s="136">
        <v>679.0</v>
      </c>
      <c r="B653" s="137" t="s">
        <v>298</v>
      </c>
      <c r="C653" s="137" t="s">
        <v>28</v>
      </c>
      <c r="D653" s="139">
        <v>42369.0</v>
      </c>
      <c r="E653" s="138">
        <v>5.576E9</v>
      </c>
      <c r="F653" s="140" t="s">
        <v>59</v>
      </c>
      <c r="G653" s="138">
        <v>3.275E9</v>
      </c>
      <c r="H653" s="141" t="s">
        <v>59</v>
      </c>
      <c r="I653" s="138">
        <v>1.32E9</v>
      </c>
      <c r="J653" s="137" t="s">
        <v>18</v>
      </c>
      <c r="K653" s="137" t="s">
        <v>214</v>
      </c>
      <c r="L653" s="7" t="str">
        <f t="shared" si="1"/>
        <v>#VALUE!</v>
      </c>
      <c r="M653" s="7">
        <f t="shared" si="2"/>
        <v>4595000000</v>
      </c>
      <c r="N653" s="6" t="str">
        <f t="shared" si="3"/>
        <v>#VALUE!</v>
      </c>
    </row>
    <row r="654">
      <c r="A654" s="136">
        <v>680.0</v>
      </c>
      <c r="B654" s="137" t="s">
        <v>299</v>
      </c>
      <c r="C654" s="137" t="s">
        <v>25</v>
      </c>
      <c r="D654" s="139">
        <v>41639.0</v>
      </c>
      <c r="E654" s="138">
        <v>3.093E10</v>
      </c>
      <c r="F654" s="138">
        <v>2.5202E10</v>
      </c>
      <c r="G654" s="138">
        <v>2.039E9</v>
      </c>
      <c r="H654" s="141" t="s">
        <v>59</v>
      </c>
      <c r="I654" s="141" t="s">
        <v>59</v>
      </c>
      <c r="J654" s="137" t="s">
        <v>14</v>
      </c>
      <c r="K654" s="137" t="s">
        <v>123</v>
      </c>
      <c r="L654" s="7">
        <f t="shared" si="1"/>
        <v>5728000000</v>
      </c>
      <c r="M654" s="6">
        <f t="shared" si="2"/>
        <v>2039000000</v>
      </c>
      <c r="N654" s="7">
        <f t="shared" si="3"/>
        <v>3689000000</v>
      </c>
    </row>
    <row r="655">
      <c r="A655" s="136">
        <v>681.0</v>
      </c>
      <c r="B655" s="137" t="s">
        <v>299</v>
      </c>
      <c r="C655" s="137" t="s">
        <v>26</v>
      </c>
      <c r="D655" s="139">
        <v>42004.0</v>
      </c>
      <c r="E655" s="138">
        <v>3.0852E10</v>
      </c>
      <c r="F655" s="138">
        <v>2.4979E10</v>
      </c>
      <c r="G655" s="138">
        <v>1.984E9</v>
      </c>
      <c r="H655" s="141" t="s">
        <v>59</v>
      </c>
      <c r="I655" s="140" t="s">
        <v>59</v>
      </c>
      <c r="J655" s="137" t="s">
        <v>14</v>
      </c>
      <c r="K655" s="137" t="s">
        <v>123</v>
      </c>
      <c r="L655" s="7">
        <f t="shared" si="1"/>
        <v>5873000000</v>
      </c>
      <c r="M655" s="7">
        <f t="shared" si="2"/>
        <v>1984000000</v>
      </c>
      <c r="N655" s="7">
        <f t="shared" si="3"/>
        <v>3889000000</v>
      </c>
    </row>
    <row r="656">
      <c r="A656" s="136">
        <v>682.0</v>
      </c>
      <c r="B656" s="137" t="s">
        <v>299</v>
      </c>
      <c r="C656" s="137" t="s">
        <v>27</v>
      </c>
      <c r="D656" s="139">
        <v>42369.0</v>
      </c>
      <c r="E656" s="138">
        <v>3.1469E10</v>
      </c>
      <c r="F656" s="138">
        <v>2.5339E10</v>
      </c>
      <c r="G656" s="138">
        <v>1.952E9</v>
      </c>
      <c r="H656" s="141" t="s">
        <v>59</v>
      </c>
      <c r="I656" s="141" t="s">
        <v>59</v>
      </c>
      <c r="J656" s="137" t="s">
        <v>14</v>
      </c>
      <c r="K656" s="137" t="s">
        <v>123</v>
      </c>
      <c r="L656" s="7">
        <f t="shared" si="1"/>
        <v>6130000000</v>
      </c>
      <c r="M656" s="6">
        <f t="shared" si="2"/>
        <v>1952000000</v>
      </c>
      <c r="N656" s="7">
        <f t="shared" si="3"/>
        <v>4178000000</v>
      </c>
    </row>
    <row r="657">
      <c r="A657" s="136">
        <v>683.0</v>
      </c>
      <c r="B657" s="137" t="s">
        <v>299</v>
      </c>
      <c r="C657" s="137" t="s">
        <v>28</v>
      </c>
      <c r="D657" s="139">
        <v>42735.0</v>
      </c>
      <c r="E657" s="138">
        <v>3.1353E10</v>
      </c>
      <c r="F657" s="138">
        <v>2.5104E10</v>
      </c>
      <c r="G657" s="138">
        <v>1.94E9</v>
      </c>
      <c r="H657" s="141" t="s">
        <v>59</v>
      </c>
      <c r="I657" s="140" t="s">
        <v>59</v>
      </c>
      <c r="J657" s="137" t="s">
        <v>14</v>
      </c>
      <c r="K657" s="137" t="s">
        <v>123</v>
      </c>
      <c r="L657" s="7">
        <f t="shared" si="1"/>
        <v>6249000000</v>
      </c>
      <c r="M657" s="7">
        <f t="shared" si="2"/>
        <v>1940000000</v>
      </c>
      <c r="N657" s="7">
        <f t="shared" si="3"/>
        <v>4309000000</v>
      </c>
    </row>
    <row r="658">
      <c r="A658" s="136">
        <v>684.0</v>
      </c>
      <c r="B658" s="137" t="s">
        <v>300</v>
      </c>
      <c r="C658" s="137" t="s">
        <v>25</v>
      </c>
      <c r="D658" s="139">
        <v>41274.0</v>
      </c>
      <c r="E658" s="138">
        <v>2.426301E9</v>
      </c>
      <c r="F658" s="138">
        <v>8.00336E8</v>
      </c>
      <c r="G658" s="138">
        <v>7.2163E7</v>
      </c>
      <c r="H658" s="140" t="s">
        <v>59</v>
      </c>
      <c r="I658" s="138">
        <v>7.6882E8</v>
      </c>
      <c r="J658" s="137" t="s">
        <v>17</v>
      </c>
      <c r="K658" s="137" t="s">
        <v>296</v>
      </c>
      <c r="L658" s="7">
        <f t="shared" si="1"/>
        <v>1625965000</v>
      </c>
      <c r="M658" s="7">
        <f t="shared" si="2"/>
        <v>840983000</v>
      </c>
      <c r="N658" s="7">
        <f t="shared" si="3"/>
        <v>784982000</v>
      </c>
    </row>
    <row r="659">
      <c r="A659" s="136">
        <v>685.0</v>
      </c>
      <c r="B659" s="137" t="s">
        <v>300</v>
      </c>
      <c r="C659" s="137" t="s">
        <v>26</v>
      </c>
      <c r="D659" s="139">
        <v>41639.0</v>
      </c>
      <c r="E659" s="138">
        <v>2.486017E9</v>
      </c>
      <c r="F659" s="138">
        <v>8.15095E8</v>
      </c>
      <c r="G659" s="138">
        <v>7.6864E7</v>
      </c>
      <c r="H659" s="141" t="s">
        <v>59</v>
      </c>
      <c r="I659" s="138">
        <v>7.49722E8</v>
      </c>
      <c r="J659" s="137" t="s">
        <v>17</v>
      </c>
      <c r="K659" s="137" t="s">
        <v>296</v>
      </c>
      <c r="L659" s="7">
        <f t="shared" si="1"/>
        <v>1670922000</v>
      </c>
      <c r="M659" s="7">
        <f t="shared" si="2"/>
        <v>826586000</v>
      </c>
      <c r="N659" s="7">
        <f t="shared" si="3"/>
        <v>844336000</v>
      </c>
    </row>
    <row r="660">
      <c r="A660" s="136">
        <v>686.0</v>
      </c>
      <c r="B660" s="137" t="s">
        <v>300</v>
      </c>
      <c r="C660" s="137" t="s">
        <v>27</v>
      </c>
      <c r="D660" s="142">
        <v>42004.0</v>
      </c>
      <c r="E660" s="138">
        <v>2.535559E9</v>
      </c>
      <c r="F660" s="138">
        <v>7.83602E8</v>
      </c>
      <c r="G660" s="138">
        <v>8.8705E7</v>
      </c>
      <c r="H660" s="140" t="s">
        <v>59</v>
      </c>
      <c r="I660" s="138">
        <v>7.08406E8</v>
      </c>
      <c r="J660" s="137" t="s">
        <v>17</v>
      </c>
      <c r="K660" s="137" t="s">
        <v>296</v>
      </c>
      <c r="L660" s="7">
        <f t="shared" si="1"/>
        <v>1751957000</v>
      </c>
      <c r="M660" s="7">
        <f t="shared" si="2"/>
        <v>797111000</v>
      </c>
      <c r="N660" s="7">
        <f t="shared" si="3"/>
        <v>954846000</v>
      </c>
    </row>
    <row r="661">
      <c r="A661" s="136">
        <v>687.0</v>
      </c>
      <c r="B661" s="137" t="s">
        <v>300</v>
      </c>
      <c r="C661" s="137" t="s">
        <v>28</v>
      </c>
      <c r="D661" s="139">
        <v>42369.0</v>
      </c>
      <c r="E661" s="138">
        <v>2.403906E9</v>
      </c>
      <c r="F661" s="138">
        <v>7.47276E8</v>
      </c>
      <c r="G661" s="138">
        <v>7.2363E7</v>
      </c>
      <c r="H661" s="141" t="s">
        <v>59</v>
      </c>
      <c r="I661" s="138">
        <v>6.43689E8</v>
      </c>
      <c r="J661" s="137" t="s">
        <v>17</v>
      </c>
      <c r="K661" s="137" t="s">
        <v>296</v>
      </c>
      <c r="L661" s="7">
        <f t="shared" si="1"/>
        <v>1656630000</v>
      </c>
      <c r="M661" s="7">
        <f t="shared" si="2"/>
        <v>716052000</v>
      </c>
      <c r="N661" s="7">
        <f t="shared" si="3"/>
        <v>940578000</v>
      </c>
    </row>
    <row r="662">
      <c r="A662" s="136">
        <v>688.0</v>
      </c>
      <c r="B662" s="137" t="s">
        <v>301</v>
      </c>
      <c r="C662" s="137" t="s">
        <v>25</v>
      </c>
      <c r="D662" s="139">
        <v>41274.0</v>
      </c>
      <c r="E662" s="138">
        <v>9.702E9</v>
      </c>
      <c r="F662" s="138">
        <v>2.471E9</v>
      </c>
      <c r="G662" s="138">
        <v>1.461E9</v>
      </c>
      <c r="H662" s="138">
        <v>1.76E9</v>
      </c>
      <c r="I662" s="140" t="s">
        <v>59</v>
      </c>
      <c r="J662" s="137" t="s">
        <v>13</v>
      </c>
      <c r="K662" s="137" t="s">
        <v>100</v>
      </c>
      <c r="L662" s="7">
        <f t="shared" si="1"/>
        <v>7231000000</v>
      </c>
      <c r="M662" s="7">
        <f t="shared" si="2"/>
        <v>3221000000</v>
      </c>
      <c r="N662" s="7">
        <f t="shared" si="3"/>
        <v>4010000000</v>
      </c>
    </row>
    <row r="663">
      <c r="A663" s="136">
        <v>689.0</v>
      </c>
      <c r="B663" s="137" t="s">
        <v>301</v>
      </c>
      <c r="C663" s="137" t="s">
        <v>26</v>
      </c>
      <c r="D663" s="139">
        <v>41639.0</v>
      </c>
      <c r="E663" s="138">
        <v>1.1202E10</v>
      </c>
      <c r="F663" s="138">
        <v>2.859E9</v>
      </c>
      <c r="G663" s="138">
        <v>1.699E9</v>
      </c>
      <c r="H663" s="138">
        <v>2.12E9</v>
      </c>
      <c r="I663" s="141" t="s">
        <v>59</v>
      </c>
      <c r="J663" s="137" t="s">
        <v>13</v>
      </c>
      <c r="K663" s="137" t="s">
        <v>100</v>
      </c>
      <c r="L663" s="7">
        <f t="shared" si="1"/>
        <v>8343000000</v>
      </c>
      <c r="M663" s="6">
        <f t="shared" si="2"/>
        <v>3819000000</v>
      </c>
      <c r="N663" s="7">
        <f t="shared" si="3"/>
        <v>4524000000</v>
      </c>
    </row>
    <row r="664">
      <c r="A664" s="136">
        <v>690.0</v>
      </c>
      <c r="B664" s="137" t="s">
        <v>301</v>
      </c>
      <c r="C664" s="137" t="s">
        <v>27</v>
      </c>
      <c r="D664" s="142">
        <v>42004.0</v>
      </c>
      <c r="E664" s="138">
        <v>2.489E10</v>
      </c>
      <c r="F664" s="138">
        <v>3.788E9</v>
      </c>
      <c r="G664" s="138">
        <v>2.983E9</v>
      </c>
      <c r="H664" s="138">
        <v>2.854E9</v>
      </c>
      <c r="I664" s="140" t="s">
        <v>59</v>
      </c>
      <c r="J664" s="137" t="s">
        <v>13</v>
      </c>
      <c r="K664" s="137" t="s">
        <v>100</v>
      </c>
      <c r="L664" s="7">
        <f t="shared" si="1"/>
        <v>21102000000</v>
      </c>
      <c r="M664" s="7">
        <f t="shared" si="2"/>
        <v>5837000000</v>
      </c>
      <c r="N664" s="7">
        <f t="shared" si="3"/>
        <v>15265000000</v>
      </c>
    </row>
    <row r="665">
      <c r="A665" s="136">
        <v>691.0</v>
      </c>
      <c r="B665" s="137" t="s">
        <v>301</v>
      </c>
      <c r="C665" s="137" t="s">
        <v>28</v>
      </c>
      <c r="D665" s="139">
        <v>42369.0</v>
      </c>
      <c r="E665" s="138">
        <v>3.2639E10</v>
      </c>
      <c r="F665" s="138">
        <v>4.006E9</v>
      </c>
      <c r="G665" s="138">
        <v>3.426E9</v>
      </c>
      <c r="H665" s="138">
        <v>3.014E9</v>
      </c>
      <c r="I665" s="140" t="s">
        <v>59</v>
      </c>
      <c r="J665" s="137" t="s">
        <v>13</v>
      </c>
      <c r="K665" s="137" t="s">
        <v>100</v>
      </c>
      <c r="L665" s="7">
        <f t="shared" si="1"/>
        <v>28633000000</v>
      </c>
      <c r="M665" s="7">
        <f t="shared" si="2"/>
        <v>6440000000</v>
      </c>
      <c r="N665" s="7">
        <f t="shared" si="3"/>
        <v>22193000000</v>
      </c>
    </row>
    <row r="666">
      <c r="A666" s="136">
        <v>692.0</v>
      </c>
      <c r="B666" s="137" t="s">
        <v>302</v>
      </c>
      <c r="C666" s="137" t="s">
        <v>25</v>
      </c>
      <c r="D666" s="139">
        <v>41420.0</v>
      </c>
      <c r="E666" s="138">
        <v>1.77741E10</v>
      </c>
      <c r="F666" s="138">
        <v>1.13502E10</v>
      </c>
      <c r="G666" s="138">
        <v>3.5523E9</v>
      </c>
      <c r="H666" s="141" t="s">
        <v>59</v>
      </c>
      <c r="I666" s="140" t="s">
        <v>59</v>
      </c>
      <c r="J666" s="137" t="s">
        <v>10</v>
      </c>
      <c r="K666" s="137" t="s">
        <v>156</v>
      </c>
      <c r="L666" s="7">
        <f t="shared" si="1"/>
        <v>6423900000</v>
      </c>
      <c r="M666" s="7">
        <f t="shared" si="2"/>
        <v>3552300000</v>
      </c>
      <c r="N666" s="7">
        <f t="shared" si="3"/>
        <v>2871600000</v>
      </c>
    </row>
    <row r="667">
      <c r="A667" s="136">
        <v>693.0</v>
      </c>
      <c r="B667" s="137" t="s">
        <v>302</v>
      </c>
      <c r="C667" s="137" t="s">
        <v>26</v>
      </c>
      <c r="D667" s="139">
        <v>41784.0</v>
      </c>
      <c r="E667" s="138">
        <v>1.79096E10</v>
      </c>
      <c r="F667" s="138">
        <v>1.15398E10</v>
      </c>
      <c r="G667" s="138">
        <v>3.4743E9</v>
      </c>
      <c r="H667" s="140" t="s">
        <v>59</v>
      </c>
      <c r="I667" s="141" t="s">
        <v>59</v>
      </c>
      <c r="J667" s="137" t="s">
        <v>10</v>
      </c>
      <c r="K667" s="137" t="s">
        <v>156</v>
      </c>
      <c r="L667" s="7">
        <f t="shared" si="1"/>
        <v>6369800000</v>
      </c>
      <c r="M667" s="6">
        <f t="shared" si="2"/>
        <v>3474300000</v>
      </c>
      <c r="N667" s="7">
        <f t="shared" si="3"/>
        <v>2895500000</v>
      </c>
    </row>
    <row r="668">
      <c r="A668" s="136">
        <v>694.0</v>
      </c>
      <c r="B668" s="137" t="s">
        <v>302</v>
      </c>
      <c r="C668" s="137" t="s">
        <v>27</v>
      </c>
      <c r="D668" s="139">
        <v>42155.0</v>
      </c>
      <c r="E668" s="138">
        <v>1.76303E10</v>
      </c>
      <c r="F668" s="138">
        <v>1.16811E10</v>
      </c>
      <c r="G668" s="138">
        <v>3.328E9</v>
      </c>
      <c r="H668" s="141" t="s">
        <v>59</v>
      </c>
      <c r="I668" s="140" t="s">
        <v>59</v>
      </c>
      <c r="J668" s="137" t="s">
        <v>10</v>
      </c>
      <c r="K668" s="137" t="s">
        <v>156</v>
      </c>
      <c r="L668" s="7">
        <f t="shared" si="1"/>
        <v>5949200000</v>
      </c>
      <c r="M668" s="7">
        <f t="shared" si="2"/>
        <v>3328000000</v>
      </c>
      <c r="N668" s="7">
        <f t="shared" si="3"/>
        <v>2621200000</v>
      </c>
    </row>
    <row r="669">
      <c r="A669" s="136">
        <v>695.0</v>
      </c>
      <c r="B669" s="137" t="s">
        <v>302</v>
      </c>
      <c r="C669" s="137" t="s">
        <v>28</v>
      </c>
      <c r="D669" s="139">
        <v>42519.0</v>
      </c>
      <c r="E669" s="138">
        <v>1.65631E10</v>
      </c>
      <c r="F669" s="138">
        <v>1.07336E10</v>
      </c>
      <c r="G669" s="138">
        <v>3.1189E9</v>
      </c>
      <c r="H669" s="141" t="s">
        <v>59</v>
      </c>
      <c r="I669" s="140" t="s">
        <v>59</v>
      </c>
      <c r="J669" s="137" t="s">
        <v>10</v>
      </c>
      <c r="K669" s="137" t="s">
        <v>156</v>
      </c>
      <c r="L669" s="7">
        <f t="shared" si="1"/>
        <v>5829500000</v>
      </c>
      <c r="M669" s="7">
        <f t="shared" si="2"/>
        <v>3118900000</v>
      </c>
      <c r="N669" s="7">
        <f t="shared" si="3"/>
        <v>2710600000</v>
      </c>
    </row>
    <row r="670">
      <c r="A670" s="136">
        <v>696.0</v>
      </c>
      <c r="B670" s="137" t="s">
        <v>303</v>
      </c>
      <c r="C670" s="137" t="s">
        <v>25</v>
      </c>
      <c r="D670" s="142">
        <v>41639.0</v>
      </c>
      <c r="E670" s="138">
        <v>7.819E9</v>
      </c>
      <c r="F670" s="138">
        <v>4.495E9</v>
      </c>
      <c r="G670" s="138">
        <v>1.126E9</v>
      </c>
      <c r="H670" s="138">
        <v>7.1E8</v>
      </c>
      <c r="I670" s="138">
        <v>3.1E7</v>
      </c>
      <c r="J670" s="137" t="s">
        <v>15</v>
      </c>
      <c r="K670" s="137" t="s">
        <v>121</v>
      </c>
      <c r="L670" s="7">
        <f t="shared" si="1"/>
        <v>3324000000</v>
      </c>
      <c r="M670" s="7">
        <f t="shared" si="2"/>
        <v>1867000000</v>
      </c>
      <c r="N670" s="7">
        <f t="shared" si="3"/>
        <v>1457000000</v>
      </c>
    </row>
    <row r="671">
      <c r="A671" s="136">
        <v>697.0</v>
      </c>
      <c r="B671" s="137" t="s">
        <v>303</v>
      </c>
      <c r="C671" s="137" t="s">
        <v>26</v>
      </c>
      <c r="D671" s="139">
        <v>42004.0</v>
      </c>
      <c r="E671" s="138">
        <v>9.715E9</v>
      </c>
      <c r="F671" s="138">
        <v>5.663E9</v>
      </c>
      <c r="G671" s="138">
        <v>1.202E9</v>
      </c>
      <c r="H671" s="138">
        <v>8.15E8</v>
      </c>
      <c r="I671" s="138">
        <v>3.3E7</v>
      </c>
      <c r="J671" s="137" t="s">
        <v>15</v>
      </c>
      <c r="K671" s="137" t="s">
        <v>121</v>
      </c>
      <c r="L671" s="7">
        <f t="shared" si="1"/>
        <v>4052000000</v>
      </c>
      <c r="M671" s="7">
        <f t="shared" si="2"/>
        <v>2050000000</v>
      </c>
      <c r="N671" s="7">
        <f t="shared" si="3"/>
        <v>2002000000</v>
      </c>
    </row>
    <row r="672">
      <c r="A672" s="136">
        <v>698.0</v>
      </c>
      <c r="B672" s="137" t="s">
        <v>303</v>
      </c>
      <c r="C672" s="137" t="s">
        <v>27</v>
      </c>
      <c r="D672" s="139">
        <v>42369.0</v>
      </c>
      <c r="E672" s="138">
        <v>9.111E9</v>
      </c>
      <c r="F672" s="138">
        <v>5.458E9</v>
      </c>
      <c r="G672" s="138">
        <v>1.508E9</v>
      </c>
      <c r="H672" s="138">
        <v>7.69E8</v>
      </c>
      <c r="I672" s="138">
        <v>5.4E7</v>
      </c>
      <c r="J672" s="137" t="s">
        <v>15</v>
      </c>
      <c r="K672" s="137" t="s">
        <v>121</v>
      </c>
      <c r="L672" s="7">
        <f t="shared" si="1"/>
        <v>3653000000</v>
      </c>
      <c r="M672" s="7">
        <f t="shared" si="2"/>
        <v>2331000000</v>
      </c>
      <c r="N672" s="7">
        <f t="shared" si="3"/>
        <v>1322000000</v>
      </c>
    </row>
    <row r="673">
      <c r="A673" s="136">
        <v>699.0</v>
      </c>
      <c r="B673" s="137" t="s">
        <v>303</v>
      </c>
      <c r="C673" s="137" t="s">
        <v>28</v>
      </c>
      <c r="D673" s="139">
        <v>42735.0</v>
      </c>
      <c r="E673" s="138">
        <v>9.39E9</v>
      </c>
      <c r="F673" s="138">
        <v>5.644E9</v>
      </c>
      <c r="G673" s="138">
        <v>1.472E9</v>
      </c>
      <c r="H673" s="138">
        <v>7.42E8</v>
      </c>
      <c r="I673" s="138">
        <v>6.4E7</v>
      </c>
      <c r="J673" s="137" t="s">
        <v>15</v>
      </c>
      <c r="K673" s="137" t="s">
        <v>121</v>
      </c>
      <c r="L673" s="7">
        <f t="shared" si="1"/>
        <v>3746000000</v>
      </c>
      <c r="M673" s="7">
        <f t="shared" si="2"/>
        <v>2278000000</v>
      </c>
      <c r="N673" s="7">
        <f t="shared" si="3"/>
        <v>1468000000</v>
      </c>
    </row>
    <row r="674">
      <c r="A674" s="136">
        <v>700.0</v>
      </c>
      <c r="B674" s="137" t="s">
        <v>304</v>
      </c>
      <c r="C674" s="137" t="s">
        <v>25</v>
      </c>
      <c r="D674" s="139">
        <v>41639.0</v>
      </c>
      <c r="E674" s="138">
        <v>1.55427E11</v>
      </c>
      <c r="F674" s="138">
        <v>1.37373E11</v>
      </c>
      <c r="G674" s="138">
        <v>1.2382E10</v>
      </c>
      <c r="H674" s="140" t="s">
        <v>59</v>
      </c>
      <c r="I674" s="140" t="s">
        <v>59</v>
      </c>
      <c r="J674" s="137" t="s">
        <v>9</v>
      </c>
      <c r="K674" s="137" t="s">
        <v>276</v>
      </c>
      <c r="L674" s="7">
        <f t="shared" si="1"/>
        <v>18054000000</v>
      </c>
      <c r="M674" s="7">
        <f t="shared" si="2"/>
        <v>12382000000</v>
      </c>
      <c r="N674" s="7">
        <f t="shared" si="3"/>
        <v>5672000000</v>
      </c>
    </row>
    <row r="675">
      <c r="A675" s="136">
        <v>701.0</v>
      </c>
      <c r="B675" s="137" t="s">
        <v>304</v>
      </c>
      <c r="C675" s="137" t="s">
        <v>26</v>
      </c>
      <c r="D675" s="139">
        <v>42004.0</v>
      </c>
      <c r="E675" s="138">
        <v>1.55929E11</v>
      </c>
      <c r="F675" s="138">
        <v>1.42121E11</v>
      </c>
      <c r="G675" s="138">
        <v>1.2158E10</v>
      </c>
      <c r="H675" s="141" t="s">
        <v>59</v>
      </c>
      <c r="I675" s="141" t="s">
        <v>59</v>
      </c>
      <c r="J675" s="137" t="s">
        <v>9</v>
      </c>
      <c r="K675" s="137" t="s">
        <v>276</v>
      </c>
      <c r="L675" s="7">
        <f t="shared" si="1"/>
        <v>13808000000</v>
      </c>
      <c r="M675" s="6">
        <f t="shared" si="2"/>
        <v>12158000000</v>
      </c>
      <c r="N675" s="7">
        <f t="shared" si="3"/>
        <v>1650000000</v>
      </c>
    </row>
    <row r="676">
      <c r="A676" s="136">
        <v>702.0</v>
      </c>
      <c r="B676" s="137" t="s">
        <v>304</v>
      </c>
      <c r="C676" s="137" t="s">
        <v>27</v>
      </c>
      <c r="D676" s="139">
        <v>42369.0</v>
      </c>
      <c r="E676" s="138">
        <v>1.52356E11</v>
      </c>
      <c r="F676" s="138">
        <v>1.34054E11</v>
      </c>
      <c r="G676" s="138">
        <v>1.3405E10</v>
      </c>
      <c r="H676" s="141" t="s">
        <v>59</v>
      </c>
      <c r="I676" s="140" t="s">
        <v>59</v>
      </c>
      <c r="J676" s="137" t="s">
        <v>9</v>
      </c>
      <c r="K676" s="137" t="s">
        <v>276</v>
      </c>
      <c r="L676" s="7">
        <f t="shared" si="1"/>
        <v>18302000000</v>
      </c>
      <c r="M676" s="7">
        <f t="shared" si="2"/>
        <v>13405000000</v>
      </c>
      <c r="N676" s="7">
        <f t="shared" si="3"/>
        <v>4897000000</v>
      </c>
    </row>
    <row r="677">
      <c r="A677" s="136">
        <v>703.0</v>
      </c>
      <c r="B677" s="137" t="s">
        <v>304</v>
      </c>
      <c r="C677" s="137" t="s">
        <v>28</v>
      </c>
      <c r="D677" s="139">
        <v>42735.0</v>
      </c>
      <c r="E677" s="138">
        <v>1.6638E11</v>
      </c>
      <c r="F677" s="138">
        <v>1.45125E11</v>
      </c>
      <c r="G677" s="138">
        <v>1.171E10</v>
      </c>
      <c r="H677" s="140" t="s">
        <v>59</v>
      </c>
      <c r="I677" s="141" t="s">
        <v>59</v>
      </c>
      <c r="J677" s="137" t="s">
        <v>9</v>
      </c>
      <c r="K677" s="137" t="s">
        <v>276</v>
      </c>
      <c r="L677" s="7">
        <f t="shared" si="1"/>
        <v>21255000000</v>
      </c>
      <c r="M677" s="6">
        <f t="shared" si="2"/>
        <v>11710000000</v>
      </c>
      <c r="N677" s="7">
        <f t="shared" si="3"/>
        <v>9545000000</v>
      </c>
    </row>
    <row r="678">
      <c r="A678" s="136">
        <v>704.0</v>
      </c>
      <c r="B678" s="137" t="s">
        <v>305</v>
      </c>
      <c r="C678" s="137" t="s">
        <v>25</v>
      </c>
      <c r="D678" s="139">
        <v>41274.0</v>
      </c>
      <c r="E678" s="138">
        <v>1.3013868E10</v>
      </c>
      <c r="F678" s="138">
        <v>9.235777E9</v>
      </c>
      <c r="G678" s="138">
        <v>2.65653E9</v>
      </c>
      <c r="H678" s="141" t="s">
        <v>59</v>
      </c>
      <c r="I678" s="138">
        <v>9.8383E7</v>
      </c>
      <c r="J678" s="137" t="s">
        <v>9</v>
      </c>
      <c r="K678" s="137" t="s">
        <v>112</v>
      </c>
      <c r="L678" s="7">
        <f t="shared" si="1"/>
        <v>3778091000</v>
      </c>
      <c r="M678" s="7">
        <f t="shared" si="2"/>
        <v>2754913000</v>
      </c>
      <c r="N678" s="7">
        <f t="shared" si="3"/>
        <v>1023178000</v>
      </c>
    </row>
    <row r="679">
      <c r="A679" s="136">
        <v>705.0</v>
      </c>
      <c r="B679" s="137" t="s">
        <v>305</v>
      </c>
      <c r="C679" s="137" t="s">
        <v>26</v>
      </c>
      <c r="D679" s="139">
        <v>41639.0</v>
      </c>
      <c r="E679" s="138">
        <v>1.4077843E10</v>
      </c>
      <c r="F679" s="138">
        <v>9.857923E9</v>
      </c>
      <c r="G679" s="138">
        <v>3.028028E9</v>
      </c>
      <c r="H679" s="141" t="s">
        <v>59</v>
      </c>
      <c r="I679" s="138">
        <v>1.33957E8</v>
      </c>
      <c r="J679" s="137" t="s">
        <v>9</v>
      </c>
      <c r="K679" s="137" t="s">
        <v>112</v>
      </c>
      <c r="L679" s="7">
        <f t="shared" si="1"/>
        <v>4219920000</v>
      </c>
      <c r="M679" s="7">
        <f t="shared" si="2"/>
        <v>3161985000</v>
      </c>
      <c r="N679" s="7">
        <f t="shared" si="3"/>
        <v>1057935000</v>
      </c>
    </row>
    <row r="680">
      <c r="A680" s="136">
        <v>706.0</v>
      </c>
      <c r="B680" s="137" t="s">
        <v>305</v>
      </c>
      <c r="C680" s="137" t="s">
        <v>27</v>
      </c>
      <c r="D680" s="139">
        <v>42004.0</v>
      </c>
      <c r="E680" s="138">
        <v>1.5341647E10</v>
      </c>
      <c r="F680" s="138">
        <v>1.0747886E10</v>
      </c>
      <c r="G680" s="138">
        <v>3.31403E9</v>
      </c>
      <c r="H680" s="141" t="s">
        <v>59</v>
      </c>
      <c r="I680" s="138">
        <v>1.48313E8</v>
      </c>
      <c r="J680" s="137" t="s">
        <v>9</v>
      </c>
      <c r="K680" s="137" t="s">
        <v>112</v>
      </c>
      <c r="L680" s="7">
        <f t="shared" si="1"/>
        <v>4593761000</v>
      </c>
      <c r="M680" s="7">
        <f t="shared" si="2"/>
        <v>3462343000</v>
      </c>
      <c r="N680" s="7">
        <f t="shared" si="3"/>
        <v>1131418000</v>
      </c>
    </row>
    <row r="681">
      <c r="A681" s="136">
        <v>707.0</v>
      </c>
      <c r="B681" s="137" t="s">
        <v>305</v>
      </c>
      <c r="C681" s="137" t="s">
        <v>28</v>
      </c>
      <c r="D681" s="139">
        <v>42369.0</v>
      </c>
      <c r="E681" s="138">
        <v>1.5280044E10</v>
      </c>
      <c r="F681" s="138">
        <v>1.0724192E10</v>
      </c>
      <c r="G681" s="138">
        <v>3.27739E9</v>
      </c>
      <c r="H681" s="141" t="s">
        <v>59</v>
      </c>
      <c r="I681" s="138">
        <v>1.41675E8</v>
      </c>
      <c r="J681" s="137" t="s">
        <v>9</v>
      </c>
      <c r="K681" s="137" t="s">
        <v>112</v>
      </c>
      <c r="L681" s="7">
        <f t="shared" si="1"/>
        <v>4555852000</v>
      </c>
      <c r="M681" s="7">
        <f t="shared" si="2"/>
        <v>3419065000</v>
      </c>
      <c r="N681" s="7">
        <f t="shared" si="3"/>
        <v>1136787000</v>
      </c>
    </row>
    <row r="682">
      <c r="A682" s="136">
        <v>708.0</v>
      </c>
      <c r="B682" s="137" t="s">
        <v>306</v>
      </c>
      <c r="C682" s="137" t="s">
        <v>25</v>
      </c>
      <c r="D682" s="139">
        <v>41425.0</v>
      </c>
      <c r="E682" s="138">
        <v>2.375923E9</v>
      </c>
      <c r="F682" s="138">
        <v>8.62075E8</v>
      </c>
      <c r="G682" s="138">
        <v>1.156635E9</v>
      </c>
      <c r="H682" s="140" t="s">
        <v>59</v>
      </c>
      <c r="I682" s="141" t="s">
        <v>59</v>
      </c>
      <c r="J682" s="137" t="s">
        <v>15</v>
      </c>
      <c r="K682" s="137" t="s">
        <v>77</v>
      </c>
      <c r="L682" s="7">
        <f t="shared" si="1"/>
        <v>1513848000</v>
      </c>
      <c r="M682" s="6">
        <f t="shared" si="2"/>
        <v>1156635000</v>
      </c>
      <c r="N682" s="7">
        <f t="shared" si="3"/>
        <v>357213000</v>
      </c>
    </row>
    <row r="683">
      <c r="A683" s="136">
        <v>709.0</v>
      </c>
      <c r="B683" s="137" t="s">
        <v>306</v>
      </c>
      <c r="C683" s="137" t="s">
        <v>26</v>
      </c>
      <c r="D683" s="139">
        <v>41790.0</v>
      </c>
      <c r="E683" s="138">
        <v>2.554236E9</v>
      </c>
      <c r="F683" s="138">
        <v>9.52225E8</v>
      </c>
      <c r="G683" s="138">
        <v>1.196512E9</v>
      </c>
      <c r="H683" s="141" t="s">
        <v>59</v>
      </c>
      <c r="I683" s="140" t="s">
        <v>59</v>
      </c>
      <c r="J683" s="137" t="s">
        <v>15</v>
      </c>
      <c r="K683" s="137" t="s">
        <v>77</v>
      </c>
      <c r="L683" s="7">
        <f t="shared" si="1"/>
        <v>1602011000</v>
      </c>
      <c r="M683" s="7">
        <f t="shared" si="2"/>
        <v>1196512000</v>
      </c>
      <c r="N683" s="7">
        <f t="shared" si="3"/>
        <v>405499000</v>
      </c>
    </row>
    <row r="684">
      <c r="A684" s="136">
        <v>710.0</v>
      </c>
      <c r="B684" s="137" t="s">
        <v>306</v>
      </c>
      <c r="C684" s="137" t="s">
        <v>27</v>
      </c>
      <c r="D684" s="139">
        <v>42155.0</v>
      </c>
      <c r="E684" s="138">
        <v>2.773718E9</v>
      </c>
      <c r="F684" s="138">
        <v>1.022107E9</v>
      </c>
      <c r="G684" s="138">
        <v>1.295014E9</v>
      </c>
      <c r="H684" s="141" t="s">
        <v>59</v>
      </c>
      <c r="I684" s="141" t="s">
        <v>59</v>
      </c>
      <c r="J684" s="137" t="s">
        <v>15</v>
      </c>
      <c r="K684" s="137" t="s">
        <v>77</v>
      </c>
      <c r="L684" s="7">
        <f t="shared" si="1"/>
        <v>1751611000</v>
      </c>
      <c r="M684" s="6">
        <f t="shared" si="2"/>
        <v>1295014000</v>
      </c>
      <c r="N684" s="7">
        <f t="shared" si="3"/>
        <v>456597000</v>
      </c>
    </row>
    <row r="685">
      <c r="A685" s="136">
        <v>711.0</v>
      </c>
      <c r="B685" s="137" t="s">
        <v>306</v>
      </c>
      <c r="C685" s="137" t="s">
        <v>28</v>
      </c>
      <c r="D685" s="139">
        <v>42521.0</v>
      </c>
      <c r="E685" s="138">
        <v>2.89815E9</v>
      </c>
      <c r="F685" s="138">
        <v>1.147639E9</v>
      </c>
      <c r="G685" s="138">
        <v>1.325567E9</v>
      </c>
      <c r="H685" s="141" t="s">
        <v>59</v>
      </c>
      <c r="I685" s="140" t="s">
        <v>59</v>
      </c>
      <c r="J685" s="137" t="s">
        <v>15</v>
      </c>
      <c r="K685" s="137" t="s">
        <v>77</v>
      </c>
      <c r="L685" s="7">
        <f t="shared" si="1"/>
        <v>1750511000</v>
      </c>
      <c r="M685" s="7">
        <f t="shared" si="2"/>
        <v>1325567000</v>
      </c>
      <c r="N685" s="7">
        <f t="shared" si="3"/>
        <v>424944000</v>
      </c>
    </row>
    <row r="686">
      <c r="A686" s="136">
        <v>712.0</v>
      </c>
      <c r="B686" s="137" t="s">
        <v>307</v>
      </c>
      <c r="C686" s="137" t="s">
        <v>25</v>
      </c>
      <c r="D686" s="139">
        <v>41307.0</v>
      </c>
      <c r="E686" s="138">
        <v>1.5651E10</v>
      </c>
      <c r="F686" s="138">
        <v>9.48E9</v>
      </c>
      <c r="G686" s="140" t="s">
        <v>59</v>
      </c>
      <c r="H686" s="141" t="s">
        <v>59</v>
      </c>
      <c r="I686" s="141" t="s">
        <v>59</v>
      </c>
      <c r="J686" s="137" t="s">
        <v>9</v>
      </c>
      <c r="K686" s="137" t="s">
        <v>288</v>
      </c>
      <c r="L686" s="7">
        <f t="shared" si="1"/>
        <v>6171000000</v>
      </c>
      <c r="M686" s="6">
        <f t="shared" si="2"/>
        <v>0</v>
      </c>
      <c r="N686" s="7">
        <f t="shared" si="3"/>
        <v>6171000000</v>
      </c>
    </row>
    <row r="687">
      <c r="A687" s="136">
        <v>713.0</v>
      </c>
      <c r="B687" s="137" t="s">
        <v>307</v>
      </c>
      <c r="C687" s="137" t="s">
        <v>26</v>
      </c>
      <c r="D687" s="139">
        <v>41671.0</v>
      </c>
      <c r="E687" s="138">
        <v>1.6148E10</v>
      </c>
      <c r="F687" s="138">
        <v>9.855E9</v>
      </c>
      <c r="G687" s="140" t="s">
        <v>59</v>
      </c>
      <c r="H687" s="141" t="s">
        <v>59</v>
      </c>
      <c r="I687" s="141" t="s">
        <v>59</v>
      </c>
      <c r="J687" s="137" t="s">
        <v>9</v>
      </c>
      <c r="K687" s="137" t="s">
        <v>288</v>
      </c>
      <c r="L687" s="7">
        <f t="shared" si="1"/>
        <v>6293000000</v>
      </c>
      <c r="M687" s="6">
        <f t="shared" si="2"/>
        <v>0</v>
      </c>
      <c r="N687" s="7">
        <f t="shared" si="3"/>
        <v>6293000000</v>
      </c>
    </row>
    <row r="688">
      <c r="A688" s="136">
        <v>714.0</v>
      </c>
      <c r="B688" s="137" t="s">
        <v>307</v>
      </c>
      <c r="C688" s="137" t="s">
        <v>27</v>
      </c>
      <c r="D688" s="139">
        <v>42035.0</v>
      </c>
      <c r="E688" s="138">
        <v>1.6435E10</v>
      </c>
      <c r="F688" s="138">
        <v>1.0146E10</v>
      </c>
      <c r="G688" s="140" t="s">
        <v>59</v>
      </c>
      <c r="H688" s="141" t="s">
        <v>59</v>
      </c>
      <c r="I688" s="140" t="s">
        <v>59</v>
      </c>
      <c r="J688" s="137" t="s">
        <v>9</v>
      </c>
      <c r="K688" s="137" t="s">
        <v>288</v>
      </c>
      <c r="L688" s="7">
        <f t="shared" si="1"/>
        <v>6289000000</v>
      </c>
      <c r="M688" s="7">
        <f t="shared" si="2"/>
        <v>0</v>
      </c>
      <c r="N688" s="7">
        <f t="shared" si="3"/>
        <v>6289000000</v>
      </c>
    </row>
    <row r="689">
      <c r="A689" s="136">
        <v>715.0</v>
      </c>
      <c r="B689" s="137" t="s">
        <v>307</v>
      </c>
      <c r="C689" s="137" t="s">
        <v>28</v>
      </c>
      <c r="D689" s="139">
        <v>42399.0</v>
      </c>
      <c r="E689" s="138">
        <v>1.5797E10</v>
      </c>
      <c r="F689" s="138">
        <v>1.0077E10</v>
      </c>
      <c r="G689" s="140" t="s">
        <v>59</v>
      </c>
      <c r="H689" s="141" t="s">
        <v>59</v>
      </c>
      <c r="I689" s="141" t="s">
        <v>59</v>
      </c>
      <c r="J689" s="137" t="s">
        <v>9</v>
      </c>
      <c r="K689" s="137" t="s">
        <v>288</v>
      </c>
      <c r="L689" s="7">
        <f t="shared" si="1"/>
        <v>5720000000</v>
      </c>
      <c r="M689" s="6">
        <f t="shared" si="2"/>
        <v>0</v>
      </c>
      <c r="N689" s="7">
        <f t="shared" si="3"/>
        <v>5720000000</v>
      </c>
    </row>
    <row r="690">
      <c r="A690" s="136">
        <v>716.0</v>
      </c>
      <c r="B690" s="137" t="s">
        <v>308</v>
      </c>
      <c r="C690" s="137" t="s">
        <v>25</v>
      </c>
      <c r="D690" s="139">
        <v>41272.0</v>
      </c>
      <c r="E690" s="138">
        <v>2.715675E9</v>
      </c>
      <c r="F690" s="138">
        <v>1.277195E9</v>
      </c>
      <c r="G690" s="138">
        <v>5.08547E8</v>
      </c>
      <c r="H690" s="138">
        <v>3.25773E8</v>
      </c>
      <c r="I690" s="141" t="s">
        <v>59</v>
      </c>
      <c r="J690" s="137" t="s">
        <v>9</v>
      </c>
      <c r="K690" s="137" t="s">
        <v>309</v>
      </c>
      <c r="L690" s="7">
        <f t="shared" si="1"/>
        <v>1438480000</v>
      </c>
      <c r="M690" s="6">
        <f t="shared" si="2"/>
        <v>834320000</v>
      </c>
      <c r="N690" s="7">
        <f t="shared" si="3"/>
        <v>604160000</v>
      </c>
    </row>
    <row r="691">
      <c r="A691" s="136">
        <v>717.0</v>
      </c>
      <c r="B691" s="137" t="s">
        <v>308</v>
      </c>
      <c r="C691" s="137" t="s">
        <v>26</v>
      </c>
      <c r="D691" s="139">
        <v>41636.0</v>
      </c>
      <c r="E691" s="138">
        <v>2.631851E9</v>
      </c>
      <c r="F691" s="138">
        <v>1.224551E9</v>
      </c>
      <c r="G691" s="138">
        <v>4.68345E8</v>
      </c>
      <c r="H691" s="138">
        <v>3.64923E8</v>
      </c>
      <c r="I691" s="140" t="s">
        <v>59</v>
      </c>
      <c r="J691" s="137" t="s">
        <v>9</v>
      </c>
      <c r="K691" s="137" t="s">
        <v>309</v>
      </c>
      <c r="L691" s="7">
        <f t="shared" si="1"/>
        <v>1407300000</v>
      </c>
      <c r="M691" s="7">
        <f t="shared" si="2"/>
        <v>833268000</v>
      </c>
      <c r="N691" s="7">
        <f t="shared" si="3"/>
        <v>574032000</v>
      </c>
    </row>
    <row r="692">
      <c r="A692" s="136">
        <v>718.0</v>
      </c>
      <c r="B692" s="137" t="s">
        <v>308</v>
      </c>
      <c r="C692" s="137" t="s">
        <v>27</v>
      </c>
      <c r="D692" s="139">
        <v>42000.0</v>
      </c>
      <c r="E692" s="138">
        <v>2.870658E9</v>
      </c>
      <c r="F692" s="138">
        <v>1.266246E9</v>
      </c>
      <c r="G692" s="138">
        <v>5.18665E8</v>
      </c>
      <c r="H692" s="138">
        <v>3.95121E8</v>
      </c>
      <c r="I692" s="141" t="s">
        <v>59</v>
      </c>
      <c r="J692" s="137" t="s">
        <v>9</v>
      </c>
      <c r="K692" s="137" t="s">
        <v>309</v>
      </c>
      <c r="L692" s="7">
        <f t="shared" si="1"/>
        <v>1604412000</v>
      </c>
      <c r="M692" s="6">
        <f t="shared" si="2"/>
        <v>913786000</v>
      </c>
      <c r="N692" s="7">
        <f t="shared" si="3"/>
        <v>690626000</v>
      </c>
    </row>
    <row r="693">
      <c r="A693" s="136">
        <v>719.0</v>
      </c>
      <c r="B693" s="137" t="s">
        <v>308</v>
      </c>
      <c r="C693" s="137" t="s">
        <v>28</v>
      </c>
      <c r="D693" s="139">
        <v>42364.0</v>
      </c>
      <c r="E693" s="138">
        <v>2.82027E9</v>
      </c>
      <c r="F693" s="138">
        <v>1.281566E9</v>
      </c>
      <c r="G693" s="138">
        <v>5.6208E8</v>
      </c>
      <c r="H693" s="138">
        <v>4.27043E8</v>
      </c>
      <c r="I693" s="140" t="s">
        <v>59</v>
      </c>
      <c r="J693" s="137" t="s">
        <v>9</v>
      </c>
      <c r="K693" s="137" t="s">
        <v>309</v>
      </c>
      <c r="L693" s="7">
        <f t="shared" si="1"/>
        <v>1538704000</v>
      </c>
      <c r="M693" s="7">
        <f t="shared" si="2"/>
        <v>989123000</v>
      </c>
      <c r="N693" s="7">
        <f t="shared" si="3"/>
        <v>549581000</v>
      </c>
    </row>
    <row r="694">
      <c r="A694" s="136">
        <v>720.0</v>
      </c>
      <c r="B694" s="137" t="s">
        <v>310</v>
      </c>
      <c r="C694" s="137" t="s">
        <v>25</v>
      </c>
      <c r="D694" s="139">
        <v>41639.0</v>
      </c>
      <c r="E694" s="138">
        <v>1.954E10</v>
      </c>
      <c r="F694" s="138">
        <v>1.5422E10</v>
      </c>
      <c r="G694" s="138">
        <v>2.816E9</v>
      </c>
      <c r="H694" s="140" t="s">
        <v>59</v>
      </c>
      <c r="I694" s="141" t="s">
        <v>59</v>
      </c>
      <c r="J694" s="137" t="s">
        <v>9</v>
      </c>
      <c r="K694" s="137" t="s">
        <v>311</v>
      </c>
      <c r="L694" s="7">
        <f t="shared" si="1"/>
        <v>4118000000</v>
      </c>
      <c r="M694" s="6">
        <f t="shared" si="2"/>
        <v>2816000000</v>
      </c>
      <c r="N694" s="7">
        <f t="shared" si="3"/>
        <v>1302000000</v>
      </c>
    </row>
    <row r="695">
      <c r="A695" s="136">
        <v>721.0</v>
      </c>
      <c r="B695" s="137" t="s">
        <v>310</v>
      </c>
      <c r="C695" s="137" t="s">
        <v>26</v>
      </c>
      <c r="D695" s="139">
        <v>42004.0</v>
      </c>
      <c r="E695" s="138">
        <v>1.8138E10</v>
      </c>
      <c r="F695" s="138">
        <v>1.3906E10</v>
      </c>
      <c r="G695" s="138">
        <v>2.815E9</v>
      </c>
      <c r="H695" s="140" t="s">
        <v>59</v>
      </c>
      <c r="I695" s="141" t="s">
        <v>59</v>
      </c>
      <c r="J695" s="137" t="s">
        <v>9</v>
      </c>
      <c r="K695" s="137" t="s">
        <v>311</v>
      </c>
      <c r="L695" s="7">
        <f t="shared" si="1"/>
        <v>4232000000</v>
      </c>
      <c r="M695" s="6">
        <f t="shared" si="2"/>
        <v>2815000000</v>
      </c>
      <c r="N695" s="7">
        <f t="shared" si="3"/>
        <v>1417000000</v>
      </c>
    </row>
    <row r="696">
      <c r="A696" s="136">
        <v>722.0</v>
      </c>
      <c r="B696" s="137" t="s">
        <v>310</v>
      </c>
      <c r="C696" s="137" t="s">
        <v>27</v>
      </c>
      <c r="D696" s="139">
        <v>42369.0</v>
      </c>
      <c r="E696" s="138">
        <v>1.6443E10</v>
      </c>
      <c r="F696" s="138">
        <v>1.2164E10</v>
      </c>
      <c r="G696" s="138">
        <v>2.728E9</v>
      </c>
      <c r="H696" s="140" t="s">
        <v>59</v>
      </c>
      <c r="I696" s="141" t="s">
        <v>59</v>
      </c>
      <c r="J696" s="137" t="s">
        <v>9</v>
      </c>
      <c r="K696" s="137" t="s">
        <v>311</v>
      </c>
      <c r="L696" s="7">
        <f t="shared" si="1"/>
        <v>4279000000</v>
      </c>
      <c r="M696" s="6">
        <f t="shared" si="2"/>
        <v>2728000000</v>
      </c>
      <c r="N696" s="7">
        <f t="shared" si="3"/>
        <v>1551000000</v>
      </c>
    </row>
    <row r="697">
      <c r="A697" s="136">
        <v>723.0</v>
      </c>
      <c r="B697" s="137" t="s">
        <v>310</v>
      </c>
      <c r="C697" s="137" t="s">
        <v>28</v>
      </c>
      <c r="D697" s="139">
        <v>42735.0</v>
      </c>
      <c r="E697" s="138">
        <v>1.5158E10</v>
      </c>
      <c r="F697" s="138">
        <v>1.0972E10</v>
      </c>
      <c r="G697" s="138">
        <v>2.617E9</v>
      </c>
      <c r="H697" s="140" t="s">
        <v>59</v>
      </c>
      <c r="I697" s="141" t="s">
        <v>59</v>
      </c>
      <c r="J697" s="137" t="s">
        <v>9</v>
      </c>
      <c r="K697" s="137" t="s">
        <v>311</v>
      </c>
      <c r="L697" s="7">
        <f t="shared" si="1"/>
        <v>4186000000</v>
      </c>
      <c r="M697" s="6">
        <f t="shared" si="2"/>
        <v>2617000000</v>
      </c>
      <c r="N697" s="7">
        <f t="shared" si="3"/>
        <v>1569000000</v>
      </c>
    </row>
    <row r="698">
      <c r="A698" s="136">
        <v>724.0</v>
      </c>
      <c r="B698" s="137" t="s">
        <v>312</v>
      </c>
      <c r="C698" s="137" t="s">
        <v>25</v>
      </c>
      <c r="D698" s="139">
        <v>41274.0</v>
      </c>
      <c r="E698" s="138">
        <v>8.950045E9</v>
      </c>
      <c r="F698" s="138">
        <v>5.033885E9</v>
      </c>
      <c r="G698" s="138">
        <v>2.785035E9</v>
      </c>
      <c r="H698" s="140" t="s">
        <v>59</v>
      </c>
      <c r="I698" s="140" t="s">
        <v>59</v>
      </c>
      <c r="J698" s="137" t="s">
        <v>14</v>
      </c>
      <c r="K698" s="137" t="s">
        <v>313</v>
      </c>
      <c r="L698" s="7">
        <f t="shared" si="1"/>
        <v>3916160000</v>
      </c>
      <c r="M698" s="7">
        <f t="shared" si="2"/>
        <v>2785035000</v>
      </c>
      <c r="N698" s="7">
        <f t="shared" si="3"/>
        <v>1131125000</v>
      </c>
    </row>
    <row r="699">
      <c r="A699" s="136">
        <v>725.0</v>
      </c>
      <c r="B699" s="137" t="s">
        <v>312</v>
      </c>
      <c r="C699" s="137" t="s">
        <v>26</v>
      </c>
      <c r="D699" s="139">
        <v>41639.0</v>
      </c>
      <c r="E699" s="138">
        <v>9.437758E9</v>
      </c>
      <c r="F699" s="138">
        <v>5.301275E9</v>
      </c>
      <c r="G699" s="138">
        <v>2.839629E9</v>
      </c>
      <c r="H699" s="140" t="s">
        <v>59</v>
      </c>
      <c r="I699" s="141" t="s">
        <v>59</v>
      </c>
      <c r="J699" s="137" t="s">
        <v>14</v>
      </c>
      <c r="K699" s="137" t="s">
        <v>313</v>
      </c>
      <c r="L699" s="7">
        <f t="shared" si="1"/>
        <v>4136483000</v>
      </c>
      <c r="M699" s="6">
        <f t="shared" si="2"/>
        <v>2839629000</v>
      </c>
      <c r="N699" s="7">
        <f t="shared" si="3"/>
        <v>1296854000</v>
      </c>
    </row>
    <row r="700">
      <c r="A700" s="136">
        <v>726.0</v>
      </c>
      <c r="B700" s="137" t="s">
        <v>312</v>
      </c>
      <c r="C700" s="137" t="s">
        <v>27</v>
      </c>
      <c r="D700" s="139">
        <v>42004.0</v>
      </c>
      <c r="E700" s="138">
        <v>9.964953E9</v>
      </c>
      <c r="F700" s="138">
        <v>5.650711E9</v>
      </c>
      <c r="G700" s="138">
        <v>2.967125E9</v>
      </c>
      <c r="H700" s="141" t="s">
        <v>59</v>
      </c>
      <c r="I700" s="140" t="s">
        <v>59</v>
      </c>
      <c r="J700" s="137" t="s">
        <v>14</v>
      </c>
      <c r="K700" s="137" t="s">
        <v>313</v>
      </c>
      <c r="L700" s="7">
        <f t="shared" si="1"/>
        <v>4314242000</v>
      </c>
      <c r="M700" s="7">
        <f t="shared" si="2"/>
        <v>2967125000</v>
      </c>
      <c r="N700" s="7">
        <f t="shared" si="3"/>
        <v>1347117000</v>
      </c>
    </row>
    <row r="701">
      <c r="A701" s="136">
        <v>727.0</v>
      </c>
      <c r="B701" s="137" t="s">
        <v>312</v>
      </c>
      <c r="C701" s="137" t="s">
        <v>28</v>
      </c>
      <c r="D701" s="139">
        <v>42369.0</v>
      </c>
      <c r="E701" s="138">
        <v>9.973384E9</v>
      </c>
      <c r="F701" s="138">
        <v>5.741956E9</v>
      </c>
      <c r="G701" s="138">
        <v>2.931108E9</v>
      </c>
      <c r="H701" s="141" t="s">
        <v>59</v>
      </c>
      <c r="I701" s="140" t="s">
        <v>59</v>
      </c>
      <c r="J701" s="137" t="s">
        <v>14</v>
      </c>
      <c r="K701" s="137" t="s">
        <v>313</v>
      </c>
      <c r="L701" s="7">
        <f t="shared" si="1"/>
        <v>4231428000</v>
      </c>
      <c r="M701" s="7">
        <f t="shared" si="2"/>
        <v>2931108000</v>
      </c>
      <c r="N701" s="7">
        <f t="shared" si="3"/>
        <v>1300320000</v>
      </c>
    </row>
    <row r="702">
      <c r="A702" s="136">
        <v>728.0</v>
      </c>
      <c r="B702" s="137" t="s">
        <v>314</v>
      </c>
      <c r="C702" s="137" t="s">
        <v>25</v>
      </c>
      <c r="D702" s="142">
        <v>41639.0</v>
      </c>
      <c r="E702" s="138">
        <v>2.9402E10</v>
      </c>
      <c r="F702" s="138">
        <v>2.4931E10</v>
      </c>
      <c r="G702" s="138">
        <v>1.333E9</v>
      </c>
      <c r="H702" s="140" t="s">
        <v>59</v>
      </c>
      <c r="I702" s="140" t="s">
        <v>59</v>
      </c>
      <c r="J702" s="137" t="s">
        <v>11</v>
      </c>
      <c r="K702" s="137" t="s">
        <v>146</v>
      </c>
      <c r="L702" s="7">
        <f t="shared" si="1"/>
        <v>4471000000</v>
      </c>
      <c r="M702" s="7">
        <f t="shared" si="2"/>
        <v>1333000000</v>
      </c>
      <c r="N702" s="7">
        <f t="shared" si="3"/>
        <v>3138000000</v>
      </c>
    </row>
    <row r="703">
      <c r="A703" s="136">
        <v>729.0</v>
      </c>
      <c r="B703" s="137" t="s">
        <v>314</v>
      </c>
      <c r="C703" s="137" t="s">
        <v>26</v>
      </c>
      <c r="D703" s="139">
        <v>42004.0</v>
      </c>
      <c r="E703" s="138">
        <v>3.287E10</v>
      </c>
      <c r="F703" s="138">
        <v>2.7334E10</v>
      </c>
      <c r="G703" s="138">
        <v>2.93E8</v>
      </c>
      <c r="H703" s="141" t="s">
        <v>59</v>
      </c>
      <c r="I703" s="140" t="s">
        <v>59</v>
      </c>
      <c r="J703" s="137" t="s">
        <v>11</v>
      </c>
      <c r="K703" s="137" t="s">
        <v>146</v>
      </c>
      <c r="L703" s="7">
        <f t="shared" si="1"/>
        <v>5536000000</v>
      </c>
      <c r="M703" s="7">
        <f t="shared" si="2"/>
        <v>293000000</v>
      </c>
      <c r="N703" s="7">
        <f t="shared" si="3"/>
        <v>5243000000</v>
      </c>
    </row>
    <row r="704">
      <c r="A704" s="136">
        <v>730.0</v>
      </c>
      <c r="B704" s="137" t="s">
        <v>314</v>
      </c>
      <c r="C704" s="137" t="s">
        <v>27</v>
      </c>
      <c r="D704" s="139">
        <v>42369.0</v>
      </c>
      <c r="E704" s="138">
        <v>2.3633E10</v>
      </c>
      <c r="F704" s="138">
        <v>2.1113E10</v>
      </c>
      <c r="G704" s="138">
        <v>2.0E8</v>
      </c>
      <c r="H704" s="140" t="s">
        <v>59</v>
      </c>
      <c r="I704" s="141" t="s">
        <v>59</v>
      </c>
      <c r="J704" s="137" t="s">
        <v>11</v>
      </c>
      <c r="K704" s="137" t="s">
        <v>146</v>
      </c>
      <c r="L704" s="7">
        <f t="shared" si="1"/>
        <v>2520000000</v>
      </c>
      <c r="M704" s="6">
        <f t="shared" si="2"/>
        <v>200000000</v>
      </c>
      <c r="N704" s="7">
        <f t="shared" si="3"/>
        <v>2320000000</v>
      </c>
    </row>
    <row r="705">
      <c r="A705" s="136">
        <v>731.0</v>
      </c>
      <c r="B705" s="137" t="s">
        <v>314</v>
      </c>
      <c r="C705" s="137" t="s">
        <v>28</v>
      </c>
      <c r="D705" s="139">
        <v>42735.0</v>
      </c>
      <c r="E705" s="138">
        <v>1.5887E10</v>
      </c>
      <c r="F705" s="138">
        <v>1.5023E10</v>
      </c>
      <c r="G705" s="138">
        <v>2.28E8</v>
      </c>
      <c r="H705" s="141" t="s">
        <v>59</v>
      </c>
      <c r="I705" s="140" t="s">
        <v>59</v>
      </c>
      <c r="J705" s="137" t="s">
        <v>11</v>
      </c>
      <c r="K705" s="137" t="s">
        <v>146</v>
      </c>
      <c r="L705" s="7">
        <f t="shared" si="1"/>
        <v>864000000</v>
      </c>
      <c r="M705" s="7">
        <f t="shared" si="2"/>
        <v>228000000</v>
      </c>
      <c r="N705" s="7">
        <f t="shared" si="3"/>
        <v>636000000</v>
      </c>
    </row>
    <row r="706">
      <c r="A706" s="136">
        <v>732.0</v>
      </c>
      <c r="B706" s="137" t="s">
        <v>315</v>
      </c>
      <c r="C706" s="137" t="s">
        <v>25</v>
      </c>
      <c r="D706" s="139">
        <v>41455.0</v>
      </c>
      <c r="E706" s="138">
        <v>4.297842E9</v>
      </c>
      <c r="F706" s="138">
        <v>3.193722E9</v>
      </c>
      <c r="G706" s="138">
        <v>9.02869E8</v>
      </c>
      <c r="H706" s="141" t="s">
        <v>59</v>
      </c>
      <c r="I706" s="140" t="s">
        <v>59</v>
      </c>
      <c r="J706" s="137" t="s">
        <v>9</v>
      </c>
      <c r="K706" s="137" t="s">
        <v>309</v>
      </c>
      <c r="L706" s="7">
        <f t="shared" si="1"/>
        <v>1104120000</v>
      </c>
      <c r="M706" s="7">
        <f t="shared" si="2"/>
        <v>902869000</v>
      </c>
      <c r="N706" s="7">
        <f t="shared" si="3"/>
        <v>201251000</v>
      </c>
    </row>
    <row r="707">
      <c r="A707" s="136">
        <v>733.0</v>
      </c>
      <c r="B707" s="137" t="s">
        <v>315</v>
      </c>
      <c r="C707" s="137" t="s">
        <v>26</v>
      </c>
      <c r="D707" s="139">
        <v>41820.0</v>
      </c>
      <c r="E707" s="138">
        <v>5.348483E9</v>
      </c>
      <c r="F707" s="138">
        <v>3.891816E9</v>
      </c>
      <c r="G707" s="138">
        <v>1.12694E9</v>
      </c>
      <c r="H707" s="141" t="s">
        <v>59</v>
      </c>
      <c r="I707" s="140" t="s">
        <v>59</v>
      </c>
      <c r="J707" s="137" t="s">
        <v>9</v>
      </c>
      <c r="K707" s="137" t="s">
        <v>309</v>
      </c>
      <c r="L707" s="7">
        <f t="shared" si="1"/>
        <v>1456667000</v>
      </c>
      <c r="M707" s="7">
        <f t="shared" si="2"/>
        <v>1126940000</v>
      </c>
      <c r="N707" s="7">
        <f t="shared" si="3"/>
        <v>329727000</v>
      </c>
    </row>
    <row r="708">
      <c r="A708" s="136">
        <v>734.0</v>
      </c>
      <c r="B708" s="137" t="s">
        <v>315</v>
      </c>
      <c r="C708" s="137" t="s">
        <v>27</v>
      </c>
      <c r="D708" s="139">
        <v>42185.0</v>
      </c>
      <c r="E708" s="138">
        <v>6.155297E9</v>
      </c>
      <c r="F708" s="138">
        <v>4.338193E9</v>
      </c>
      <c r="G708" s="138">
        <v>1.34751E9</v>
      </c>
      <c r="H708" s="141" t="s">
        <v>59</v>
      </c>
      <c r="I708" s="141" t="s">
        <v>59</v>
      </c>
      <c r="J708" s="137" t="s">
        <v>9</v>
      </c>
      <c r="K708" s="137" t="s">
        <v>309</v>
      </c>
      <c r="L708" s="7">
        <f t="shared" si="1"/>
        <v>1817104000</v>
      </c>
      <c r="M708" s="6">
        <f t="shared" si="2"/>
        <v>1347510000</v>
      </c>
      <c r="N708" s="7">
        <f t="shared" si="3"/>
        <v>469594000</v>
      </c>
    </row>
    <row r="709">
      <c r="A709" s="136">
        <v>735.0</v>
      </c>
      <c r="B709" s="137" t="s">
        <v>315</v>
      </c>
      <c r="C709" s="137" t="s">
        <v>28</v>
      </c>
      <c r="D709" s="139">
        <v>42551.0</v>
      </c>
      <c r="E709" s="138">
        <v>6.911676E9</v>
      </c>
      <c r="F709" s="138">
        <v>4.818585E9</v>
      </c>
      <c r="G709" s="138">
        <v>1.513064E9</v>
      </c>
      <c r="H709" s="140" t="s">
        <v>59</v>
      </c>
      <c r="I709" s="140" t="s">
        <v>59</v>
      </c>
      <c r="J709" s="137" t="s">
        <v>9</v>
      </c>
      <c r="K709" s="137" t="s">
        <v>309</v>
      </c>
      <c r="L709" s="7">
        <f t="shared" si="1"/>
        <v>2093091000</v>
      </c>
      <c r="M709" s="7">
        <f t="shared" si="2"/>
        <v>1513064000</v>
      </c>
      <c r="N709" s="7">
        <f t="shared" si="3"/>
        <v>580027000</v>
      </c>
    </row>
    <row r="710">
      <c r="A710" s="136">
        <v>736.0</v>
      </c>
      <c r="B710" s="137" t="s">
        <v>316</v>
      </c>
      <c r="C710" s="137" t="s">
        <v>25</v>
      </c>
      <c r="D710" s="139">
        <v>41274.0</v>
      </c>
      <c r="E710" s="138">
        <v>4.088983E9</v>
      </c>
      <c r="F710" s="138">
        <v>1.67198E9</v>
      </c>
      <c r="G710" s="138">
        <v>1.269586E9</v>
      </c>
      <c r="H710" s="138">
        <v>2.01197E8</v>
      </c>
      <c r="I710" s="138">
        <v>9.2369E7</v>
      </c>
      <c r="J710" s="137" t="s">
        <v>9</v>
      </c>
      <c r="K710" s="137" t="s">
        <v>317</v>
      </c>
      <c r="L710" s="7">
        <f t="shared" si="1"/>
        <v>2417003000</v>
      </c>
      <c r="M710" s="7">
        <f t="shared" si="2"/>
        <v>1563152000</v>
      </c>
      <c r="N710" s="7">
        <f t="shared" si="3"/>
        <v>853851000</v>
      </c>
    </row>
    <row r="711">
      <c r="A711" s="136">
        <v>737.0</v>
      </c>
      <c r="B711" s="137" t="s">
        <v>316</v>
      </c>
      <c r="C711" s="137" t="s">
        <v>26</v>
      </c>
      <c r="D711" s="139">
        <v>41637.0</v>
      </c>
      <c r="E711" s="138">
        <v>4.082157E9</v>
      </c>
      <c r="F711" s="138">
        <v>1.672901E9</v>
      </c>
      <c r="G711" s="138">
        <v>1.269777E9</v>
      </c>
      <c r="H711" s="138">
        <v>2.07591E8</v>
      </c>
      <c r="I711" s="138">
        <v>1.25876E8</v>
      </c>
      <c r="J711" s="137" t="s">
        <v>9</v>
      </c>
      <c r="K711" s="137" t="s">
        <v>317</v>
      </c>
      <c r="L711" s="7">
        <f t="shared" si="1"/>
        <v>2409256000</v>
      </c>
      <c r="M711" s="7">
        <f t="shared" si="2"/>
        <v>1603244000</v>
      </c>
      <c r="N711" s="7">
        <f t="shared" si="3"/>
        <v>806012000</v>
      </c>
    </row>
    <row r="712">
      <c r="A712" s="136">
        <v>738.0</v>
      </c>
      <c r="B712" s="137" t="s">
        <v>316</v>
      </c>
      <c r="C712" s="137" t="s">
        <v>27</v>
      </c>
      <c r="D712" s="139">
        <v>42001.0</v>
      </c>
      <c r="E712" s="138">
        <v>4.277207E9</v>
      </c>
      <c r="F712" s="138">
        <v>1.698372E9</v>
      </c>
      <c r="G712" s="138">
        <v>1.315793E9</v>
      </c>
      <c r="H712" s="138">
        <v>2.22556E8</v>
      </c>
      <c r="I712" s="138">
        <v>9.9794E7</v>
      </c>
      <c r="J712" s="137" t="s">
        <v>9</v>
      </c>
      <c r="K712" s="137" t="s">
        <v>317</v>
      </c>
      <c r="L712" s="7">
        <f t="shared" si="1"/>
        <v>2578835000</v>
      </c>
      <c r="M712" s="7">
        <f t="shared" si="2"/>
        <v>1638143000</v>
      </c>
      <c r="N712" s="7">
        <f t="shared" si="3"/>
        <v>940692000</v>
      </c>
    </row>
    <row r="713">
      <c r="A713" s="136">
        <v>739.0</v>
      </c>
      <c r="B713" s="137" t="s">
        <v>316</v>
      </c>
      <c r="C713" s="137" t="s">
        <v>28</v>
      </c>
      <c r="D713" s="139">
        <v>42365.0</v>
      </c>
      <c r="E713" s="138">
        <v>4.447509E9</v>
      </c>
      <c r="F713" s="138">
        <v>1.677033E9</v>
      </c>
      <c r="G713" s="138">
        <v>1.370183E9</v>
      </c>
      <c r="H713" s="138">
        <v>2.42944E8</v>
      </c>
      <c r="I713" s="138">
        <v>8.6171E7</v>
      </c>
      <c r="J713" s="137" t="s">
        <v>9</v>
      </c>
      <c r="K713" s="137" t="s">
        <v>317</v>
      </c>
      <c r="L713" s="7">
        <f t="shared" si="1"/>
        <v>2770476000</v>
      </c>
      <c r="M713" s="7">
        <f t="shared" si="2"/>
        <v>1699298000</v>
      </c>
      <c r="N713" s="7">
        <f t="shared" si="3"/>
        <v>1071178000</v>
      </c>
    </row>
    <row r="714">
      <c r="A714" s="136">
        <v>740.0</v>
      </c>
      <c r="B714" s="137" t="s">
        <v>318</v>
      </c>
      <c r="C714" s="137" t="s">
        <v>25</v>
      </c>
      <c r="D714" s="139">
        <v>41274.0</v>
      </c>
      <c r="E714" s="138">
        <v>3.036584E9</v>
      </c>
      <c r="F714" s="138">
        <v>1.62167E8</v>
      </c>
      <c r="G714" s="138">
        <v>1.789327E9</v>
      </c>
      <c r="H714" s="140" t="s">
        <v>59</v>
      </c>
      <c r="I714" s="138">
        <v>1.93937E8</v>
      </c>
      <c r="J714" s="137" t="s">
        <v>12</v>
      </c>
      <c r="K714" s="137" t="s">
        <v>137</v>
      </c>
      <c r="L714" s="7">
        <f t="shared" si="1"/>
        <v>2874417000</v>
      </c>
      <c r="M714" s="7">
        <f t="shared" si="2"/>
        <v>1983264000</v>
      </c>
      <c r="N714" s="7">
        <f t="shared" si="3"/>
        <v>891153000</v>
      </c>
    </row>
    <row r="715">
      <c r="A715" s="136">
        <v>741.0</v>
      </c>
      <c r="B715" s="137" t="s">
        <v>318</v>
      </c>
      <c r="C715" s="137" t="s">
        <v>26</v>
      </c>
      <c r="D715" s="139">
        <v>41639.0</v>
      </c>
      <c r="E715" s="138">
        <v>2.872833E9</v>
      </c>
      <c r="F715" s="138">
        <v>1.16241E8</v>
      </c>
      <c r="G715" s="138">
        <v>1.716639E9</v>
      </c>
      <c r="H715" s="140" t="s">
        <v>59</v>
      </c>
      <c r="I715" s="138">
        <v>1.31409E8</v>
      </c>
      <c r="J715" s="137" t="s">
        <v>12</v>
      </c>
      <c r="K715" s="137" t="s">
        <v>137</v>
      </c>
      <c r="L715" s="7">
        <f t="shared" si="1"/>
        <v>2756592000</v>
      </c>
      <c r="M715" s="7">
        <f t="shared" si="2"/>
        <v>1848048000</v>
      </c>
      <c r="N715" s="7">
        <f t="shared" si="3"/>
        <v>908544000</v>
      </c>
    </row>
    <row r="716">
      <c r="A716" s="136">
        <v>742.0</v>
      </c>
      <c r="B716" s="137" t="s">
        <v>318</v>
      </c>
      <c r="C716" s="137" t="s">
        <v>27</v>
      </c>
      <c r="D716" s="139">
        <v>42004.0</v>
      </c>
      <c r="E716" s="138">
        <v>2.955641E9</v>
      </c>
      <c r="F716" s="138">
        <v>8.6453E7</v>
      </c>
      <c r="G716" s="138">
        <v>1.843069E9</v>
      </c>
      <c r="H716" s="141" t="s">
        <v>59</v>
      </c>
      <c r="I716" s="138">
        <v>1.20266E8</v>
      </c>
      <c r="J716" s="137" t="s">
        <v>12</v>
      </c>
      <c r="K716" s="137" t="s">
        <v>137</v>
      </c>
      <c r="L716" s="7">
        <f t="shared" si="1"/>
        <v>2869188000</v>
      </c>
      <c r="M716" s="7">
        <f t="shared" si="2"/>
        <v>1963335000</v>
      </c>
      <c r="N716" s="7">
        <f t="shared" si="3"/>
        <v>905853000</v>
      </c>
    </row>
    <row r="717">
      <c r="A717" s="136">
        <v>743.0</v>
      </c>
      <c r="B717" s="137" t="s">
        <v>318</v>
      </c>
      <c r="C717" s="137" t="s">
        <v>28</v>
      </c>
      <c r="D717" s="139">
        <v>42369.0</v>
      </c>
      <c r="E717" s="138">
        <v>3.153251E9</v>
      </c>
      <c r="F717" s="138">
        <v>8.2175E7</v>
      </c>
      <c r="G717" s="138">
        <v>1.948041E9</v>
      </c>
      <c r="H717" s="140" t="s">
        <v>59</v>
      </c>
      <c r="I717" s="138">
        <v>1.27821E8</v>
      </c>
      <c r="J717" s="137" t="s">
        <v>12</v>
      </c>
      <c r="K717" s="137" t="s">
        <v>137</v>
      </c>
      <c r="L717" s="7">
        <f t="shared" si="1"/>
        <v>3071076000</v>
      </c>
      <c r="M717" s="7">
        <f t="shared" si="2"/>
        <v>2075862000</v>
      </c>
      <c r="N717" s="7">
        <f t="shared" si="3"/>
        <v>995214000</v>
      </c>
    </row>
    <row r="718">
      <c r="A718" s="136">
        <v>744.0</v>
      </c>
      <c r="B718" s="137" t="s">
        <v>319</v>
      </c>
      <c r="C718" s="137" t="s">
        <v>25</v>
      </c>
      <c r="D718" s="139">
        <v>41636.0</v>
      </c>
      <c r="E718" s="138">
        <v>4.627802E9</v>
      </c>
      <c r="F718" s="138">
        <v>3.016109E9</v>
      </c>
      <c r="G718" s="138">
        <v>1.096507E9</v>
      </c>
      <c r="H718" s="141" t="s">
        <v>59</v>
      </c>
      <c r="I718" s="140" t="s">
        <v>59</v>
      </c>
      <c r="J718" s="137" t="s">
        <v>9</v>
      </c>
      <c r="K718" s="137" t="s">
        <v>320</v>
      </c>
      <c r="L718" s="7">
        <f t="shared" si="1"/>
        <v>1611693000</v>
      </c>
      <c r="M718" s="7">
        <f t="shared" si="2"/>
        <v>1096507000</v>
      </c>
      <c r="N718" s="7">
        <f t="shared" si="3"/>
        <v>515186000</v>
      </c>
    </row>
    <row r="719">
      <c r="A719" s="136">
        <v>745.0</v>
      </c>
      <c r="B719" s="137" t="s">
        <v>319</v>
      </c>
      <c r="C719" s="137" t="s">
        <v>26</v>
      </c>
      <c r="D719" s="139">
        <v>42007.0</v>
      </c>
      <c r="E719" s="138">
        <v>5.324746E9</v>
      </c>
      <c r="F719" s="138">
        <v>3.420339E9</v>
      </c>
      <c r="G719" s="138">
        <v>1.340453E9</v>
      </c>
      <c r="H719" s="141" t="s">
        <v>59</v>
      </c>
      <c r="I719" s="141" t="s">
        <v>59</v>
      </c>
      <c r="J719" s="137" t="s">
        <v>9</v>
      </c>
      <c r="K719" s="137" t="s">
        <v>320</v>
      </c>
      <c r="L719" s="7">
        <f t="shared" si="1"/>
        <v>1904407000</v>
      </c>
      <c r="M719" s="6">
        <f t="shared" si="2"/>
        <v>1340453000</v>
      </c>
      <c r="N719" s="7">
        <f t="shared" si="3"/>
        <v>563954000</v>
      </c>
    </row>
    <row r="720">
      <c r="A720" s="136">
        <v>746.0</v>
      </c>
      <c r="B720" s="137" t="s">
        <v>319</v>
      </c>
      <c r="C720" s="137" t="s">
        <v>27</v>
      </c>
      <c r="D720" s="139">
        <v>42371.0</v>
      </c>
      <c r="E720" s="138">
        <v>5.731549E9</v>
      </c>
      <c r="F720" s="138">
        <v>3.595217E9</v>
      </c>
      <c r="G720" s="138">
        <v>1.541214E9</v>
      </c>
      <c r="H720" s="141" t="s">
        <v>59</v>
      </c>
      <c r="I720" s="140" t="s">
        <v>59</v>
      </c>
      <c r="J720" s="137" t="s">
        <v>9</v>
      </c>
      <c r="K720" s="137" t="s">
        <v>320</v>
      </c>
      <c r="L720" s="7">
        <f t="shared" si="1"/>
        <v>2136332000</v>
      </c>
      <c r="M720" s="7">
        <f t="shared" si="2"/>
        <v>1541214000</v>
      </c>
      <c r="N720" s="7">
        <f t="shared" si="3"/>
        <v>595118000</v>
      </c>
    </row>
    <row r="721">
      <c r="A721" s="136">
        <v>747.0</v>
      </c>
      <c r="B721" s="137" t="s">
        <v>319</v>
      </c>
      <c r="C721" s="137" t="s">
        <v>28</v>
      </c>
      <c r="D721" s="139">
        <v>42735.0</v>
      </c>
      <c r="E721" s="138">
        <v>6.028199E9</v>
      </c>
      <c r="F721" s="138">
        <v>3.752151E9</v>
      </c>
      <c r="G721" s="138">
        <v>1.500399E9</v>
      </c>
      <c r="H721" s="141" t="s">
        <v>59</v>
      </c>
      <c r="I721" s="140" t="s">
        <v>59</v>
      </c>
      <c r="J721" s="137" t="s">
        <v>9</v>
      </c>
      <c r="K721" s="137" t="s">
        <v>320</v>
      </c>
      <c r="L721" s="7">
        <f t="shared" si="1"/>
        <v>2276048000</v>
      </c>
      <c r="M721" s="7">
        <f t="shared" si="2"/>
        <v>1500399000</v>
      </c>
      <c r="N721" s="7">
        <f t="shared" si="3"/>
        <v>775649000</v>
      </c>
    </row>
    <row r="722">
      <c r="A722" s="136">
        <v>748.0</v>
      </c>
      <c r="B722" s="137" t="s">
        <v>321</v>
      </c>
      <c r="C722" s="137" t="s">
        <v>25</v>
      </c>
      <c r="D722" s="139">
        <v>41274.0</v>
      </c>
      <c r="E722" s="138">
        <v>3.3013E10</v>
      </c>
      <c r="F722" s="138">
        <v>5.717E9</v>
      </c>
      <c r="G722" s="138">
        <v>2.0801E10</v>
      </c>
      <c r="H722" s="140" t="s">
        <v>59</v>
      </c>
      <c r="I722" s="138">
        <v>1.679E9</v>
      </c>
      <c r="J722" s="137" t="s">
        <v>13</v>
      </c>
      <c r="K722" s="137" t="s">
        <v>230</v>
      </c>
      <c r="L722" s="7">
        <f t="shared" si="1"/>
        <v>27296000000</v>
      </c>
      <c r="M722" s="7">
        <f t="shared" si="2"/>
        <v>22480000000</v>
      </c>
      <c r="N722" s="7">
        <f t="shared" si="3"/>
        <v>4816000000</v>
      </c>
    </row>
    <row r="723">
      <c r="A723" s="136">
        <v>749.0</v>
      </c>
      <c r="B723" s="137" t="s">
        <v>321</v>
      </c>
      <c r="C723" s="137" t="s">
        <v>26</v>
      </c>
      <c r="D723" s="139">
        <v>41639.0</v>
      </c>
      <c r="E723" s="138">
        <v>3.4182E10</v>
      </c>
      <c r="F723" s="138">
        <v>5.97E9</v>
      </c>
      <c r="G723" s="138">
        <v>2.1667E10</v>
      </c>
      <c r="H723" s="141" t="s">
        <v>59</v>
      </c>
      <c r="I723" s="138">
        <v>1.753E9</v>
      </c>
      <c r="J723" s="137" t="s">
        <v>13</v>
      </c>
      <c r="K723" s="137" t="s">
        <v>230</v>
      </c>
      <c r="L723" s="7">
        <f t="shared" si="1"/>
        <v>28212000000</v>
      </c>
      <c r="M723" s="7">
        <f t="shared" si="2"/>
        <v>23420000000</v>
      </c>
      <c r="N723" s="7">
        <f t="shared" si="3"/>
        <v>4792000000</v>
      </c>
    </row>
    <row r="724">
      <c r="A724" s="136">
        <v>750.0</v>
      </c>
      <c r="B724" s="137" t="s">
        <v>321</v>
      </c>
      <c r="C724" s="137" t="s">
        <v>27</v>
      </c>
      <c r="D724" s="139">
        <v>42004.0</v>
      </c>
      <c r="E724" s="138">
        <v>3.6918E10</v>
      </c>
      <c r="F724" s="138">
        <v>6.262E9</v>
      </c>
      <c r="G724" s="138">
        <v>2.3271E10</v>
      </c>
      <c r="H724" s="141" t="s">
        <v>59</v>
      </c>
      <c r="I724" s="138">
        <v>1.82E9</v>
      </c>
      <c r="J724" s="137" t="s">
        <v>13</v>
      </c>
      <c r="K724" s="137" t="s">
        <v>230</v>
      </c>
      <c r="L724" s="7">
        <f t="shared" si="1"/>
        <v>30656000000</v>
      </c>
      <c r="M724" s="7">
        <f t="shared" si="2"/>
        <v>25091000000</v>
      </c>
      <c r="N724" s="7">
        <f t="shared" si="3"/>
        <v>5565000000</v>
      </c>
    </row>
    <row r="725">
      <c r="A725" s="136">
        <v>751.0</v>
      </c>
      <c r="B725" s="137" t="s">
        <v>321</v>
      </c>
      <c r="C725" s="137" t="s">
        <v>28</v>
      </c>
      <c r="D725" s="139">
        <v>42369.0</v>
      </c>
      <c r="E725" s="138">
        <v>3.9678E10</v>
      </c>
      <c r="F725" s="138">
        <v>6.638E9</v>
      </c>
      <c r="G725" s="138">
        <v>2.5171E10</v>
      </c>
      <c r="H725" s="141" t="s">
        <v>59</v>
      </c>
      <c r="I725" s="138">
        <v>1.904E9</v>
      </c>
      <c r="J725" s="137" t="s">
        <v>13</v>
      </c>
      <c r="K725" s="137" t="s">
        <v>230</v>
      </c>
      <c r="L725" s="7">
        <f t="shared" si="1"/>
        <v>33040000000</v>
      </c>
      <c r="M725" s="7">
        <f t="shared" si="2"/>
        <v>27075000000</v>
      </c>
      <c r="N725" s="7">
        <f t="shared" si="3"/>
        <v>5965000000</v>
      </c>
    </row>
    <row r="726">
      <c r="A726" s="136">
        <v>752.0</v>
      </c>
      <c r="B726" s="137" t="s">
        <v>322</v>
      </c>
      <c r="C726" s="137" t="s">
        <v>25</v>
      </c>
      <c r="D726" s="139">
        <v>41274.0</v>
      </c>
      <c r="E726" s="138">
        <v>1.765979E9</v>
      </c>
      <c r="F726" s="138">
        <v>5.67989E8</v>
      </c>
      <c r="G726" s="138">
        <v>1.5895E8</v>
      </c>
      <c r="H726" s="140" t="s">
        <v>59</v>
      </c>
      <c r="I726" s="138">
        <v>5.0622E8</v>
      </c>
      <c r="J726" s="137" t="s">
        <v>17</v>
      </c>
      <c r="K726" s="137" t="s">
        <v>88</v>
      </c>
      <c r="L726" s="7">
        <f t="shared" si="1"/>
        <v>1197990000</v>
      </c>
      <c r="M726" s="7">
        <f t="shared" si="2"/>
        <v>665170000</v>
      </c>
      <c r="N726" s="7">
        <f t="shared" si="3"/>
        <v>532820000</v>
      </c>
    </row>
    <row r="727">
      <c r="A727" s="136">
        <v>753.0</v>
      </c>
      <c r="B727" s="137" t="s">
        <v>322</v>
      </c>
      <c r="C727" s="137" t="s">
        <v>26</v>
      </c>
      <c r="D727" s="139">
        <v>41639.0</v>
      </c>
      <c r="E727" s="138">
        <v>2.847945E9</v>
      </c>
      <c r="F727" s="138">
        <v>1.206813E9</v>
      </c>
      <c r="G727" s="138">
        <v>2.41719E8</v>
      </c>
      <c r="H727" s="140" t="s">
        <v>59</v>
      </c>
      <c r="I727" s="138">
        <v>8.658E8</v>
      </c>
      <c r="J727" s="137" t="s">
        <v>17</v>
      </c>
      <c r="K727" s="137" t="s">
        <v>88</v>
      </c>
      <c r="L727" s="7">
        <f t="shared" si="1"/>
        <v>1641132000</v>
      </c>
      <c r="M727" s="7">
        <f t="shared" si="2"/>
        <v>1107519000</v>
      </c>
      <c r="N727" s="7">
        <f t="shared" si="3"/>
        <v>533613000</v>
      </c>
    </row>
    <row r="728">
      <c r="A728" s="136">
        <v>754.0</v>
      </c>
      <c r="B728" s="137" t="s">
        <v>322</v>
      </c>
      <c r="C728" s="137" t="s">
        <v>27</v>
      </c>
      <c r="D728" s="139">
        <v>42004.0</v>
      </c>
      <c r="E728" s="138">
        <v>3.305879E9</v>
      </c>
      <c r="F728" s="138">
        <v>1.403358E9</v>
      </c>
      <c r="G728" s="138">
        <v>2.12481E8</v>
      </c>
      <c r="H728" s="141" t="s">
        <v>59</v>
      </c>
      <c r="I728" s="138">
        <v>8.4413E8</v>
      </c>
      <c r="J728" s="137" t="s">
        <v>17</v>
      </c>
      <c r="K728" s="137" t="s">
        <v>88</v>
      </c>
      <c r="L728" s="7">
        <f t="shared" si="1"/>
        <v>1902521000</v>
      </c>
      <c r="M728" s="7">
        <f t="shared" si="2"/>
        <v>1056611000</v>
      </c>
      <c r="N728" s="7">
        <f t="shared" si="3"/>
        <v>845910000</v>
      </c>
    </row>
    <row r="729">
      <c r="A729" s="136">
        <v>755.0</v>
      </c>
      <c r="B729" s="137" t="s">
        <v>322</v>
      </c>
      <c r="C729" s="137" t="s">
        <v>28</v>
      </c>
      <c r="D729" s="139">
        <v>42369.0</v>
      </c>
      <c r="E729" s="138">
        <v>3.775685E9</v>
      </c>
      <c r="F729" s="138">
        <v>1.622257E9</v>
      </c>
      <c r="G729" s="138">
        <v>2.58342E8</v>
      </c>
      <c r="H729" s="141" t="s">
        <v>59</v>
      </c>
      <c r="I729" s="138">
        <v>8.2624E8</v>
      </c>
      <c r="J729" s="137" t="s">
        <v>17</v>
      </c>
      <c r="K729" s="137" t="s">
        <v>88</v>
      </c>
      <c r="L729" s="7">
        <f t="shared" si="1"/>
        <v>2153428000</v>
      </c>
      <c r="M729" s="7">
        <f t="shared" si="2"/>
        <v>1084582000</v>
      </c>
      <c r="N729" s="7">
        <f t="shared" si="3"/>
        <v>1068846000</v>
      </c>
    </row>
    <row r="730">
      <c r="A730" s="136">
        <v>756.0</v>
      </c>
      <c r="B730" s="137" t="s">
        <v>323</v>
      </c>
      <c r="C730" s="137" t="s">
        <v>25</v>
      </c>
      <c r="D730" s="139">
        <v>41639.0</v>
      </c>
      <c r="E730" s="138">
        <v>2.013719E9</v>
      </c>
      <c r="F730" s="140" t="s">
        <v>59</v>
      </c>
      <c r="G730" s="138">
        <v>4.01324E8</v>
      </c>
      <c r="H730" s="140" t="s">
        <v>59</v>
      </c>
      <c r="I730" s="138">
        <v>4.23312E8</v>
      </c>
      <c r="J730" s="137" t="s">
        <v>17</v>
      </c>
      <c r="K730" s="137" t="s">
        <v>88</v>
      </c>
      <c r="L730" s="7" t="str">
        <f t="shared" si="1"/>
        <v>#VALUE!</v>
      </c>
      <c r="M730" s="7">
        <f t="shared" si="2"/>
        <v>824636000</v>
      </c>
      <c r="N730" s="6" t="str">
        <f t="shared" si="3"/>
        <v>#VALUE!</v>
      </c>
    </row>
    <row r="731">
      <c r="A731" s="136">
        <v>757.0</v>
      </c>
      <c r="B731" s="137" t="s">
        <v>323</v>
      </c>
      <c r="C731" s="137" t="s">
        <v>26</v>
      </c>
      <c r="D731" s="139">
        <v>42004.0</v>
      </c>
      <c r="E731" s="138">
        <v>1.56321E9</v>
      </c>
      <c r="F731" s="140" t="s">
        <v>59</v>
      </c>
      <c r="G731" s="138">
        <v>4.63059E8</v>
      </c>
      <c r="H731" s="141" t="s">
        <v>59</v>
      </c>
      <c r="I731" s="138">
        <v>4.55016E8</v>
      </c>
      <c r="J731" s="137" t="s">
        <v>17</v>
      </c>
      <c r="K731" s="137" t="s">
        <v>88</v>
      </c>
      <c r="L731" s="7" t="str">
        <f t="shared" si="1"/>
        <v>#VALUE!</v>
      </c>
      <c r="M731" s="7">
        <f t="shared" si="2"/>
        <v>918075000</v>
      </c>
      <c r="N731" s="6" t="str">
        <f t="shared" si="3"/>
        <v>#VALUE!</v>
      </c>
    </row>
    <row r="732">
      <c r="A732" s="136">
        <v>758.0</v>
      </c>
      <c r="B732" s="137" t="s">
        <v>323</v>
      </c>
      <c r="C732" s="137" t="s">
        <v>27</v>
      </c>
      <c r="D732" s="139">
        <v>42369.0</v>
      </c>
      <c r="E732" s="138">
        <v>1.828305E9</v>
      </c>
      <c r="F732" s="140" t="s">
        <v>59</v>
      </c>
      <c r="G732" s="138">
        <v>7.06644E8</v>
      </c>
      <c r="H732" s="140" t="s">
        <v>59</v>
      </c>
      <c r="I732" s="138">
        <v>5.04905E8</v>
      </c>
      <c r="J732" s="137" t="s">
        <v>17</v>
      </c>
      <c r="K732" s="137" t="s">
        <v>88</v>
      </c>
      <c r="L732" s="7" t="str">
        <f t="shared" si="1"/>
        <v>#VALUE!</v>
      </c>
      <c r="M732" s="7">
        <f t="shared" si="2"/>
        <v>1211549000</v>
      </c>
      <c r="N732" s="6" t="str">
        <f t="shared" si="3"/>
        <v>#VALUE!</v>
      </c>
    </row>
    <row r="733">
      <c r="A733" s="136">
        <v>759.0</v>
      </c>
      <c r="B733" s="137" t="s">
        <v>323</v>
      </c>
      <c r="C733" s="137" t="s">
        <v>28</v>
      </c>
      <c r="D733" s="139">
        <v>42735.0</v>
      </c>
      <c r="E733" s="138">
        <v>2.040486E9</v>
      </c>
      <c r="F733" s="140" t="s">
        <v>59</v>
      </c>
      <c r="G733" s="138">
        <v>8.4201E8</v>
      </c>
      <c r="H733" s="140" t="s">
        <v>59</v>
      </c>
      <c r="I733" s="138">
        <v>5.68108E8</v>
      </c>
      <c r="J733" s="137" t="s">
        <v>17</v>
      </c>
      <c r="K733" s="137" t="s">
        <v>88</v>
      </c>
      <c r="L733" s="7" t="str">
        <f t="shared" si="1"/>
        <v>#VALUE!</v>
      </c>
      <c r="M733" s="7">
        <f t="shared" si="2"/>
        <v>1410118000</v>
      </c>
      <c r="N733" s="6" t="str">
        <f t="shared" si="3"/>
        <v>#VALUE!</v>
      </c>
    </row>
    <row r="734">
      <c r="A734" s="136">
        <v>760.0</v>
      </c>
      <c r="B734" s="137" t="s">
        <v>324</v>
      </c>
      <c r="C734" s="137" t="s">
        <v>25</v>
      </c>
      <c r="D734" s="139">
        <v>41308.0</v>
      </c>
      <c r="E734" s="138">
        <v>7.4754E10</v>
      </c>
      <c r="F734" s="138">
        <v>4.8912E10</v>
      </c>
      <c r="G734" s="138">
        <v>1.6508E10</v>
      </c>
      <c r="H734" s="141" t="s">
        <v>59</v>
      </c>
      <c r="I734" s="138">
        <v>1.568E9</v>
      </c>
      <c r="J734" s="137" t="s">
        <v>9</v>
      </c>
      <c r="K734" s="137" t="s">
        <v>325</v>
      </c>
      <c r="L734" s="7">
        <f t="shared" si="1"/>
        <v>25842000000</v>
      </c>
      <c r="M734" s="7">
        <f t="shared" si="2"/>
        <v>18076000000</v>
      </c>
      <c r="N734" s="7">
        <f t="shared" si="3"/>
        <v>7766000000</v>
      </c>
    </row>
    <row r="735">
      <c r="A735" s="136">
        <v>761.0</v>
      </c>
      <c r="B735" s="137" t="s">
        <v>324</v>
      </c>
      <c r="C735" s="137" t="s">
        <v>26</v>
      </c>
      <c r="D735" s="139">
        <v>41672.0</v>
      </c>
      <c r="E735" s="138">
        <v>7.8812E10</v>
      </c>
      <c r="F735" s="138">
        <v>5.1897E10</v>
      </c>
      <c r="G735" s="138">
        <v>1.6122E10</v>
      </c>
      <c r="H735" s="140" t="s">
        <v>59</v>
      </c>
      <c r="I735" s="138">
        <v>1.627E9</v>
      </c>
      <c r="J735" s="137" t="s">
        <v>9</v>
      </c>
      <c r="K735" s="137" t="s">
        <v>325</v>
      </c>
      <c r="L735" s="7">
        <f t="shared" si="1"/>
        <v>26915000000</v>
      </c>
      <c r="M735" s="7">
        <f t="shared" si="2"/>
        <v>17749000000</v>
      </c>
      <c r="N735" s="7">
        <f t="shared" si="3"/>
        <v>9166000000</v>
      </c>
    </row>
    <row r="736">
      <c r="A736" s="136">
        <v>762.0</v>
      </c>
      <c r="B736" s="137" t="s">
        <v>324</v>
      </c>
      <c r="C736" s="137" t="s">
        <v>27</v>
      </c>
      <c r="D736" s="139">
        <v>42036.0</v>
      </c>
      <c r="E736" s="138">
        <v>8.3176E10</v>
      </c>
      <c r="F736" s="138">
        <v>5.4787E10</v>
      </c>
      <c r="G736" s="138">
        <v>1.628E10</v>
      </c>
      <c r="H736" s="141" t="s">
        <v>59</v>
      </c>
      <c r="I736" s="138">
        <v>1.64E9</v>
      </c>
      <c r="J736" s="137" t="s">
        <v>9</v>
      </c>
      <c r="K736" s="137" t="s">
        <v>325</v>
      </c>
      <c r="L736" s="7">
        <f t="shared" si="1"/>
        <v>28389000000</v>
      </c>
      <c r="M736" s="7">
        <f t="shared" si="2"/>
        <v>17920000000</v>
      </c>
      <c r="N736" s="7">
        <f t="shared" si="3"/>
        <v>10469000000</v>
      </c>
    </row>
    <row r="737">
      <c r="A737" s="136">
        <v>763.0</v>
      </c>
      <c r="B737" s="137" t="s">
        <v>324</v>
      </c>
      <c r="C737" s="137" t="s">
        <v>28</v>
      </c>
      <c r="D737" s="139">
        <v>42400.0</v>
      </c>
      <c r="E737" s="138">
        <v>8.8519E10</v>
      </c>
      <c r="F737" s="138">
        <v>5.8254E10</v>
      </c>
      <c r="G737" s="138">
        <v>1.6801E10</v>
      </c>
      <c r="H737" s="141" t="s">
        <v>59</v>
      </c>
      <c r="I737" s="138">
        <v>1.69E9</v>
      </c>
      <c r="J737" s="137" t="s">
        <v>9</v>
      </c>
      <c r="K737" s="137" t="s">
        <v>325</v>
      </c>
      <c r="L737" s="7">
        <f t="shared" si="1"/>
        <v>30265000000</v>
      </c>
      <c r="M737" s="7">
        <f t="shared" si="2"/>
        <v>18491000000</v>
      </c>
      <c r="N737" s="7">
        <f t="shared" si="3"/>
        <v>11774000000</v>
      </c>
    </row>
    <row r="738">
      <c r="A738" s="136">
        <v>764.0</v>
      </c>
      <c r="B738" s="137" t="s">
        <v>326</v>
      </c>
      <c r="C738" s="137" t="s">
        <v>25</v>
      </c>
      <c r="D738" s="139">
        <v>41274.0</v>
      </c>
      <c r="E738" s="138">
        <v>1.2245E10</v>
      </c>
      <c r="F738" s="138">
        <v>3.535E9</v>
      </c>
      <c r="G738" s="138">
        <v>1.126E9</v>
      </c>
      <c r="H738" s="141" t="s">
        <v>59</v>
      </c>
      <c r="I738" s="138">
        <v>2.866E9</v>
      </c>
      <c r="J738" s="137" t="s">
        <v>11</v>
      </c>
      <c r="K738" s="137" t="s">
        <v>176</v>
      </c>
      <c r="L738" s="7">
        <f t="shared" si="1"/>
        <v>8710000000</v>
      </c>
      <c r="M738" s="7">
        <f t="shared" si="2"/>
        <v>3992000000</v>
      </c>
      <c r="N738" s="7">
        <f t="shared" si="3"/>
        <v>4718000000</v>
      </c>
    </row>
    <row r="739">
      <c r="A739" s="136">
        <v>765.0</v>
      </c>
      <c r="B739" s="137" t="s">
        <v>326</v>
      </c>
      <c r="C739" s="137" t="s">
        <v>26</v>
      </c>
      <c r="D739" s="139">
        <v>41639.0</v>
      </c>
      <c r="E739" s="138">
        <v>1.1905E10</v>
      </c>
      <c r="F739" s="138">
        <v>3.969E9</v>
      </c>
      <c r="G739" s="138">
        <v>1.045E9</v>
      </c>
      <c r="H739" s="141" t="s">
        <v>59</v>
      </c>
      <c r="I739" s="138">
        <v>2.687E9</v>
      </c>
      <c r="J739" s="137" t="s">
        <v>11</v>
      </c>
      <c r="K739" s="137" t="s">
        <v>176</v>
      </c>
      <c r="L739" s="7">
        <f t="shared" si="1"/>
        <v>7936000000</v>
      </c>
      <c r="M739" s="7">
        <f t="shared" si="2"/>
        <v>3732000000</v>
      </c>
      <c r="N739" s="7">
        <f t="shared" si="3"/>
        <v>4204000000</v>
      </c>
    </row>
    <row r="740">
      <c r="A740" s="136">
        <v>766.0</v>
      </c>
      <c r="B740" s="137" t="s">
        <v>326</v>
      </c>
      <c r="C740" s="137" t="s">
        <v>27</v>
      </c>
      <c r="D740" s="139">
        <v>42004.0</v>
      </c>
      <c r="E740" s="138">
        <v>1.0737E10</v>
      </c>
      <c r="F740" s="138">
        <v>3.753E9</v>
      </c>
      <c r="G740" s="138">
        <v>8.63E8</v>
      </c>
      <c r="H740" s="140" t="s">
        <v>59</v>
      </c>
      <c r="I740" s="138">
        <v>3.224E9</v>
      </c>
      <c r="J740" s="137" t="s">
        <v>11</v>
      </c>
      <c r="K740" s="137" t="s">
        <v>176</v>
      </c>
      <c r="L740" s="7">
        <f t="shared" si="1"/>
        <v>6984000000</v>
      </c>
      <c r="M740" s="7">
        <f t="shared" si="2"/>
        <v>4087000000</v>
      </c>
      <c r="N740" s="7">
        <f t="shared" si="3"/>
        <v>2897000000</v>
      </c>
    </row>
    <row r="741">
      <c r="A741" s="136">
        <v>767.0</v>
      </c>
      <c r="B741" s="137" t="s">
        <v>326</v>
      </c>
      <c r="C741" s="137" t="s">
        <v>28</v>
      </c>
      <c r="D741" s="139">
        <v>42369.0</v>
      </c>
      <c r="E741" s="138">
        <v>6.636E9</v>
      </c>
      <c r="F741" s="138">
        <v>3.323E9</v>
      </c>
      <c r="G741" s="138">
        <v>7.03E8</v>
      </c>
      <c r="H741" s="141" t="s">
        <v>59</v>
      </c>
      <c r="I741" s="138">
        <v>3.955E9</v>
      </c>
      <c r="J741" s="137" t="s">
        <v>11</v>
      </c>
      <c r="K741" s="137" t="s">
        <v>176</v>
      </c>
      <c r="L741" s="7">
        <f t="shared" si="1"/>
        <v>3313000000</v>
      </c>
      <c r="M741" s="7">
        <f t="shared" si="2"/>
        <v>4658000000</v>
      </c>
      <c r="N741" s="7">
        <f t="shared" si="3"/>
        <v>-1345000000</v>
      </c>
    </row>
    <row r="742">
      <c r="A742" s="136">
        <v>768.0</v>
      </c>
      <c r="B742" s="137" t="s">
        <v>327</v>
      </c>
      <c r="C742" s="137" t="s">
        <v>25</v>
      </c>
      <c r="D742" s="139">
        <v>41274.0</v>
      </c>
      <c r="E742" s="138">
        <v>2.2086E10</v>
      </c>
      <c r="F742" s="138">
        <v>1.3195E10</v>
      </c>
      <c r="G742" s="141" t="s">
        <v>59</v>
      </c>
      <c r="H742" s="141" t="s">
        <v>59</v>
      </c>
      <c r="I742" s="138">
        <v>7.08E9</v>
      </c>
      <c r="J742" s="137" t="s">
        <v>12</v>
      </c>
      <c r="K742" s="137" t="s">
        <v>86</v>
      </c>
      <c r="L742" s="7">
        <f t="shared" si="1"/>
        <v>8891000000</v>
      </c>
      <c r="M742" s="7">
        <f t="shared" si="2"/>
        <v>7080000000</v>
      </c>
      <c r="N742" s="7">
        <f t="shared" si="3"/>
        <v>1811000000</v>
      </c>
    </row>
    <row r="743">
      <c r="A743" s="136">
        <v>769.0</v>
      </c>
      <c r="B743" s="137" t="s">
        <v>327</v>
      </c>
      <c r="C743" s="137" t="s">
        <v>26</v>
      </c>
      <c r="D743" s="139">
        <v>41639.0</v>
      </c>
      <c r="E743" s="138">
        <v>2.0673E10</v>
      </c>
      <c r="F743" s="138">
        <v>1.1048E10</v>
      </c>
      <c r="G743" s="140" t="s">
        <v>59</v>
      </c>
      <c r="H743" s="141" t="s">
        <v>59</v>
      </c>
      <c r="I743" s="138">
        <v>5.97E9</v>
      </c>
      <c r="J743" s="137" t="s">
        <v>12</v>
      </c>
      <c r="K743" s="137" t="s">
        <v>86</v>
      </c>
      <c r="L743" s="7">
        <f t="shared" si="1"/>
        <v>9625000000</v>
      </c>
      <c r="M743" s="7">
        <f t="shared" si="2"/>
        <v>5970000000</v>
      </c>
      <c r="N743" s="7">
        <f t="shared" si="3"/>
        <v>3655000000</v>
      </c>
    </row>
    <row r="744">
      <c r="A744" s="136">
        <v>770.0</v>
      </c>
      <c r="B744" s="137" t="s">
        <v>327</v>
      </c>
      <c r="C744" s="137" t="s">
        <v>27</v>
      </c>
      <c r="D744" s="139">
        <v>42004.0</v>
      </c>
      <c r="E744" s="138">
        <v>1.8614E10</v>
      </c>
      <c r="F744" s="138">
        <v>1.0805E10</v>
      </c>
      <c r="G744" s="140" t="s">
        <v>59</v>
      </c>
      <c r="H744" s="140" t="s">
        <v>59</v>
      </c>
      <c r="I744" s="138">
        <v>5.757E9</v>
      </c>
      <c r="J744" s="137" t="s">
        <v>12</v>
      </c>
      <c r="K744" s="137" t="s">
        <v>86</v>
      </c>
      <c r="L744" s="7">
        <f t="shared" si="1"/>
        <v>7809000000</v>
      </c>
      <c r="M744" s="7">
        <f t="shared" si="2"/>
        <v>5757000000</v>
      </c>
      <c r="N744" s="7">
        <f t="shared" si="3"/>
        <v>2052000000</v>
      </c>
    </row>
    <row r="745">
      <c r="A745" s="136">
        <v>771.0</v>
      </c>
      <c r="B745" s="137" t="s">
        <v>327</v>
      </c>
      <c r="C745" s="137" t="s">
        <v>28</v>
      </c>
      <c r="D745" s="139">
        <v>42369.0</v>
      </c>
      <c r="E745" s="138">
        <v>1.8377E10</v>
      </c>
      <c r="F745" s="138">
        <v>1.0775E10</v>
      </c>
      <c r="G745" s="140" t="s">
        <v>59</v>
      </c>
      <c r="H745" s="141" t="s">
        <v>59</v>
      </c>
      <c r="I745" s="138">
        <v>5.274E9</v>
      </c>
      <c r="J745" s="137" t="s">
        <v>12</v>
      </c>
      <c r="K745" s="137" t="s">
        <v>86</v>
      </c>
      <c r="L745" s="7">
        <f t="shared" si="1"/>
        <v>7602000000</v>
      </c>
      <c r="M745" s="7">
        <f t="shared" si="2"/>
        <v>5274000000</v>
      </c>
      <c r="N745" s="7">
        <f t="shared" si="3"/>
        <v>2328000000</v>
      </c>
    </row>
    <row r="746">
      <c r="A746" s="136">
        <v>772.0</v>
      </c>
      <c r="B746" s="137" t="s">
        <v>328</v>
      </c>
      <c r="C746" s="137" t="s">
        <v>25</v>
      </c>
      <c r="D746" s="139">
        <v>41274.0</v>
      </c>
      <c r="E746" s="138">
        <v>5.580506E9</v>
      </c>
      <c r="F746" s="138">
        <v>3.440623E9</v>
      </c>
      <c r="G746" s="138">
        <v>1.111232E9</v>
      </c>
      <c r="H746" s="141" t="s">
        <v>59</v>
      </c>
      <c r="I746" s="140" t="s">
        <v>59</v>
      </c>
      <c r="J746" s="137" t="s">
        <v>9</v>
      </c>
      <c r="K746" s="137" t="s">
        <v>329</v>
      </c>
      <c r="L746" s="7">
        <f t="shared" si="1"/>
        <v>2139883000</v>
      </c>
      <c r="M746" s="7">
        <f t="shared" si="2"/>
        <v>1111232000</v>
      </c>
      <c r="N746" s="7">
        <f t="shared" si="3"/>
        <v>1028651000</v>
      </c>
    </row>
    <row r="747">
      <c r="A747" s="136">
        <v>773.0</v>
      </c>
      <c r="B747" s="137" t="s">
        <v>328</v>
      </c>
      <c r="C747" s="137" t="s">
        <v>26</v>
      </c>
      <c r="D747" s="139">
        <v>41639.0</v>
      </c>
      <c r="E747" s="138">
        <v>5.899872E9</v>
      </c>
      <c r="F747" s="138">
        <v>3.621417E9</v>
      </c>
      <c r="G747" s="138">
        <v>1.124753E9</v>
      </c>
      <c r="H747" s="141" t="s">
        <v>59</v>
      </c>
      <c r="I747" s="141" t="s">
        <v>59</v>
      </c>
      <c r="J747" s="137" t="s">
        <v>9</v>
      </c>
      <c r="K747" s="137" t="s">
        <v>329</v>
      </c>
      <c r="L747" s="7">
        <f t="shared" si="1"/>
        <v>2278455000</v>
      </c>
      <c r="M747" s="6">
        <f t="shared" si="2"/>
        <v>1124753000</v>
      </c>
      <c r="N747" s="7">
        <f t="shared" si="3"/>
        <v>1153702000</v>
      </c>
    </row>
    <row r="748">
      <c r="A748" s="136">
        <v>774.0</v>
      </c>
      <c r="B748" s="137" t="s">
        <v>328</v>
      </c>
      <c r="C748" s="137" t="s">
        <v>27</v>
      </c>
      <c r="D748" s="142">
        <v>42004.0</v>
      </c>
      <c r="E748" s="138">
        <v>6.228508E9</v>
      </c>
      <c r="F748" s="138">
        <v>3.788023E9</v>
      </c>
      <c r="G748" s="138">
        <v>1.159502E9</v>
      </c>
      <c r="H748" s="141" t="s">
        <v>59</v>
      </c>
      <c r="I748" s="140" t="s">
        <v>59</v>
      </c>
      <c r="J748" s="137" t="s">
        <v>9</v>
      </c>
      <c r="K748" s="137" t="s">
        <v>329</v>
      </c>
      <c r="L748" s="7">
        <f t="shared" si="1"/>
        <v>2440485000</v>
      </c>
      <c r="M748" s="7">
        <f t="shared" si="2"/>
        <v>1159502000</v>
      </c>
      <c r="N748" s="7">
        <f t="shared" si="3"/>
        <v>1280983000</v>
      </c>
    </row>
    <row r="749">
      <c r="A749" s="136">
        <v>775.0</v>
      </c>
      <c r="B749" s="137" t="s">
        <v>328</v>
      </c>
      <c r="C749" s="137" t="s">
        <v>28</v>
      </c>
      <c r="D749" s="139">
        <v>42369.0</v>
      </c>
      <c r="E749" s="138">
        <v>5.995402E9</v>
      </c>
      <c r="F749" s="138">
        <v>3.619612E9</v>
      </c>
      <c r="G749" s="138">
        <v>1.220095E9</v>
      </c>
      <c r="H749" s="140" t="s">
        <v>59</v>
      </c>
      <c r="I749" s="141" t="s">
        <v>59</v>
      </c>
      <c r="J749" s="137" t="s">
        <v>9</v>
      </c>
      <c r="K749" s="137" t="s">
        <v>329</v>
      </c>
      <c r="L749" s="7">
        <f t="shared" si="1"/>
        <v>2375790000</v>
      </c>
      <c r="M749" s="6">
        <f t="shared" si="2"/>
        <v>1220095000</v>
      </c>
      <c r="N749" s="7">
        <f t="shared" si="3"/>
        <v>1155695000</v>
      </c>
    </row>
    <row r="750">
      <c r="A750" s="136">
        <v>776.0</v>
      </c>
      <c r="B750" s="137" t="s">
        <v>330</v>
      </c>
      <c r="C750" s="137" t="s">
        <v>25</v>
      </c>
      <c r="D750" s="139">
        <v>41545.0</v>
      </c>
      <c r="E750" s="138">
        <v>2.4923E9</v>
      </c>
      <c r="F750" s="138">
        <v>1.3309E9</v>
      </c>
      <c r="G750" s="138">
        <v>6.611E8</v>
      </c>
      <c r="H750" s="138">
        <v>1.976E8</v>
      </c>
      <c r="I750" s="138">
        <v>1.126E8</v>
      </c>
      <c r="J750" s="137" t="s">
        <v>13</v>
      </c>
      <c r="K750" s="137" t="s">
        <v>70</v>
      </c>
      <c r="L750" s="7">
        <f t="shared" si="1"/>
        <v>1161400000</v>
      </c>
      <c r="M750" s="7">
        <f t="shared" si="2"/>
        <v>971300000</v>
      </c>
      <c r="N750" s="7">
        <f t="shared" si="3"/>
        <v>190100000</v>
      </c>
    </row>
    <row r="751">
      <c r="A751" s="136">
        <v>777.0</v>
      </c>
      <c r="B751" s="137" t="s">
        <v>330</v>
      </c>
      <c r="C751" s="137" t="s">
        <v>26</v>
      </c>
      <c r="D751" s="139">
        <v>41909.0</v>
      </c>
      <c r="E751" s="138">
        <v>2.5307E9</v>
      </c>
      <c r="F751" s="138">
        <v>1.2852E9</v>
      </c>
      <c r="G751" s="138">
        <v>5.915E8</v>
      </c>
      <c r="H751" s="138">
        <v>2.032E8</v>
      </c>
      <c r="I751" s="138">
        <v>1.138E8</v>
      </c>
      <c r="J751" s="137" t="s">
        <v>13</v>
      </c>
      <c r="K751" s="137" t="s">
        <v>70</v>
      </c>
      <c r="L751" s="7">
        <f t="shared" si="1"/>
        <v>1245500000</v>
      </c>
      <c r="M751" s="7">
        <f t="shared" si="2"/>
        <v>908500000</v>
      </c>
      <c r="N751" s="7">
        <f t="shared" si="3"/>
        <v>337000000</v>
      </c>
    </row>
    <row r="752">
      <c r="A752" s="136">
        <v>778.0</v>
      </c>
      <c r="B752" s="137" t="s">
        <v>330</v>
      </c>
      <c r="C752" s="137" t="s">
        <v>27</v>
      </c>
      <c r="D752" s="139">
        <v>42273.0</v>
      </c>
      <c r="E752" s="138">
        <v>2.705E9</v>
      </c>
      <c r="F752" s="138">
        <v>1.2723E9</v>
      </c>
      <c r="G752" s="138">
        <v>6.24E8</v>
      </c>
      <c r="H752" s="138">
        <v>2.149E8</v>
      </c>
      <c r="I752" s="138">
        <v>1.102E8</v>
      </c>
      <c r="J752" s="137" t="s">
        <v>13</v>
      </c>
      <c r="K752" s="137" t="s">
        <v>70</v>
      </c>
      <c r="L752" s="7">
        <f t="shared" si="1"/>
        <v>1432700000</v>
      </c>
      <c r="M752" s="7">
        <f t="shared" si="2"/>
        <v>949100000</v>
      </c>
      <c r="N752" s="7">
        <f t="shared" si="3"/>
        <v>483600000</v>
      </c>
    </row>
    <row r="753">
      <c r="A753" s="136">
        <v>779.0</v>
      </c>
      <c r="B753" s="137" t="s">
        <v>330</v>
      </c>
      <c r="C753" s="137" t="s">
        <v>28</v>
      </c>
      <c r="D753" s="139">
        <v>42637.0</v>
      </c>
      <c r="E753" s="138">
        <v>2.8327E9</v>
      </c>
      <c r="F753" s="138">
        <v>1.2694E9</v>
      </c>
      <c r="G753" s="138">
        <v>6.824E8</v>
      </c>
      <c r="H753" s="138">
        <v>2.321E8</v>
      </c>
      <c r="I753" s="138">
        <v>8.97E7</v>
      </c>
      <c r="J753" s="137" t="s">
        <v>13</v>
      </c>
      <c r="K753" s="137" t="s">
        <v>70</v>
      </c>
      <c r="L753" s="7">
        <f t="shared" si="1"/>
        <v>1563300000</v>
      </c>
      <c r="M753" s="7">
        <f t="shared" si="2"/>
        <v>1004200000</v>
      </c>
      <c r="N753" s="7">
        <f t="shared" si="3"/>
        <v>559100000</v>
      </c>
    </row>
    <row r="754">
      <c r="A754" s="136">
        <v>780.0</v>
      </c>
      <c r="B754" s="137" t="s">
        <v>331</v>
      </c>
      <c r="C754" s="137" t="s">
        <v>25</v>
      </c>
      <c r="D754" s="139">
        <v>41639.0</v>
      </c>
      <c r="E754" s="138">
        <v>3.9055E10</v>
      </c>
      <c r="F754" s="138">
        <v>2.8364E10</v>
      </c>
      <c r="G754" s="138">
        <v>5.19E9</v>
      </c>
      <c r="H754" s="141" t="s">
        <v>59</v>
      </c>
      <c r="I754" s="140" t="s">
        <v>59</v>
      </c>
      <c r="J754" s="137" t="s">
        <v>14</v>
      </c>
      <c r="K754" s="137" t="s">
        <v>196</v>
      </c>
      <c r="L754" s="7">
        <f t="shared" si="1"/>
        <v>10691000000</v>
      </c>
      <c r="M754" s="7">
        <f t="shared" si="2"/>
        <v>5190000000</v>
      </c>
      <c r="N754" s="7">
        <f t="shared" si="3"/>
        <v>5501000000</v>
      </c>
    </row>
    <row r="755">
      <c r="A755" s="136">
        <v>781.0</v>
      </c>
      <c r="B755" s="137" t="s">
        <v>331</v>
      </c>
      <c r="C755" s="137" t="s">
        <v>26</v>
      </c>
      <c r="D755" s="139">
        <v>42004.0</v>
      </c>
      <c r="E755" s="138">
        <v>4.0306E10</v>
      </c>
      <c r="F755" s="138">
        <v>2.8957E10</v>
      </c>
      <c r="G755" s="138">
        <v>5.518E9</v>
      </c>
      <c r="H755" s="141" t="s">
        <v>59</v>
      </c>
      <c r="I755" s="140" t="s">
        <v>59</v>
      </c>
      <c r="J755" s="137" t="s">
        <v>14</v>
      </c>
      <c r="K755" s="137" t="s">
        <v>196</v>
      </c>
      <c r="L755" s="7">
        <f t="shared" si="1"/>
        <v>11349000000</v>
      </c>
      <c r="M755" s="7">
        <f t="shared" si="2"/>
        <v>5518000000</v>
      </c>
      <c r="N755" s="7">
        <f t="shared" si="3"/>
        <v>5831000000</v>
      </c>
    </row>
    <row r="756">
      <c r="A756" s="136">
        <v>782.0</v>
      </c>
      <c r="B756" s="137" t="s">
        <v>331</v>
      </c>
      <c r="C756" s="137" t="s">
        <v>27</v>
      </c>
      <c r="D756" s="139">
        <v>42369.0</v>
      </c>
      <c r="E756" s="138">
        <v>3.8581E10</v>
      </c>
      <c r="F756" s="138">
        <v>2.6747E10</v>
      </c>
      <c r="G756" s="138">
        <v>5.006E9</v>
      </c>
      <c r="H756" s="141" t="s">
        <v>59</v>
      </c>
      <c r="I756" s="140" t="s">
        <v>59</v>
      </c>
      <c r="J756" s="137" t="s">
        <v>14</v>
      </c>
      <c r="K756" s="137" t="s">
        <v>196</v>
      </c>
      <c r="L756" s="7">
        <f t="shared" si="1"/>
        <v>11834000000</v>
      </c>
      <c r="M756" s="7">
        <f t="shared" si="2"/>
        <v>5006000000</v>
      </c>
      <c r="N756" s="7">
        <f t="shared" si="3"/>
        <v>6828000000</v>
      </c>
    </row>
    <row r="757">
      <c r="A757" s="136">
        <v>783.0</v>
      </c>
      <c r="B757" s="137" t="s">
        <v>331</v>
      </c>
      <c r="C757" s="137" t="s">
        <v>28</v>
      </c>
      <c r="D757" s="139">
        <v>42735.0</v>
      </c>
      <c r="E757" s="138">
        <v>3.9302E10</v>
      </c>
      <c r="F757" s="138">
        <v>2.715E10</v>
      </c>
      <c r="G757" s="138">
        <v>5.469E9</v>
      </c>
      <c r="H757" s="140" t="s">
        <v>59</v>
      </c>
      <c r="I757" s="141" t="s">
        <v>59</v>
      </c>
      <c r="J757" s="137" t="s">
        <v>14</v>
      </c>
      <c r="K757" s="137" t="s">
        <v>196</v>
      </c>
      <c r="L757" s="7">
        <f t="shared" si="1"/>
        <v>12152000000</v>
      </c>
      <c r="M757" s="6">
        <f t="shared" si="2"/>
        <v>5469000000</v>
      </c>
      <c r="N757" s="7">
        <f t="shared" si="3"/>
        <v>6683000000</v>
      </c>
    </row>
    <row r="758">
      <c r="A758" s="136">
        <v>784.0</v>
      </c>
      <c r="B758" s="137" t="s">
        <v>332</v>
      </c>
      <c r="C758" s="137" t="s">
        <v>25</v>
      </c>
      <c r="D758" s="139">
        <v>41547.0</v>
      </c>
      <c r="E758" s="138">
        <v>3.387614E9</v>
      </c>
      <c r="F758" s="138">
        <v>1.852768E9</v>
      </c>
      <c r="G758" s="138">
        <v>1.2625E8</v>
      </c>
      <c r="H758" s="138">
        <v>1.5235E7</v>
      </c>
      <c r="I758" s="138">
        <v>4.55623E8</v>
      </c>
      <c r="J758" s="137" t="s">
        <v>11</v>
      </c>
      <c r="K758" s="137" t="s">
        <v>333</v>
      </c>
      <c r="L758" s="7">
        <f t="shared" si="1"/>
        <v>1534846000</v>
      </c>
      <c r="M758" s="7">
        <f t="shared" si="2"/>
        <v>597108000</v>
      </c>
      <c r="N758" s="7">
        <f t="shared" si="3"/>
        <v>937738000</v>
      </c>
    </row>
    <row r="759">
      <c r="A759" s="136">
        <v>785.0</v>
      </c>
      <c r="B759" s="137" t="s">
        <v>332</v>
      </c>
      <c r="C759" s="137" t="s">
        <v>26</v>
      </c>
      <c r="D759" s="139">
        <v>41912.0</v>
      </c>
      <c r="E759" s="138">
        <v>3.715968E9</v>
      </c>
      <c r="F759" s="138">
        <v>2.006715E9</v>
      </c>
      <c r="G759" s="138">
        <v>1.1619E8</v>
      </c>
      <c r="H759" s="138">
        <v>1.5905E7</v>
      </c>
      <c r="I759" s="138">
        <v>5.23984E8</v>
      </c>
      <c r="J759" s="137" t="s">
        <v>11</v>
      </c>
      <c r="K759" s="137" t="s">
        <v>333</v>
      </c>
      <c r="L759" s="7">
        <f t="shared" si="1"/>
        <v>1709253000</v>
      </c>
      <c r="M759" s="7">
        <f t="shared" si="2"/>
        <v>656079000</v>
      </c>
      <c r="N759" s="7">
        <f t="shared" si="3"/>
        <v>1053174000</v>
      </c>
    </row>
    <row r="760">
      <c r="A760" s="136">
        <v>786.0</v>
      </c>
      <c r="B760" s="137" t="s">
        <v>332</v>
      </c>
      <c r="C760" s="137" t="s">
        <v>27</v>
      </c>
      <c r="D760" s="139">
        <v>42277.0</v>
      </c>
      <c r="E760" s="138">
        <v>3.161702E9</v>
      </c>
      <c r="F760" s="138">
        <v>1.703476E9</v>
      </c>
      <c r="G760" s="138">
        <v>1.22878E8</v>
      </c>
      <c r="H760" s="138">
        <v>1.6104E7</v>
      </c>
      <c r="I760" s="138">
        <v>6.08039E8</v>
      </c>
      <c r="J760" s="137" t="s">
        <v>11</v>
      </c>
      <c r="K760" s="137" t="s">
        <v>333</v>
      </c>
      <c r="L760" s="7">
        <f t="shared" si="1"/>
        <v>1458226000</v>
      </c>
      <c r="M760" s="7">
        <f t="shared" si="2"/>
        <v>747021000</v>
      </c>
      <c r="N760" s="7">
        <f t="shared" si="3"/>
        <v>711205000</v>
      </c>
    </row>
    <row r="761">
      <c r="A761" s="136">
        <v>787.0</v>
      </c>
      <c r="B761" s="137" t="s">
        <v>332</v>
      </c>
      <c r="C761" s="137" t="s">
        <v>28</v>
      </c>
      <c r="D761" s="139">
        <v>42643.0</v>
      </c>
      <c r="E761" s="138">
        <v>1.624232E9</v>
      </c>
      <c r="F761" s="138">
        <v>8.98805E8</v>
      </c>
      <c r="G761" s="138">
        <v>1.36287E8</v>
      </c>
      <c r="H761" s="138">
        <v>1.0269E7</v>
      </c>
      <c r="I761" s="138">
        <v>5.98587E8</v>
      </c>
      <c r="J761" s="137" t="s">
        <v>11</v>
      </c>
      <c r="K761" s="137" t="s">
        <v>333</v>
      </c>
      <c r="L761" s="7">
        <f t="shared" si="1"/>
        <v>725427000</v>
      </c>
      <c r="M761" s="7">
        <f t="shared" si="2"/>
        <v>745143000</v>
      </c>
      <c r="N761" s="7">
        <f t="shared" si="3"/>
        <v>-19716000</v>
      </c>
    </row>
    <row r="762">
      <c r="A762" s="136">
        <v>788.0</v>
      </c>
      <c r="B762" s="137" t="s">
        <v>334</v>
      </c>
      <c r="C762" s="137" t="s">
        <v>25</v>
      </c>
      <c r="D762" s="139">
        <v>41943.0</v>
      </c>
      <c r="E762" s="138">
        <v>5.5123E10</v>
      </c>
      <c r="F762" s="138">
        <v>3.9486E10</v>
      </c>
      <c r="G762" s="138">
        <v>8.717E9</v>
      </c>
      <c r="H762" s="138">
        <v>2.197E9</v>
      </c>
      <c r="I762" s="138">
        <v>9.06E8</v>
      </c>
      <c r="J762" s="137" t="s">
        <v>15</v>
      </c>
      <c r="K762" s="137" t="s">
        <v>335</v>
      </c>
      <c r="L762" s="7">
        <f t="shared" si="1"/>
        <v>15637000000</v>
      </c>
      <c r="M762" s="7">
        <f t="shared" si="2"/>
        <v>11820000000</v>
      </c>
      <c r="N762" s="7">
        <f t="shared" si="3"/>
        <v>3817000000</v>
      </c>
    </row>
    <row r="763">
      <c r="A763" s="136">
        <v>789.0</v>
      </c>
      <c r="B763" s="137" t="s">
        <v>334</v>
      </c>
      <c r="C763" s="137" t="s">
        <v>26</v>
      </c>
      <c r="D763" s="139">
        <v>42308.0</v>
      </c>
      <c r="E763" s="138">
        <v>5.2107E10</v>
      </c>
      <c r="F763" s="138">
        <v>3.7168E10</v>
      </c>
      <c r="G763" s="138">
        <v>9.047E9</v>
      </c>
      <c r="H763" s="138">
        <v>2.338E9</v>
      </c>
      <c r="I763" s="138">
        <v>8.52E8</v>
      </c>
      <c r="J763" s="137" t="s">
        <v>15</v>
      </c>
      <c r="K763" s="137" t="s">
        <v>335</v>
      </c>
      <c r="L763" s="7">
        <f t="shared" si="1"/>
        <v>14939000000</v>
      </c>
      <c r="M763" s="7">
        <f t="shared" si="2"/>
        <v>12237000000</v>
      </c>
      <c r="N763" s="7">
        <f t="shared" si="3"/>
        <v>2702000000</v>
      </c>
    </row>
    <row r="764">
      <c r="A764" s="136">
        <v>790.0</v>
      </c>
      <c r="B764" s="137" t="s">
        <v>334</v>
      </c>
      <c r="C764" s="137" t="s">
        <v>27</v>
      </c>
      <c r="D764" s="139">
        <v>42674.0</v>
      </c>
      <c r="E764" s="138">
        <v>5.0123E10</v>
      </c>
      <c r="F764" s="138">
        <v>3.5507E10</v>
      </c>
      <c r="G764" s="138">
        <v>8.419E9</v>
      </c>
      <c r="H764" s="138">
        <v>2.298E9</v>
      </c>
      <c r="I764" s="138">
        <v>7.55E8</v>
      </c>
      <c r="J764" s="137" t="s">
        <v>15</v>
      </c>
      <c r="K764" s="137" t="s">
        <v>335</v>
      </c>
      <c r="L764" s="7">
        <f t="shared" si="1"/>
        <v>14616000000</v>
      </c>
      <c r="M764" s="7">
        <f t="shared" si="2"/>
        <v>11472000000</v>
      </c>
      <c r="N764" s="7">
        <f t="shared" si="3"/>
        <v>3144000000</v>
      </c>
    </row>
    <row r="765">
      <c r="A765" s="136">
        <v>791.0</v>
      </c>
      <c r="B765" s="137" t="s">
        <v>336</v>
      </c>
      <c r="C765" s="137" t="s">
        <v>25</v>
      </c>
      <c r="D765" s="139">
        <v>41578.0</v>
      </c>
      <c r="E765" s="138">
        <v>1.12298E11</v>
      </c>
      <c r="F765" s="138">
        <v>8.638E10</v>
      </c>
      <c r="G765" s="138">
        <v>1.3267E10</v>
      </c>
      <c r="H765" s="138">
        <v>3.135E9</v>
      </c>
      <c r="I765" s="138">
        <v>1.373E9</v>
      </c>
      <c r="J765" s="137" t="s">
        <v>15</v>
      </c>
      <c r="K765" s="137" t="s">
        <v>64</v>
      </c>
      <c r="L765" s="7">
        <f t="shared" si="1"/>
        <v>25918000000</v>
      </c>
      <c r="M765" s="7">
        <f t="shared" si="2"/>
        <v>17775000000</v>
      </c>
      <c r="N765" s="7">
        <f t="shared" si="3"/>
        <v>8143000000</v>
      </c>
    </row>
    <row r="766">
      <c r="A766" s="136">
        <v>792.0</v>
      </c>
      <c r="B766" s="137" t="s">
        <v>336</v>
      </c>
      <c r="C766" s="137" t="s">
        <v>26</v>
      </c>
      <c r="D766" s="139">
        <v>41943.0</v>
      </c>
      <c r="E766" s="138">
        <v>5.6651E10</v>
      </c>
      <c r="F766" s="138">
        <v>4.5431E10</v>
      </c>
      <c r="G766" s="138">
        <v>5.361E9</v>
      </c>
      <c r="H766" s="138">
        <v>1.298E9</v>
      </c>
      <c r="I766" s="138">
        <v>1.29E8</v>
      </c>
      <c r="J766" s="137" t="s">
        <v>15</v>
      </c>
      <c r="K766" s="137" t="s">
        <v>64</v>
      </c>
      <c r="L766" s="7">
        <f t="shared" si="1"/>
        <v>11220000000</v>
      </c>
      <c r="M766" s="7">
        <f t="shared" si="2"/>
        <v>6788000000</v>
      </c>
      <c r="N766" s="7">
        <f t="shared" si="3"/>
        <v>4432000000</v>
      </c>
    </row>
    <row r="767">
      <c r="A767" s="136">
        <v>793.0</v>
      </c>
      <c r="B767" s="137" t="s">
        <v>336</v>
      </c>
      <c r="C767" s="137" t="s">
        <v>27</v>
      </c>
      <c r="D767" s="139">
        <v>42308.0</v>
      </c>
      <c r="E767" s="138">
        <v>5.1463E10</v>
      </c>
      <c r="F767" s="138">
        <v>4.1524E10</v>
      </c>
      <c r="G767" s="138">
        <v>4.663E9</v>
      </c>
      <c r="H767" s="138">
        <v>1.191E9</v>
      </c>
      <c r="I767" s="138">
        <v>1.02E8</v>
      </c>
      <c r="J767" s="137" t="s">
        <v>15</v>
      </c>
      <c r="K767" s="137" t="s">
        <v>64</v>
      </c>
      <c r="L767" s="7">
        <f t="shared" si="1"/>
        <v>9939000000</v>
      </c>
      <c r="M767" s="7">
        <f t="shared" si="2"/>
        <v>5956000000</v>
      </c>
      <c r="N767" s="7">
        <f t="shared" si="3"/>
        <v>3983000000</v>
      </c>
    </row>
    <row r="768">
      <c r="A768" s="136">
        <v>794.0</v>
      </c>
      <c r="B768" s="137" t="s">
        <v>336</v>
      </c>
      <c r="C768" s="137" t="s">
        <v>28</v>
      </c>
      <c r="D768" s="139">
        <v>42674.0</v>
      </c>
      <c r="E768" s="138">
        <v>4.8238E10</v>
      </c>
      <c r="F768" s="138">
        <v>3.924E10</v>
      </c>
      <c r="G768" s="138">
        <v>4.019E9</v>
      </c>
      <c r="H768" s="138">
        <v>1.209E9</v>
      </c>
      <c r="I768" s="138">
        <v>1.6E7</v>
      </c>
      <c r="J768" s="137" t="s">
        <v>15</v>
      </c>
      <c r="K768" s="137" t="s">
        <v>64</v>
      </c>
      <c r="L768" s="7">
        <f t="shared" si="1"/>
        <v>8998000000</v>
      </c>
      <c r="M768" s="7">
        <f t="shared" si="2"/>
        <v>5244000000</v>
      </c>
      <c r="N768" s="7">
        <f t="shared" si="3"/>
        <v>3754000000</v>
      </c>
    </row>
    <row r="769">
      <c r="A769" s="136">
        <v>795.0</v>
      </c>
      <c r="B769" s="137" t="s">
        <v>337</v>
      </c>
      <c r="C769" s="137" t="s">
        <v>25</v>
      </c>
      <c r="D769" s="139">
        <v>41394.0</v>
      </c>
      <c r="E769" s="138">
        <v>2.807114E9</v>
      </c>
      <c r="F769" s="138">
        <v>1.123773E9</v>
      </c>
      <c r="G769" s="138">
        <v>8.28095E8</v>
      </c>
      <c r="H769" s="140" t="s">
        <v>59</v>
      </c>
      <c r="I769" s="138">
        <v>9.2407E7</v>
      </c>
      <c r="J769" s="137" t="s">
        <v>12</v>
      </c>
      <c r="K769" s="137" t="s">
        <v>132</v>
      </c>
      <c r="L769" s="7">
        <f t="shared" si="1"/>
        <v>1683341000</v>
      </c>
      <c r="M769" s="7">
        <f t="shared" si="2"/>
        <v>920502000</v>
      </c>
      <c r="N769" s="7">
        <f t="shared" si="3"/>
        <v>762839000</v>
      </c>
    </row>
    <row r="770">
      <c r="A770" s="136">
        <v>796.0</v>
      </c>
      <c r="B770" s="137" t="s">
        <v>337</v>
      </c>
      <c r="C770" s="137" t="s">
        <v>26</v>
      </c>
      <c r="D770" s="139">
        <v>41759.0</v>
      </c>
      <c r="E770" s="138">
        <v>3.024295E9</v>
      </c>
      <c r="F770" s="138">
        <v>1.179405E9</v>
      </c>
      <c r="G770" s="138">
        <v>8.30789E8</v>
      </c>
      <c r="H770" s="140" t="s">
        <v>59</v>
      </c>
      <c r="I770" s="138">
        <v>1.15604E8</v>
      </c>
      <c r="J770" s="137" t="s">
        <v>12</v>
      </c>
      <c r="K770" s="137" t="s">
        <v>132</v>
      </c>
      <c r="L770" s="7">
        <f t="shared" si="1"/>
        <v>1844890000</v>
      </c>
      <c r="M770" s="7">
        <f t="shared" si="2"/>
        <v>946393000</v>
      </c>
      <c r="N770" s="7">
        <f t="shared" si="3"/>
        <v>898497000</v>
      </c>
    </row>
    <row r="771">
      <c r="A771" s="136">
        <v>797.0</v>
      </c>
      <c r="B771" s="137" t="s">
        <v>337</v>
      </c>
      <c r="C771" s="137" t="s">
        <v>27</v>
      </c>
      <c r="D771" s="139">
        <v>42124.0</v>
      </c>
      <c r="E771" s="138">
        <v>3.078658E9</v>
      </c>
      <c r="F771" s="138">
        <v>1.231104E9</v>
      </c>
      <c r="G771" s="138">
        <v>8.18091E8</v>
      </c>
      <c r="H771" s="141" t="s">
        <v>59</v>
      </c>
      <c r="I771" s="138">
        <v>1.59804E8</v>
      </c>
      <c r="J771" s="137" t="s">
        <v>12</v>
      </c>
      <c r="K771" s="137" t="s">
        <v>132</v>
      </c>
      <c r="L771" s="7">
        <f t="shared" si="1"/>
        <v>1847554000</v>
      </c>
      <c r="M771" s="7">
        <f t="shared" si="2"/>
        <v>977895000</v>
      </c>
      <c r="N771" s="7">
        <f t="shared" si="3"/>
        <v>869659000</v>
      </c>
    </row>
    <row r="772">
      <c r="A772" s="136">
        <v>798.0</v>
      </c>
      <c r="B772" s="137" t="s">
        <v>337</v>
      </c>
      <c r="C772" s="137" t="s">
        <v>28</v>
      </c>
      <c r="D772" s="139">
        <v>42490.0</v>
      </c>
      <c r="E772" s="138">
        <v>3.038153E9</v>
      </c>
      <c r="F772" s="138">
        <v>1.25032E9</v>
      </c>
      <c r="G772" s="138">
        <v>9.05648E8</v>
      </c>
      <c r="H772" s="140" t="s">
        <v>59</v>
      </c>
      <c r="I772" s="138">
        <v>1.73598E8</v>
      </c>
      <c r="J772" s="137" t="s">
        <v>12</v>
      </c>
      <c r="K772" s="137" t="s">
        <v>132</v>
      </c>
      <c r="L772" s="7">
        <f t="shared" si="1"/>
        <v>1787833000</v>
      </c>
      <c r="M772" s="7">
        <f t="shared" si="2"/>
        <v>1079246000</v>
      </c>
      <c r="N772" s="7">
        <f t="shared" si="3"/>
        <v>708587000</v>
      </c>
    </row>
    <row r="773">
      <c r="A773" s="136">
        <v>799.0</v>
      </c>
      <c r="B773" s="137" t="s">
        <v>338</v>
      </c>
      <c r="C773" s="137" t="s">
        <v>25</v>
      </c>
      <c r="D773" s="139">
        <v>41574.0</v>
      </c>
      <c r="E773" s="138">
        <v>8.751654E9</v>
      </c>
      <c r="F773" s="138">
        <v>7.338838E9</v>
      </c>
      <c r="G773" s="138">
        <v>6.2734E8</v>
      </c>
      <c r="H773" s="140" t="s">
        <v>59</v>
      </c>
      <c r="I773" s="141" t="s">
        <v>59</v>
      </c>
      <c r="J773" s="137" t="s">
        <v>10</v>
      </c>
      <c r="K773" s="137" t="s">
        <v>156</v>
      </c>
      <c r="L773" s="7">
        <f t="shared" si="1"/>
        <v>1412816000</v>
      </c>
      <c r="M773" s="6">
        <f t="shared" si="2"/>
        <v>627340000</v>
      </c>
      <c r="N773" s="7">
        <f t="shared" si="3"/>
        <v>785476000</v>
      </c>
    </row>
    <row r="774">
      <c r="A774" s="136">
        <v>800.0</v>
      </c>
      <c r="B774" s="137" t="s">
        <v>338</v>
      </c>
      <c r="C774" s="137" t="s">
        <v>26</v>
      </c>
      <c r="D774" s="142">
        <v>41938.0</v>
      </c>
      <c r="E774" s="138">
        <v>9.316256E9</v>
      </c>
      <c r="F774" s="138">
        <v>7.751273E9</v>
      </c>
      <c r="G774" s="138">
        <v>6.50948E8</v>
      </c>
      <c r="H774" s="141" t="s">
        <v>59</v>
      </c>
      <c r="I774" s="140" t="s">
        <v>59</v>
      </c>
      <c r="J774" s="137" t="s">
        <v>10</v>
      </c>
      <c r="K774" s="137" t="s">
        <v>156</v>
      </c>
      <c r="L774" s="7">
        <f t="shared" si="1"/>
        <v>1564983000</v>
      </c>
      <c r="M774" s="7">
        <f t="shared" si="2"/>
        <v>650948000</v>
      </c>
      <c r="N774" s="7">
        <f t="shared" si="3"/>
        <v>914035000</v>
      </c>
    </row>
    <row r="775">
      <c r="A775" s="136">
        <v>801.0</v>
      </c>
      <c r="B775" s="137" t="s">
        <v>338</v>
      </c>
      <c r="C775" s="137" t="s">
        <v>27</v>
      </c>
      <c r="D775" s="139">
        <v>42308.0</v>
      </c>
      <c r="E775" s="138">
        <v>9.263863E9</v>
      </c>
      <c r="F775" s="138">
        <v>7.455282E9</v>
      </c>
      <c r="G775" s="138">
        <v>7.43611E8</v>
      </c>
      <c r="H775" s="141" t="s">
        <v>59</v>
      </c>
      <c r="I775" s="140" t="s">
        <v>59</v>
      </c>
      <c r="J775" s="137" t="s">
        <v>10</v>
      </c>
      <c r="K775" s="137" t="s">
        <v>156</v>
      </c>
      <c r="L775" s="7">
        <f t="shared" si="1"/>
        <v>1808581000</v>
      </c>
      <c r="M775" s="7">
        <f t="shared" si="2"/>
        <v>743611000</v>
      </c>
      <c r="N775" s="7">
        <f t="shared" si="3"/>
        <v>1064970000</v>
      </c>
    </row>
    <row r="776">
      <c r="A776" s="136">
        <v>802.0</v>
      </c>
      <c r="B776" s="137" t="s">
        <v>338</v>
      </c>
      <c r="C776" s="137" t="s">
        <v>28</v>
      </c>
      <c r="D776" s="139">
        <v>42673.0</v>
      </c>
      <c r="E776" s="138">
        <v>9.523224E9</v>
      </c>
      <c r="F776" s="138">
        <v>7.365049E9</v>
      </c>
      <c r="G776" s="138">
        <v>8.71974E8</v>
      </c>
      <c r="H776" s="141" t="s">
        <v>59</v>
      </c>
      <c r="I776" s="140" t="s">
        <v>59</v>
      </c>
      <c r="J776" s="137" t="s">
        <v>10</v>
      </c>
      <c r="K776" s="137" t="s">
        <v>156</v>
      </c>
      <c r="L776" s="7">
        <f t="shared" si="1"/>
        <v>2158175000</v>
      </c>
      <c r="M776" s="7">
        <f t="shared" si="2"/>
        <v>871974000</v>
      </c>
      <c r="N776" s="7">
        <f t="shared" si="3"/>
        <v>1286201000</v>
      </c>
    </row>
    <row r="777">
      <c r="A777" s="136">
        <v>803.0</v>
      </c>
      <c r="B777" s="137" t="s">
        <v>339</v>
      </c>
      <c r="C777" s="137" t="s">
        <v>25</v>
      </c>
      <c r="D777" s="139">
        <v>41453.0</v>
      </c>
      <c r="E777" s="138">
        <v>5.112E9</v>
      </c>
      <c r="F777" s="138">
        <v>3.385E9</v>
      </c>
      <c r="G777" s="138">
        <v>9.14E8</v>
      </c>
      <c r="H777" s="141" t="s">
        <v>59</v>
      </c>
      <c r="I777" s="140" t="s">
        <v>59</v>
      </c>
      <c r="J777" s="137" t="s">
        <v>15</v>
      </c>
      <c r="K777" s="137" t="s">
        <v>340</v>
      </c>
      <c r="L777" s="7">
        <f t="shared" si="1"/>
        <v>1727000000</v>
      </c>
      <c r="M777" s="7">
        <f t="shared" si="2"/>
        <v>914000000</v>
      </c>
      <c r="N777" s="7">
        <f t="shared" si="3"/>
        <v>813000000</v>
      </c>
    </row>
    <row r="778">
      <c r="A778" s="136">
        <v>804.0</v>
      </c>
      <c r="B778" s="137" t="s">
        <v>339</v>
      </c>
      <c r="C778" s="137" t="s">
        <v>26</v>
      </c>
      <c r="D778" s="139">
        <v>41817.0</v>
      </c>
      <c r="E778" s="138">
        <v>5.012E9</v>
      </c>
      <c r="F778" s="138">
        <v>3.31E9</v>
      </c>
      <c r="G778" s="138">
        <v>8.2E8</v>
      </c>
      <c r="H778" s="140" t="s">
        <v>59</v>
      </c>
      <c r="I778" s="141" t="s">
        <v>59</v>
      </c>
      <c r="J778" s="137" t="s">
        <v>15</v>
      </c>
      <c r="K778" s="137" t="s">
        <v>340</v>
      </c>
      <c r="L778" s="7">
        <f t="shared" si="1"/>
        <v>1702000000</v>
      </c>
      <c r="M778" s="6">
        <f t="shared" si="2"/>
        <v>820000000</v>
      </c>
      <c r="N778" s="7">
        <f t="shared" si="3"/>
        <v>882000000</v>
      </c>
    </row>
    <row r="779">
      <c r="A779" s="136">
        <v>805.0</v>
      </c>
      <c r="B779" s="137" t="s">
        <v>339</v>
      </c>
      <c r="C779" s="137" t="s">
        <v>27</v>
      </c>
      <c r="D779" s="139">
        <v>42188.0</v>
      </c>
      <c r="E779" s="138">
        <v>5.083E9</v>
      </c>
      <c r="F779" s="138">
        <v>3.348E9</v>
      </c>
      <c r="G779" s="138">
        <v>9.76E8</v>
      </c>
      <c r="H779" s="141" t="s">
        <v>59</v>
      </c>
      <c r="I779" s="140" t="s">
        <v>59</v>
      </c>
      <c r="J779" s="137" t="s">
        <v>15</v>
      </c>
      <c r="K779" s="137" t="s">
        <v>340</v>
      </c>
      <c r="L779" s="7">
        <f t="shared" si="1"/>
        <v>1735000000</v>
      </c>
      <c r="M779" s="7">
        <f t="shared" si="2"/>
        <v>976000000</v>
      </c>
      <c r="N779" s="7">
        <f t="shared" si="3"/>
        <v>759000000</v>
      </c>
    </row>
    <row r="780">
      <c r="A780" s="136">
        <v>806.0</v>
      </c>
      <c r="B780" s="137" t="s">
        <v>339</v>
      </c>
      <c r="C780" s="137" t="s">
        <v>28</v>
      </c>
      <c r="D780" s="139">
        <v>42552.0</v>
      </c>
      <c r="E780" s="138">
        <v>7.467E9</v>
      </c>
      <c r="F780" s="138">
        <v>5.132E9</v>
      </c>
      <c r="G780" s="138">
        <v>1.186E9</v>
      </c>
      <c r="H780" s="141" t="s">
        <v>59</v>
      </c>
      <c r="I780" s="141" t="s">
        <v>59</v>
      </c>
      <c r="J780" s="137" t="s">
        <v>15</v>
      </c>
      <c r="K780" s="137" t="s">
        <v>340</v>
      </c>
      <c r="L780" s="7">
        <f t="shared" si="1"/>
        <v>2335000000</v>
      </c>
      <c r="M780" s="6">
        <f t="shared" si="2"/>
        <v>1186000000</v>
      </c>
      <c r="N780" s="7">
        <f t="shared" si="3"/>
        <v>1149000000</v>
      </c>
    </row>
    <row r="781">
      <c r="A781" s="136">
        <v>807.0</v>
      </c>
      <c r="B781" s="137" t="s">
        <v>341</v>
      </c>
      <c r="C781" s="137" t="s">
        <v>25</v>
      </c>
      <c r="D781" s="139">
        <v>41272.0</v>
      </c>
      <c r="E781" s="138">
        <v>8.939967E9</v>
      </c>
      <c r="F781" s="138">
        <v>6.432454E9</v>
      </c>
      <c r="G781" s="138">
        <v>1.87336E9</v>
      </c>
      <c r="H781" s="140" t="s">
        <v>59</v>
      </c>
      <c r="I781" s="140" t="s">
        <v>59</v>
      </c>
      <c r="J781" s="137" t="s">
        <v>13</v>
      </c>
      <c r="K781" s="137" t="s">
        <v>68</v>
      </c>
      <c r="L781" s="7">
        <f t="shared" si="1"/>
        <v>2507513000</v>
      </c>
      <c r="M781" s="7">
        <f t="shared" si="2"/>
        <v>1873360000</v>
      </c>
      <c r="N781" s="7">
        <f t="shared" si="3"/>
        <v>634153000</v>
      </c>
    </row>
    <row r="782">
      <c r="A782" s="136">
        <v>808.0</v>
      </c>
      <c r="B782" s="137" t="s">
        <v>341</v>
      </c>
      <c r="C782" s="137" t="s">
        <v>26</v>
      </c>
      <c r="D782" s="139">
        <v>41636.0</v>
      </c>
      <c r="E782" s="138">
        <v>9.560647E9</v>
      </c>
      <c r="F782" s="138">
        <v>6.904633E9</v>
      </c>
      <c r="G782" s="138">
        <v>1.97896E9</v>
      </c>
      <c r="H782" s="141" t="s">
        <v>59</v>
      </c>
      <c r="I782" s="140" t="s">
        <v>59</v>
      </c>
      <c r="J782" s="137" t="s">
        <v>13</v>
      </c>
      <c r="K782" s="137" t="s">
        <v>68</v>
      </c>
      <c r="L782" s="7">
        <f t="shared" si="1"/>
        <v>2656014000</v>
      </c>
      <c r="M782" s="7">
        <f t="shared" si="2"/>
        <v>1978960000</v>
      </c>
      <c r="N782" s="7">
        <f t="shared" si="3"/>
        <v>677054000</v>
      </c>
    </row>
    <row r="783">
      <c r="A783" s="136">
        <v>809.0</v>
      </c>
      <c r="B783" s="137" t="s">
        <v>341</v>
      </c>
      <c r="C783" s="137" t="s">
        <v>27</v>
      </c>
      <c r="D783" s="139">
        <v>42000.0</v>
      </c>
      <c r="E783" s="138">
        <v>1.037139E10</v>
      </c>
      <c r="F783" s="138">
        <v>7.460075E9</v>
      </c>
      <c r="G783" s="138">
        <v>2.196173E9</v>
      </c>
      <c r="H783" s="141" t="s">
        <v>59</v>
      </c>
      <c r="I783" s="140" t="s">
        <v>59</v>
      </c>
      <c r="J783" s="137" t="s">
        <v>13</v>
      </c>
      <c r="K783" s="137" t="s">
        <v>68</v>
      </c>
      <c r="L783" s="7">
        <f t="shared" si="1"/>
        <v>2911315000</v>
      </c>
      <c r="M783" s="7">
        <f t="shared" si="2"/>
        <v>2196173000</v>
      </c>
      <c r="N783" s="7">
        <f t="shared" si="3"/>
        <v>715142000</v>
      </c>
    </row>
    <row r="784">
      <c r="A784" s="136">
        <v>810.0</v>
      </c>
      <c r="B784" s="137" t="s">
        <v>341</v>
      </c>
      <c r="C784" s="137" t="s">
        <v>28</v>
      </c>
      <c r="D784" s="139">
        <v>42364.0</v>
      </c>
      <c r="E784" s="138">
        <v>1.0629719E10</v>
      </c>
      <c r="F784" s="138">
        <v>7.61746E9</v>
      </c>
      <c r="G784" s="138">
        <v>2.243356E9</v>
      </c>
      <c r="H784" s="140" t="s">
        <v>59</v>
      </c>
      <c r="I784" s="140" t="s">
        <v>59</v>
      </c>
      <c r="J784" s="137" t="s">
        <v>13</v>
      </c>
      <c r="K784" s="137" t="s">
        <v>68</v>
      </c>
      <c r="L784" s="7">
        <f t="shared" si="1"/>
        <v>3012259000</v>
      </c>
      <c r="M784" s="7">
        <f t="shared" si="2"/>
        <v>2243356000</v>
      </c>
      <c r="N784" s="7">
        <f t="shared" si="3"/>
        <v>768903000</v>
      </c>
    </row>
    <row r="785">
      <c r="A785" s="136">
        <v>811.0</v>
      </c>
      <c r="B785" s="137" t="s">
        <v>342</v>
      </c>
      <c r="C785" s="137" t="s">
        <v>25</v>
      </c>
      <c r="D785" s="139">
        <v>41274.0</v>
      </c>
      <c r="E785" s="138">
        <v>5.059E9</v>
      </c>
      <c r="F785" s="138">
        <v>1.885E9</v>
      </c>
      <c r="G785" s="138">
        <v>2.101E9</v>
      </c>
      <c r="H785" s="141" t="s">
        <v>59</v>
      </c>
      <c r="I785" s="138">
        <v>7.22E8</v>
      </c>
      <c r="J785" s="137" t="s">
        <v>17</v>
      </c>
      <c r="K785" s="137" t="s">
        <v>88</v>
      </c>
      <c r="L785" s="7">
        <f t="shared" si="1"/>
        <v>3174000000</v>
      </c>
      <c r="M785" s="7">
        <f t="shared" si="2"/>
        <v>2823000000</v>
      </c>
      <c r="N785" s="7">
        <f t="shared" si="3"/>
        <v>351000000</v>
      </c>
    </row>
    <row r="786">
      <c r="A786" s="136">
        <v>812.0</v>
      </c>
      <c r="B786" s="137" t="s">
        <v>342</v>
      </c>
      <c r="C786" s="137" t="s">
        <v>26</v>
      </c>
      <c r="D786" s="139">
        <v>41639.0</v>
      </c>
      <c r="E786" s="138">
        <v>5.166E9</v>
      </c>
      <c r="F786" s="138">
        <v>1.989E9</v>
      </c>
      <c r="G786" s="138">
        <v>1.968E9</v>
      </c>
      <c r="H786" s="141" t="s">
        <v>59</v>
      </c>
      <c r="I786" s="138">
        <v>6.97E8</v>
      </c>
      <c r="J786" s="137" t="s">
        <v>17</v>
      </c>
      <c r="K786" s="137" t="s">
        <v>88</v>
      </c>
      <c r="L786" s="7">
        <f t="shared" si="1"/>
        <v>3177000000</v>
      </c>
      <c r="M786" s="7">
        <f t="shared" si="2"/>
        <v>2665000000</v>
      </c>
      <c r="N786" s="7">
        <f t="shared" si="3"/>
        <v>512000000</v>
      </c>
    </row>
    <row r="787">
      <c r="A787" s="136">
        <v>813.0</v>
      </c>
      <c r="B787" s="137" t="s">
        <v>342</v>
      </c>
      <c r="C787" s="137" t="s">
        <v>27</v>
      </c>
      <c r="D787" s="139">
        <v>42004.0</v>
      </c>
      <c r="E787" s="138">
        <v>5.354E9</v>
      </c>
      <c r="F787" s="138">
        <v>2.033E9</v>
      </c>
      <c r="G787" s="138">
        <v>1.92E9</v>
      </c>
      <c r="H787" s="141" t="s">
        <v>59</v>
      </c>
      <c r="I787" s="138">
        <v>7.01E8</v>
      </c>
      <c r="J787" s="137" t="s">
        <v>17</v>
      </c>
      <c r="K787" s="137" t="s">
        <v>88</v>
      </c>
      <c r="L787" s="7">
        <f t="shared" si="1"/>
        <v>3321000000</v>
      </c>
      <c r="M787" s="7">
        <f t="shared" si="2"/>
        <v>2621000000</v>
      </c>
      <c r="N787" s="7">
        <f t="shared" si="3"/>
        <v>700000000</v>
      </c>
    </row>
    <row r="788">
      <c r="A788" s="136">
        <v>814.0</v>
      </c>
      <c r="B788" s="137" t="s">
        <v>342</v>
      </c>
      <c r="C788" s="137" t="s">
        <v>28</v>
      </c>
      <c r="D788" s="139">
        <v>42369.0</v>
      </c>
      <c r="E788" s="138">
        <v>5.387E9</v>
      </c>
      <c r="F788" s="138">
        <v>2.012E9</v>
      </c>
      <c r="G788" s="138">
        <v>2.011E9</v>
      </c>
      <c r="H788" s="141" t="s">
        <v>59</v>
      </c>
      <c r="I788" s="138">
        <v>7.16E8</v>
      </c>
      <c r="J788" s="137" t="s">
        <v>17</v>
      </c>
      <c r="K788" s="137" t="s">
        <v>88</v>
      </c>
      <c r="L788" s="7">
        <f t="shared" si="1"/>
        <v>3375000000</v>
      </c>
      <c r="M788" s="7">
        <f t="shared" si="2"/>
        <v>2727000000</v>
      </c>
      <c r="N788" s="7">
        <f t="shared" si="3"/>
        <v>648000000</v>
      </c>
    </row>
    <row r="789">
      <c r="A789" s="136">
        <v>815.0</v>
      </c>
      <c r="B789" s="137" t="s">
        <v>343</v>
      </c>
      <c r="C789" s="137" t="s">
        <v>25</v>
      </c>
      <c r="D789" s="139">
        <v>41274.0</v>
      </c>
      <c r="E789" s="138">
        <v>6.644252E9</v>
      </c>
      <c r="F789" s="138">
        <v>3.78437E9</v>
      </c>
      <c r="G789" s="138">
        <v>1.703796E9</v>
      </c>
      <c r="H789" s="140" t="s">
        <v>59</v>
      </c>
      <c r="I789" s="141" t="s">
        <v>59</v>
      </c>
      <c r="J789" s="137" t="s">
        <v>10</v>
      </c>
      <c r="K789" s="137" t="s">
        <v>156</v>
      </c>
      <c r="L789" s="7">
        <f t="shared" si="1"/>
        <v>2859882000</v>
      </c>
      <c r="M789" s="6">
        <f t="shared" si="2"/>
        <v>1703796000</v>
      </c>
      <c r="N789" s="7">
        <f t="shared" si="3"/>
        <v>1156086000</v>
      </c>
    </row>
    <row r="790">
      <c r="A790" s="136">
        <v>816.0</v>
      </c>
      <c r="B790" s="137" t="s">
        <v>343</v>
      </c>
      <c r="C790" s="137" t="s">
        <v>26</v>
      </c>
      <c r="D790" s="139">
        <v>41639.0</v>
      </c>
      <c r="E790" s="138">
        <v>7.146079E9</v>
      </c>
      <c r="F790" s="138">
        <v>3.865231E9</v>
      </c>
      <c r="G790" s="138">
        <v>1.924132E9</v>
      </c>
      <c r="H790" s="141" t="s">
        <v>59</v>
      </c>
      <c r="I790" s="140" t="s">
        <v>59</v>
      </c>
      <c r="J790" s="137" t="s">
        <v>10</v>
      </c>
      <c r="K790" s="137" t="s">
        <v>156</v>
      </c>
      <c r="L790" s="7">
        <f t="shared" si="1"/>
        <v>3280848000</v>
      </c>
      <c r="M790" s="7">
        <f t="shared" si="2"/>
        <v>1924132000</v>
      </c>
      <c r="N790" s="7">
        <f t="shared" si="3"/>
        <v>1356716000</v>
      </c>
    </row>
    <row r="791">
      <c r="A791" s="136">
        <v>817.0</v>
      </c>
      <c r="B791" s="137" t="s">
        <v>343</v>
      </c>
      <c r="C791" s="137" t="s">
        <v>27</v>
      </c>
      <c r="D791" s="142">
        <v>42004.0</v>
      </c>
      <c r="E791" s="138">
        <v>7.421768E9</v>
      </c>
      <c r="F791" s="138">
        <v>4.085602E9</v>
      </c>
      <c r="G791" s="138">
        <v>1.898284E9</v>
      </c>
      <c r="H791" s="141" t="s">
        <v>59</v>
      </c>
      <c r="I791" s="140" t="s">
        <v>59</v>
      </c>
      <c r="J791" s="137" t="s">
        <v>10</v>
      </c>
      <c r="K791" s="137" t="s">
        <v>156</v>
      </c>
      <c r="L791" s="7">
        <f t="shared" si="1"/>
        <v>3336166000</v>
      </c>
      <c r="M791" s="7">
        <f t="shared" si="2"/>
        <v>1898284000</v>
      </c>
      <c r="N791" s="7">
        <f t="shared" si="3"/>
        <v>1437882000</v>
      </c>
    </row>
    <row r="792">
      <c r="A792" s="136">
        <v>818.0</v>
      </c>
      <c r="B792" s="137" t="s">
        <v>343</v>
      </c>
      <c r="C792" s="137" t="s">
        <v>28</v>
      </c>
      <c r="D792" s="139">
        <v>42369.0</v>
      </c>
      <c r="E792" s="138">
        <v>7.386626E9</v>
      </c>
      <c r="F792" s="138">
        <v>4.003951E9</v>
      </c>
      <c r="G792" s="138">
        <v>1.969308E9</v>
      </c>
      <c r="H792" s="141" t="s">
        <v>59</v>
      </c>
      <c r="I792" s="141" t="s">
        <v>59</v>
      </c>
      <c r="J792" s="137" t="s">
        <v>10</v>
      </c>
      <c r="K792" s="137" t="s">
        <v>156</v>
      </c>
      <c r="L792" s="7">
        <f t="shared" si="1"/>
        <v>3382675000</v>
      </c>
      <c r="M792" s="6">
        <f t="shared" si="2"/>
        <v>1969308000</v>
      </c>
      <c r="N792" s="7">
        <f t="shared" si="3"/>
        <v>1413367000</v>
      </c>
    </row>
    <row r="793">
      <c r="A793" s="136">
        <v>819.0</v>
      </c>
      <c r="B793" s="137" t="s">
        <v>344</v>
      </c>
      <c r="C793" s="137" t="s">
        <v>25</v>
      </c>
      <c r="D793" s="139">
        <v>41639.0</v>
      </c>
      <c r="E793" s="138">
        <v>4.1313E10</v>
      </c>
      <c r="F793" s="138">
        <v>3.2564E10</v>
      </c>
      <c r="G793" s="140" t="s">
        <v>59</v>
      </c>
      <c r="H793" s="141" t="s">
        <v>59</v>
      </c>
      <c r="I793" s="138">
        <v>6.688E9</v>
      </c>
      <c r="J793" s="137" t="s">
        <v>13</v>
      </c>
      <c r="K793" s="137" t="s">
        <v>114</v>
      </c>
      <c r="L793" s="7">
        <f t="shared" si="1"/>
        <v>8749000000</v>
      </c>
      <c r="M793" s="7">
        <f t="shared" si="2"/>
        <v>6688000000</v>
      </c>
      <c r="N793" s="7">
        <f t="shared" si="3"/>
        <v>2061000000</v>
      </c>
    </row>
    <row r="794">
      <c r="A794" s="136">
        <v>820.0</v>
      </c>
      <c r="B794" s="137" t="s">
        <v>344</v>
      </c>
      <c r="C794" s="137" t="s">
        <v>26</v>
      </c>
      <c r="D794" s="139">
        <v>42004.0</v>
      </c>
      <c r="E794" s="138">
        <v>4.85E10</v>
      </c>
      <c r="F794" s="138">
        <v>3.8166E10</v>
      </c>
      <c r="G794" s="140" t="s">
        <v>59</v>
      </c>
      <c r="H794" s="140" t="s">
        <v>59</v>
      </c>
      <c r="I794" s="138">
        <v>7.972E9</v>
      </c>
      <c r="J794" s="137" t="s">
        <v>13</v>
      </c>
      <c r="K794" s="137" t="s">
        <v>114</v>
      </c>
      <c r="L794" s="7">
        <f t="shared" si="1"/>
        <v>10334000000</v>
      </c>
      <c r="M794" s="7">
        <f t="shared" si="2"/>
        <v>7972000000</v>
      </c>
      <c r="N794" s="7">
        <f t="shared" si="3"/>
        <v>2362000000</v>
      </c>
    </row>
    <row r="795">
      <c r="A795" s="136">
        <v>821.0</v>
      </c>
      <c r="B795" s="137" t="s">
        <v>344</v>
      </c>
      <c r="C795" s="137" t="s">
        <v>27</v>
      </c>
      <c r="D795" s="139">
        <v>42369.0</v>
      </c>
      <c r="E795" s="138">
        <v>5.4289E10</v>
      </c>
      <c r="F795" s="138">
        <v>4.4269E10</v>
      </c>
      <c r="G795" s="140" t="s">
        <v>59</v>
      </c>
      <c r="H795" s="140" t="s">
        <v>59</v>
      </c>
      <c r="I795" s="138">
        <v>7.673E9</v>
      </c>
      <c r="J795" s="137" t="s">
        <v>13</v>
      </c>
      <c r="K795" s="137" t="s">
        <v>114</v>
      </c>
      <c r="L795" s="7">
        <f t="shared" si="1"/>
        <v>10020000000</v>
      </c>
      <c r="M795" s="7">
        <f t="shared" si="2"/>
        <v>7673000000</v>
      </c>
      <c r="N795" s="7">
        <f t="shared" si="3"/>
        <v>2347000000</v>
      </c>
    </row>
    <row r="796">
      <c r="A796" s="136">
        <v>822.0</v>
      </c>
      <c r="B796" s="137" t="s">
        <v>344</v>
      </c>
      <c r="C796" s="137" t="s">
        <v>28</v>
      </c>
      <c r="D796" s="139">
        <v>42735.0</v>
      </c>
      <c r="E796" s="138">
        <v>5.4379E10</v>
      </c>
      <c r="F796" s="138">
        <v>4.5007E10</v>
      </c>
      <c r="G796" s="140" t="s">
        <v>59</v>
      </c>
      <c r="H796" s="141" t="s">
        <v>59</v>
      </c>
      <c r="I796" s="138">
        <v>7.631E9</v>
      </c>
      <c r="J796" s="137" t="s">
        <v>13</v>
      </c>
      <c r="K796" s="137" t="s">
        <v>114</v>
      </c>
      <c r="L796" s="7">
        <f t="shared" si="1"/>
        <v>9372000000</v>
      </c>
      <c r="M796" s="7">
        <f t="shared" si="2"/>
        <v>7631000000</v>
      </c>
      <c r="N796" s="7">
        <f t="shared" si="3"/>
        <v>1741000000</v>
      </c>
    </row>
    <row r="797">
      <c r="A797" s="136">
        <v>823.0</v>
      </c>
      <c r="B797" s="137" t="s">
        <v>345</v>
      </c>
      <c r="C797" s="137" t="s">
        <v>25</v>
      </c>
      <c r="D797" s="139">
        <v>41274.0</v>
      </c>
      <c r="E797" s="138">
        <v>1.02874E11</v>
      </c>
      <c r="F797" s="138">
        <v>5.2513E10</v>
      </c>
      <c r="G797" s="138">
        <v>2.2389E10</v>
      </c>
      <c r="H797" s="138">
        <v>5.816E9</v>
      </c>
      <c r="I797" s="141" t="s">
        <v>59</v>
      </c>
      <c r="J797" s="137" t="s">
        <v>15</v>
      </c>
      <c r="K797" s="137" t="s">
        <v>208</v>
      </c>
      <c r="L797" s="7">
        <f t="shared" si="1"/>
        <v>50361000000</v>
      </c>
      <c r="M797" s="6">
        <f t="shared" si="2"/>
        <v>28205000000</v>
      </c>
      <c r="N797" s="7">
        <f t="shared" si="3"/>
        <v>22156000000</v>
      </c>
    </row>
    <row r="798">
      <c r="A798" s="136">
        <v>824.0</v>
      </c>
      <c r="B798" s="137" t="s">
        <v>345</v>
      </c>
      <c r="C798" s="137" t="s">
        <v>26</v>
      </c>
      <c r="D798" s="139">
        <v>41639.0</v>
      </c>
      <c r="E798" s="138">
        <v>9.8367E10</v>
      </c>
      <c r="F798" s="138">
        <v>4.9683E10</v>
      </c>
      <c r="G798" s="138">
        <v>2.2629E10</v>
      </c>
      <c r="H798" s="138">
        <v>5.743E9</v>
      </c>
      <c r="I798" s="140" t="s">
        <v>59</v>
      </c>
      <c r="J798" s="137" t="s">
        <v>15</v>
      </c>
      <c r="K798" s="137" t="s">
        <v>208</v>
      </c>
      <c r="L798" s="7">
        <f t="shared" si="1"/>
        <v>48684000000</v>
      </c>
      <c r="M798" s="7">
        <f t="shared" si="2"/>
        <v>28372000000</v>
      </c>
      <c r="N798" s="7">
        <f t="shared" si="3"/>
        <v>20312000000</v>
      </c>
    </row>
    <row r="799">
      <c r="A799" s="136">
        <v>825.0</v>
      </c>
      <c r="B799" s="137" t="s">
        <v>345</v>
      </c>
      <c r="C799" s="137" t="s">
        <v>27</v>
      </c>
      <c r="D799" s="139">
        <v>42004.0</v>
      </c>
      <c r="E799" s="138">
        <v>9.2793E10</v>
      </c>
      <c r="F799" s="138">
        <v>4.6386E10</v>
      </c>
      <c r="G799" s="138">
        <v>2.2438E10</v>
      </c>
      <c r="H799" s="138">
        <v>5.437E9</v>
      </c>
      <c r="I799" s="141" t="s">
        <v>59</v>
      </c>
      <c r="J799" s="137" t="s">
        <v>15</v>
      </c>
      <c r="K799" s="137" t="s">
        <v>208</v>
      </c>
      <c r="L799" s="7">
        <f t="shared" si="1"/>
        <v>46407000000</v>
      </c>
      <c r="M799" s="6">
        <f t="shared" si="2"/>
        <v>27875000000</v>
      </c>
      <c r="N799" s="7">
        <f t="shared" si="3"/>
        <v>18532000000</v>
      </c>
    </row>
    <row r="800">
      <c r="A800" s="136">
        <v>826.0</v>
      </c>
      <c r="B800" s="137" t="s">
        <v>345</v>
      </c>
      <c r="C800" s="137" t="s">
        <v>28</v>
      </c>
      <c r="D800" s="139">
        <v>42369.0</v>
      </c>
      <c r="E800" s="138">
        <v>8.1741E10</v>
      </c>
      <c r="F800" s="138">
        <v>4.1057E10</v>
      </c>
      <c r="G800" s="138">
        <v>1.9748E10</v>
      </c>
      <c r="H800" s="138">
        <v>5.247E9</v>
      </c>
      <c r="I800" s="140" t="s">
        <v>59</v>
      </c>
      <c r="J800" s="137" t="s">
        <v>15</v>
      </c>
      <c r="K800" s="137" t="s">
        <v>208</v>
      </c>
      <c r="L800" s="7">
        <f t="shared" si="1"/>
        <v>40684000000</v>
      </c>
      <c r="M800" s="7">
        <f t="shared" si="2"/>
        <v>24995000000</v>
      </c>
      <c r="N800" s="7">
        <f t="shared" si="3"/>
        <v>15689000000</v>
      </c>
    </row>
    <row r="801">
      <c r="A801" s="136">
        <v>827.0</v>
      </c>
      <c r="B801" s="137" t="s">
        <v>346</v>
      </c>
      <c r="C801" s="137" t="s">
        <v>25</v>
      </c>
      <c r="D801" s="139">
        <v>41274.0</v>
      </c>
      <c r="E801" s="138">
        <v>1.293338E9</v>
      </c>
      <c r="F801" s="138">
        <v>5.9419E8</v>
      </c>
      <c r="G801" s="138">
        <v>3.54571E8</v>
      </c>
      <c r="H801" s="138">
        <v>8.2014E7</v>
      </c>
      <c r="I801" s="141" t="s">
        <v>59</v>
      </c>
      <c r="J801" s="137" t="s">
        <v>13</v>
      </c>
      <c r="K801" s="137" t="s">
        <v>70</v>
      </c>
      <c r="L801" s="7">
        <f t="shared" si="1"/>
        <v>699148000</v>
      </c>
      <c r="M801" s="6">
        <f t="shared" si="2"/>
        <v>436585000</v>
      </c>
      <c r="N801" s="7">
        <f t="shared" si="3"/>
        <v>262563000</v>
      </c>
    </row>
    <row r="802">
      <c r="A802" s="136">
        <v>828.0</v>
      </c>
      <c r="B802" s="137" t="s">
        <v>346</v>
      </c>
      <c r="C802" s="137" t="s">
        <v>26</v>
      </c>
      <c r="D802" s="139">
        <v>41639.0</v>
      </c>
      <c r="E802" s="138">
        <v>1.377058E9</v>
      </c>
      <c r="F802" s="138">
        <v>6.2094E8</v>
      </c>
      <c r="G802" s="138">
        <v>4.01353E8</v>
      </c>
      <c r="H802" s="138">
        <v>8.8003E7</v>
      </c>
      <c r="I802" s="140" t="s">
        <v>59</v>
      </c>
      <c r="J802" s="137" t="s">
        <v>13</v>
      </c>
      <c r="K802" s="137" t="s">
        <v>70</v>
      </c>
      <c r="L802" s="7">
        <f t="shared" si="1"/>
        <v>756118000</v>
      </c>
      <c r="M802" s="7">
        <f t="shared" si="2"/>
        <v>489356000</v>
      </c>
      <c r="N802" s="7">
        <f t="shared" si="3"/>
        <v>266762000</v>
      </c>
    </row>
    <row r="803">
      <c r="A803" s="136">
        <v>829.0</v>
      </c>
      <c r="B803" s="137" t="s">
        <v>346</v>
      </c>
      <c r="C803" s="137" t="s">
        <v>27</v>
      </c>
      <c r="D803" s="139">
        <v>42004.0</v>
      </c>
      <c r="E803" s="138">
        <v>1.485807E9</v>
      </c>
      <c r="F803" s="138">
        <v>6.69691E8</v>
      </c>
      <c r="G803" s="138">
        <v>4.57598E8</v>
      </c>
      <c r="H803" s="138">
        <v>9.8263E7</v>
      </c>
      <c r="I803" s="141" t="s">
        <v>59</v>
      </c>
      <c r="J803" s="137" t="s">
        <v>13</v>
      </c>
      <c r="K803" s="137" t="s">
        <v>70</v>
      </c>
      <c r="L803" s="7">
        <f t="shared" si="1"/>
        <v>816116000</v>
      </c>
      <c r="M803" s="6">
        <f t="shared" si="2"/>
        <v>555861000</v>
      </c>
      <c r="N803" s="7">
        <f t="shared" si="3"/>
        <v>260255000</v>
      </c>
    </row>
    <row r="804">
      <c r="A804" s="136">
        <v>830.0</v>
      </c>
      <c r="B804" s="137" t="s">
        <v>346</v>
      </c>
      <c r="C804" s="137" t="s">
        <v>28</v>
      </c>
      <c r="D804" s="139">
        <v>42369.0</v>
      </c>
      <c r="E804" s="138">
        <v>1.601892E9</v>
      </c>
      <c r="F804" s="138">
        <v>7.11622E8</v>
      </c>
      <c r="G804" s="138">
        <v>4.82465E8</v>
      </c>
      <c r="H804" s="138">
        <v>9.9681E7</v>
      </c>
      <c r="I804" s="141" t="s">
        <v>59</v>
      </c>
      <c r="J804" s="137" t="s">
        <v>13</v>
      </c>
      <c r="K804" s="137" t="s">
        <v>70</v>
      </c>
      <c r="L804" s="7">
        <f t="shared" si="1"/>
        <v>890270000</v>
      </c>
      <c r="M804" s="6">
        <f t="shared" si="2"/>
        <v>582146000</v>
      </c>
      <c r="N804" s="7">
        <f t="shared" si="3"/>
        <v>308124000</v>
      </c>
    </row>
    <row r="805">
      <c r="A805" s="136">
        <v>831.0</v>
      </c>
      <c r="B805" s="137" t="s">
        <v>347</v>
      </c>
      <c r="C805" s="137" t="s">
        <v>25</v>
      </c>
      <c r="D805" s="139">
        <v>41274.0</v>
      </c>
      <c r="E805" s="138">
        <v>2.821446E9</v>
      </c>
      <c r="F805" s="138">
        <v>1.645912E9</v>
      </c>
      <c r="G805" s="138">
        <v>4.53535E8</v>
      </c>
      <c r="H805" s="138">
        <v>2.33713E8</v>
      </c>
      <c r="I805" s="141" t="s">
        <v>59</v>
      </c>
      <c r="J805" s="137" t="s">
        <v>16</v>
      </c>
      <c r="K805" s="137" t="s">
        <v>94</v>
      </c>
      <c r="L805" s="7">
        <f t="shared" si="1"/>
        <v>1175534000</v>
      </c>
      <c r="M805" s="6">
        <f t="shared" si="2"/>
        <v>687248000</v>
      </c>
      <c r="N805" s="7">
        <f t="shared" si="3"/>
        <v>488286000</v>
      </c>
    </row>
    <row r="806">
      <c r="A806" s="136">
        <v>832.0</v>
      </c>
      <c r="B806" s="137" t="s">
        <v>347</v>
      </c>
      <c r="C806" s="137" t="s">
        <v>26</v>
      </c>
      <c r="D806" s="139">
        <v>41639.0</v>
      </c>
      <c r="E806" s="138">
        <v>2.952896E9</v>
      </c>
      <c r="F806" s="138">
        <v>1.668691E9</v>
      </c>
      <c r="G806" s="138">
        <v>5.05877E8</v>
      </c>
      <c r="H806" s="138">
        <v>2.59838E8</v>
      </c>
      <c r="I806" s="140" t="s">
        <v>59</v>
      </c>
      <c r="J806" s="137" t="s">
        <v>16</v>
      </c>
      <c r="K806" s="137" t="s">
        <v>94</v>
      </c>
      <c r="L806" s="7">
        <f t="shared" si="1"/>
        <v>1284205000</v>
      </c>
      <c r="M806" s="7">
        <f t="shared" si="2"/>
        <v>765715000</v>
      </c>
      <c r="N806" s="7">
        <f t="shared" si="3"/>
        <v>518490000</v>
      </c>
    </row>
    <row r="807">
      <c r="A807" s="136">
        <v>833.0</v>
      </c>
      <c r="B807" s="137" t="s">
        <v>347</v>
      </c>
      <c r="C807" s="137" t="s">
        <v>27</v>
      </c>
      <c r="D807" s="139">
        <v>42004.0</v>
      </c>
      <c r="E807" s="138">
        <v>3.088533E9</v>
      </c>
      <c r="F807" s="138">
        <v>1.726383E9</v>
      </c>
      <c r="G807" s="138">
        <v>5.14891E8</v>
      </c>
      <c r="H807" s="138">
        <v>2.5364E8</v>
      </c>
      <c r="I807" s="141" t="s">
        <v>59</v>
      </c>
      <c r="J807" s="137" t="s">
        <v>16</v>
      </c>
      <c r="K807" s="137" t="s">
        <v>94</v>
      </c>
      <c r="L807" s="7">
        <f t="shared" si="1"/>
        <v>1362150000</v>
      </c>
      <c r="M807" s="6">
        <f t="shared" si="2"/>
        <v>768531000</v>
      </c>
      <c r="N807" s="7">
        <f t="shared" si="3"/>
        <v>593619000</v>
      </c>
    </row>
    <row r="808">
      <c r="A808" s="136">
        <v>834.0</v>
      </c>
      <c r="B808" s="137" t="s">
        <v>347</v>
      </c>
      <c r="C808" s="137" t="s">
        <v>28</v>
      </c>
      <c r="D808" s="139">
        <v>42369.0</v>
      </c>
      <c r="E808" s="138">
        <v>3.023189E9</v>
      </c>
      <c r="F808" s="138">
        <v>1.67159E9</v>
      </c>
      <c r="G808" s="138">
        <v>5.09557E8</v>
      </c>
      <c r="H808" s="138">
        <v>2.46101E8</v>
      </c>
      <c r="I808" s="141" t="s">
        <v>59</v>
      </c>
      <c r="J808" s="137" t="s">
        <v>16</v>
      </c>
      <c r="K808" s="137" t="s">
        <v>94</v>
      </c>
      <c r="L808" s="7">
        <f t="shared" si="1"/>
        <v>1351599000</v>
      </c>
      <c r="M808" s="6">
        <f t="shared" si="2"/>
        <v>755658000</v>
      </c>
      <c r="N808" s="7">
        <f t="shared" si="3"/>
        <v>595941000</v>
      </c>
    </row>
    <row r="809">
      <c r="A809" s="136">
        <v>835.0</v>
      </c>
      <c r="B809" s="137" t="s">
        <v>348</v>
      </c>
      <c r="C809" s="137" t="s">
        <v>25</v>
      </c>
      <c r="D809" s="142">
        <v>41637.0</v>
      </c>
      <c r="E809" s="138">
        <v>1.421178E9</v>
      </c>
      <c r="F809" s="138">
        <v>5.09291E8</v>
      </c>
      <c r="G809" s="138">
        <v>3.97285E8</v>
      </c>
      <c r="H809" s="138">
        <v>2.76743E8</v>
      </c>
      <c r="I809" s="141" t="s">
        <v>59</v>
      </c>
      <c r="J809" s="137" t="s">
        <v>13</v>
      </c>
      <c r="K809" s="137" t="s">
        <v>349</v>
      </c>
      <c r="L809" s="7">
        <f t="shared" si="1"/>
        <v>911887000</v>
      </c>
      <c r="M809" s="6">
        <f t="shared" si="2"/>
        <v>674028000</v>
      </c>
      <c r="N809" s="7">
        <f t="shared" si="3"/>
        <v>237859000</v>
      </c>
    </row>
    <row r="810">
      <c r="A810" s="136">
        <v>836.0</v>
      </c>
      <c r="B810" s="137" t="s">
        <v>348</v>
      </c>
      <c r="C810" s="137" t="s">
        <v>26</v>
      </c>
      <c r="D810" s="139">
        <v>42001.0</v>
      </c>
      <c r="E810" s="138">
        <v>1.861358E9</v>
      </c>
      <c r="F810" s="138">
        <v>5.63648E8</v>
      </c>
      <c r="G810" s="138">
        <v>4.71921E8</v>
      </c>
      <c r="H810" s="138">
        <v>3.88055E8</v>
      </c>
      <c r="I810" s="140" t="s">
        <v>59</v>
      </c>
      <c r="J810" s="137" t="s">
        <v>13</v>
      </c>
      <c r="K810" s="137" t="s">
        <v>349</v>
      </c>
      <c r="L810" s="7">
        <f t="shared" si="1"/>
        <v>1297710000</v>
      </c>
      <c r="M810" s="7">
        <f t="shared" si="2"/>
        <v>859976000</v>
      </c>
      <c r="N810" s="7">
        <f t="shared" si="3"/>
        <v>437734000</v>
      </c>
    </row>
    <row r="811">
      <c r="A811" s="136">
        <v>837.0</v>
      </c>
      <c r="B811" s="137" t="s">
        <v>348</v>
      </c>
      <c r="C811" s="137" t="s">
        <v>27</v>
      </c>
      <c r="D811" s="139">
        <v>42372.0</v>
      </c>
      <c r="E811" s="138">
        <v>2.219762E9</v>
      </c>
      <c r="F811" s="138">
        <v>6.70472E8</v>
      </c>
      <c r="G811" s="138">
        <v>5.22046E8</v>
      </c>
      <c r="H811" s="138">
        <v>4.01527E8</v>
      </c>
      <c r="I811" s="140" t="s">
        <v>59</v>
      </c>
      <c r="J811" s="137" t="s">
        <v>13</v>
      </c>
      <c r="K811" s="137" t="s">
        <v>349</v>
      </c>
      <c r="L811" s="7">
        <f t="shared" si="1"/>
        <v>1549290000</v>
      </c>
      <c r="M811" s="7">
        <f t="shared" si="2"/>
        <v>923573000</v>
      </c>
      <c r="N811" s="7">
        <f t="shared" si="3"/>
        <v>625717000</v>
      </c>
    </row>
    <row r="812">
      <c r="A812" s="136">
        <v>838.0</v>
      </c>
      <c r="B812" s="137" t="s">
        <v>348</v>
      </c>
      <c r="C812" s="137" t="s">
        <v>28</v>
      </c>
      <c r="D812" s="139">
        <v>42736.0</v>
      </c>
      <c r="E812" s="138">
        <v>2.398373E9</v>
      </c>
      <c r="F812" s="138">
        <v>7.31925E8</v>
      </c>
      <c r="G812" s="138">
        <v>5.84491E8</v>
      </c>
      <c r="H812" s="138">
        <v>5.04415E8</v>
      </c>
      <c r="I812" s="141" t="s">
        <v>59</v>
      </c>
      <c r="J812" s="137" t="s">
        <v>13</v>
      </c>
      <c r="K812" s="137" t="s">
        <v>349</v>
      </c>
      <c r="L812" s="7">
        <f t="shared" si="1"/>
        <v>1666448000</v>
      </c>
      <c r="M812" s="6">
        <f t="shared" si="2"/>
        <v>1088906000</v>
      </c>
      <c r="N812" s="7">
        <f t="shared" si="3"/>
        <v>577542000</v>
      </c>
    </row>
    <row r="813">
      <c r="A813" s="136">
        <v>839.0</v>
      </c>
      <c r="B813" s="137" t="s">
        <v>350</v>
      </c>
      <c r="C813" s="137" t="s">
        <v>25</v>
      </c>
      <c r="D813" s="139">
        <v>41636.0</v>
      </c>
      <c r="E813" s="138">
        <v>5.2708E10</v>
      </c>
      <c r="F813" s="138">
        <v>2.1187E10</v>
      </c>
      <c r="G813" s="138">
        <v>8.088E9</v>
      </c>
      <c r="H813" s="138">
        <v>1.0611E10</v>
      </c>
      <c r="I813" s="138">
        <v>2.91E8</v>
      </c>
      <c r="J813" s="137" t="s">
        <v>15</v>
      </c>
      <c r="K813" s="137" t="s">
        <v>74</v>
      </c>
      <c r="L813" s="7">
        <f t="shared" si="1"/>
        <v>31521000000</v>
      </c>
      <c r="M813" s="7">
        <f t="shared" si="2"/>
        <v>18990000000</v>
      </c>
      <c r="N813" s="7">
        <f t="shared" si="3"/>
        <v>12531000000</v>
      </c>
    </row>
    <row r="814">
      <c r="A814" s="136">
        <v>840.0</v>
      </c>
      <c r="B814" s="137" t="s">
        <v>350</v>
      </c>
      <c r="C814" s="137" t="s">
        <v>26</v>
      </c>
      <c r="D814" s="139">
        <v>42000.0</v>
      </c>
      <c r="E814" s="138">
        <v>5.587E10</v>
      </c>
      <c r="F814" s="138">
        <v>2.0261E10</v>
      </c>
      <c r="G814" s="138">
        <v>8.136E9</v>
      </c>
      <c r="H814" s="138">
        <v>1.1537E10</v>
      </c>
      <c r="I814" s="138">
        <v>2.94E8</v>
      </c>
      <c r="J814" s="137" t="s">
        <v>15</v>
      </c>
      <c r="K814" s="137" t="s">
        <v>74</v>
      </c>
      <c r="L814" s="7">
        <f t="shared" si="1"/>
        <v>35609000000</v>
      </c>
      <c r="M814" s="7">
        <f t="shared" si="2"/>
        <v>19967000000</v>
      </c>
      <c r="N814" s="7">
        <f t="shared" si="3"/>
        <v>15642000000</v>
      </c>
    </row>
    <row r="815">
      <c r="A815" s="136">
        <v>841.0</v>
      </c>
      <c r="B815" s="137" t="s">
        <v>350</v>
      </c>
      <c r="C815" s="137" t="s">
        <v>27</v>
      </c>
      <c r="D815" s="139">
        <v>42364.0</v>
      </c>
      <c r="E815" s="138">
        <v>5.5355E10</v>
      </c>
      <c r="F815" s="138">
        <v>2.0676E10</v>
      </c>
      <c r="G815" s="138">
        <v>7.93E9</v>
      </c>
      <c r="H815" s="138">
        <v>1.2128E10</v>
      </c>
      <c r="I815" s="138">
        <v>2.65E8</v>
      </c>
      <c r="J815" s="137" t="s">
        <v>15</v>
      </c>
      <c r="K815" s="137" t="s">
        <v>74</v>
      </c>
      <c r="L815" s="7">
        <f t="shared" si="1"/>
        <v>34679000000</v>
      </c>
      <c r="M815" s="7">
        <f t="shared" si="2"/>
        <v>20323000000</v>
      </c>
      <c r="N815" s="7">
        <f t="shared" si="3"/>
        <v>14356000000</v>
      </c>
    </row>
    <row r="816">
      <c r="A816" s="136">
        <v>842.0</v>
      </c>
      <c r="B816" s="137" t="s">
        <v>350</v>
      </c>
      <c r="C816" s="137" t="s">
        <v>28</v>
      </c>
      <c r="D816" s="139">
        <v>42735.0</v>
      </c>
      <c r="E816" s="138">
        <v>5.9387E10</v>
      </c>
      <c r="F816" s="138">
        <v>2.3196E10</v>
      </c>
      <c r="G816" s="138">
        <v>8.397E9</v>
      </c>
      <c r="H816" s="138">
        <v>1.274E10</v>
      </c>
      <c r="I816" s="138">
        <v>2.94E8</v>
      </c>
      <c r="J816" s="137" t="s">
        <v>15</v>
      </c>
      <c r="K816" s="137" t="s">
        <v>74</v>
      </c>
      <c r="L816" s="7">
        <f t="shared" si="1"/>
        <v>36191000000</v>
      </c>
      <c r="M816" s="7">
        <f t="shared" si="2"/>
        <v>21431000000</v>
      </c>
      <c r="N816" s="7">
        <f t="shared" si="3"/>
        <v>14760000000</v>
      </c>
    </row>
    <row r="817">
      <c r="A817" s="136">
        <v>843.0</v>
      </c>
      <c r="B817" s="137" t="s">
        <v>351</v>
      </c>
      <c r="C817" s="137" t="s">
        <v>25</v>
      </c>
      <c r="D817" s="139">
        <v>41486.0</v>
      </c>
      <c r="E817" s="138">
        <v>3.946E9</v>
      </c>
      <c r="F817" s="138">
        <v>5.27E8</v>
      </c>
      <c r="G817" s="138">
        <v>1.534E9</v>
      </c>
      <c r="H817" s="138">
        <v>6.47E8</v>
      </c>
      <c r="I817" s="138">
        <v>3.0E7</v>
      </c>
      <c r="J817" s="137" t="s">
        <v>15</v>
      </c>
      <c r="K817" s="137" t="s">
        <v>92</v>
      </c>
      <c r="L817" s="7">
        <f t="shared" si="1"/>
        <v>3419000000</v>
      </c>
      <c r="M817" s="7">
        <f t="shared" si="2"/>
        <v>2211000000</v>
      </c>
      <c r="N817" s="7">
        <f t="shared" si="3"/>
        <v>1208000000</v>
      </c>
    </row>
    <row r="818">
      <c r="A818" s="136">
        <v>844.0</v>
      </c>
      <c r="B818" s="137" t="s">
        <v>351</v>
      </c>
      <c r="C818" s="137" t="s">
        <v>26</v>
      </c>
      <c r="D818" s="139">
        <v>41851.0</v>
      </c>
      <c r="E818" s="138">
        <v>4.243E9</v>
      </c>
      <c r="F818" s="138">
        <v>6.03E8</v>
      </c>
      <c r="G818" s="138">
        <v>1.601E9</v>
      </c>
      <c r="H818" s="138">
        <v>7.14E8</v>
      </c>
      <c r="I818" s="138">
        <v>2.5E7</v>
      </c>
      <c r="J818" s="137" t="s">
        <v>15</v>
      </c>
      <c r="K818" s="137" t="s">
        <v>92</v>
      </c>
      <c r="L818" s="7">
        <f t="shared" si="1"/>
        <v>3640000000</v>
      </c>
      <c r="M818" s="7">
        <f t="shared" si="2"/>
        <v>2340000000</v>
      </c>
      <c r="N818" s="7">
        <f t="shared" si="3"/>
        <v>1300000000</v>
      </c>
    </row>
    <row r="819">
      <c r="A819" s="136">
        <v>845.0</v>
      </c>
      <c r="B819" s="137" t="s">
        <v>351</v>
      </c>
      <c r="C819" s="137" t="s">
        <v>27</v>
      </c>
      <c r="D819" s="142">
        <v>42216.0</v>
      </c>
      <c r="E819" s="138">
        <v>4.192E9</v>
      </c>
      <c r="F819" s="138">
        <v>6.95E8</v>
      </c>
      <c r="G819" s="138">
        <v>1.771E9</v>
      </c>
      <c r="H819" s="138">
        <v>7.98E8</v>
      </c>
      <c r="I819" s="138">
        <v>4.2E7</v>
      </c>
      <c r="J819" s="137" t="s">
        <v>15</v>
      </c>
      <c r="K819" s="137" t="s">
        <v>92</v>
      </c>
      <c r="L819" s="7">
        <f t="shared" si="1"/>
        <v>3497000000</v>
      </c>
      <c r="M819" s="7">
        <f t="shared" si="2"/>
        <v>2611000000</v>
      </c>
      <c r="N819" s="7">
        <f t="shared" si="3"/>
        <v>886000000</v>
      </c>
    </row>
    <row r="820">
      <c r="A820" s="136">
        <v>846.0</v>
      </c>
      <c r="B820" s="137" t="s">
        <v>351</v>
      </c>
      <c r="C820" s="137" t="s">
        <v>28</v>
      </c>
      <c r="D820" s="139">
        <v>42582.0</v>
      </c>
      <c r="E820" s="138">
        <v>4.694E9</v>
      </c>
      <c r="F820" s="138">
        <v>7.3E8</v>
      </c>
      <c r="G820" s="138">
        <v>1.807E9</v>
      </c>
      <c r="H820" s="138">
        <v>8.81E8</v>
      </c>
      <c r="I820" s="138">
        <v>3.4E7</v>
      </c>
      <c r="J820" s="137" t="s">
        <v>15</v>
      </c>
      <c r="K820" s="137" t="s">
        <v>92</v>
      </c>
      <c r="L820" s="7">
        <f t="shared" si="1"/>
        <v>3964000000</v>
      </c>
      <c r="M820" s="7">
        <f t="shared" si="2"/>
        <v>2722000000</v>
      </c>
      <c r="N820" s="7">
        <f t="shared" si="3"/>
        <v>1242000000</v>
      </c>
    </row>
    <row r="821">
      <c r="A821" s="136">
        <v>847.0</v>
      </c>
      <c r="B821" s="137" t="s">
        <v>352</v>
      </c>
      <c r="C821" s="137" t="s">
        <v>25</v>
      </c>
      <c r="D821" s="139">
        <v>41274.0</v>
      </c>
      <c r="E821" s="138">
        <v>2.1852E10</v>
      </c>
      <c r="F821" s="138">
        <v>1.5287E10</v>
      </c>
      <c r="G821" s="138">
        <v>3.303E9</v>
      </c>
      <c r="H821" s="141" t="s">
        <v>59</v>
      </c>
      <c r="I821" s="138">
        <v>1.473E9</v>
      </c>
      <c r="J821" s="137" t="s">
        <v>16</v>
      </c>
      <c r="K821" s="137" t="s">
        <v>128</v>
      </c>
      <c r="L821" s="7">
        <f t="shared" si="1"/>
        <v>6565000000</v>
      </c>
      <c r="M821" s="7">
        <f t="shared" si="2"/>
        <v>4776000000</v>
      </c>
      <c r="N821" s="7">
        <f t="shared" si="3"/>
        <v>1789000000</v>
      </c>
    </row>
    <row r="822">
      <c r="A822" s="136">
        <v>848.0</v>
      </c>
      <c r="B822" s="137" t="s">
        <v>352</v>
      </c>
      <c r="C822" s="137" t="s">
        <v>26</v>
      </c>
      <c r="D822" s="139">
        <v>41639.0</v>
      </c>
      <c r="E822" s="138">
        <v>2.3483E10</v>
      </c>
      <c r="F822" s="138">
        <v>1.6282E10</v>
      </c>
      <c r="G822" s="138">
        <v>3.557E9</v>
      </c>
      <c r="H822" s="141" t="s">
        <v>59</v>
      </c>
      <c r="I822" s="138">
        <v>1.531E9</v>
      </c>
      <c r="J822" s="137" t="s">
        <v>16</v>
      </c>
      <c r="K822" s="137" t="s">
        <v>128</v>
      </c>
      <c r="L822" s="7">
        <f t="shared" si="1"/>
        <v>7201000000</v>
      </c>
      <c r="M822" s="7">
        <f t="shared" si="2"/>
        <v>5088000000</v>
      </c>
      <c r="N822" s="7">
        <f t="shared" si="3"/>
        <v>2113000000</v>
      </c>
    </row>
    <row r="823">
      <c r="A823" s="136">
        <v>849.0</v>
      </c>
      <c r="B823" s="137" t="s">
        <v>352</v>
      </c>
      <c r="C823" s="137" t="s">
        <v>27</v>
      </c>
      <c r="D823" s="139">
        <v>42004.0</v>
      </c>
      <c r="E823" s="138">
        <v>2.3617E10</v>
      </c>
      <c r="F823" s="138">
        <v>1.6254E10</v>
      </c>
      <c r="G823" s="138">
        <v>3.494E9</v>
      </c>
      <c r="H823" s="141" t="s">
        <v>59</v>
      </c>
      <c r="I823" s="138">
        <v>1.406E9</v>
      </c>
      <c r="J823" s="137" t="s">
        <v>16</v>
      </c>
      <c r="K823" s="137" t="s">
        <v>128</v>
      </c>
      <c r="L823" s="7">
        <f t="shared" si="1"/>
        <v>7363000000</v>
      </c>
      <c r="M823" s="7">
        <f t="shared" si="2"/>
        <v>4900000000</v>
      </c>
      <c r="N823" s="7">
        <f t="shared" si="3"/>
        <v>2463000000</v>
      </c>
    </row>
    <row r="824">
      <c r="A824" s="136">
        <v>850.0</v>
      </c>
      <c r="B824" s="137" t="s">
        <v>352</v>
      </c>
      <c r="C824" s="137" t="s">
        <v>28</v>
      </c>
      <c r="D824" s="139">
        <v>42369.0</v>
      </c>
      <c r="E824" s="138">
        <v>2.2365E10</v>
      </c>
      <c r="F824" s="138">
        <v>1.5468E10</v>
      </c>
      <c r="G824" s="138">
        <v>3.219E9</v>
      </c>
      <c r="H824" s="140" t="s">
        <v>59</v>
      </c>
      <c r="I824" s="138">
        <v>1.294E9</v>
      </c>
      <c r="J824" s="137" t="s">
        <v>16</v>
      </c>
      <c r="K824" s="137" t="s">
        <v>128</v>
      </c>
      <c r="L824" s="7">
        <f t="shared" si="1"/>
        <v>6897000000</v>
      </c>
      <c r="M824" s="7">
        <f t="shared" si="2"/>
        <v>4513000000</v>
      </c>
      <c r="N824" s="7">
        <f t="shared" si="3"/>
        <v>2384000000</v>
      </c>
    </row>
    <row r="825">
      <c r="A825" s="136">
        <v>851.0</v>
      </c>
      <c r="B825" s="137" t="s">
        <v>353</v>
      </c>
      <c r="C825" s="137" t="s">
        <v>25</v>
      </c>
      <c r="D825" s="142">
        <v>41274.0</v>
      </c>
      <c r="E825" s="138">
        <v>6.9562E9</v>
      </c>
      <c r="F825" s="140" t="s">
        <v>59</v>
      </c>
      <c r="G825" s="138">
        <v>6.2791E9</v>
      </c>
      <c r="H825" s="141" t="s">
        <v>59</v>
      </c>
      <c r="I825" s="141" t="s">
        <v>59</v>
      </c>
      <c r="J825" s="137" t="s">
        <v>9</v>
      </c>
      <c r="K825" s="137" t="s">
        <v>354</v>
      </c>
      <c r="L825" s="7" t="str">
        <f t="shared" si="1"/>
        <v>#VALUE!</v>
      </c>
      <c r="M825" s="6">
        <f t="shared" si="2"/>
        <v>6279100000</v>
      </c>
      <c r="N825" s="6" t="str">
        <f t="shared" si="3"/>
        <v>#VALUE!</v>
      </c>
    </row>
    <row r="826">
      <c r="A826" s="136">
        <v>852.0</v>
      </c>
      <c r="B826" s="137" t="s">
        <v>353</v>
      </c>
      <c r="C826" s="137" t="s">
        <v>26</v>
      </c>
      <c r="D826" s="139">
        <v>41639.0</v>
      </c>
      <c r="E826" s="138">
        <v>7.1223E9</v>
      </c>
      <c r="F826" s="140" t="s">
        <v>59</v>
      </c>
      <c r="G826" s="138">
        <v>6.4634E9</v>
      </c>
      <c r="H826" s="141" t="s">
        <v>59</v>
      </c>
      <c r="I826" s="141" t="s">
        <v>59</v>
      </c>
      <c r="J826" s="137" t="s">
        <v>9</v>
      </c>
      <c r="K826" s="137" t="s">
        <v>354</v>
      </c>
      <c r="L826" s="7" t="str">
        <f t="shared" si="1"/>
        <v>#VALUE!</v>
      </c>
      <c r="M826" s="6">
        <f t="shared" si="2"/>
        <v>6463400000</v>
      </c>
      <c r="N826" s="6" t="str">
        <f t="shared" si="3"/>
        <v>#VALUE!</v>
      </c>
    </row>
    <row r="827">
      <c r="A827" s="136">
        <v>853.0</v>
      </c>
      <c r="B827" s="137" t="s">
        <v>353</v>
      </c>
      <c r="C827" s="137" t="s">
        <v>27</v>
      </c>
      <c r="D827" s="142">
        <v>42004.0</v>
      </c>
      <c r="E827" s="138">
        <v>7.5371E9</v>
      </c>
      <c r="F827" s="140" t="s">
        <v>59</v>
      </c>
      <c r="G827" s="138">
        <v>6.7485E9</v>
      </c>
      <c r="H827" s="141" t="s">
        <v>59</v>
      </c>
      <c r="I827" s="141" t="s">
        <v>59</v>
      </c>
      <c r="J827" s="137" t="s">
        <v>9</v>
      </c>
      <c r="K827" s="137" t="s">
        <v>354</v>
      </c>
      <c r="L827" s="7" t="str">
        <f t="shared" si="1"/>
        <v>#VALUE!</v>
      </c>
      <c r="M827" s="6">
        <f t="shared" si="2"/>
        <v>6748500000</v>
      </c>
      <c r="N827" s="6" t="str">
        <f t="shared" si="3"/>
        <v>#VALUE!</v>
      </c>
    </row>
    <row r="828">
      <c r="A828" s="136">
        <v>854.0</v>
      </c>
      <c r="B828" s="137" t="s">
        <v>353</v>
      </c>
      <c r="C828" s="137" t="s">
        <v>28</v>
      </c>
      <c r="D828" s="139">
        <v>42369.0</v>
      </c>
      <c r="E828" s="138">
        <v>7.6138E9</v>
      </c>
      <c r="F828" s="140" t="s">
        <v>59</v>
      </c>
      <c r="G828" s="138">
        <v>6.7427E9</v>
      </c>
      <c r="H828" s="141" t="s">
        <v>59</v>
      </c>
      <c r="I828" s="141" t="s">
        <v>59</v>
      </c>
      <c r="J828" s="137" t="s">
        <v>9</v>
      </c>
      <c r="K828" s="137" t="s">
        <v>354</v>
      </c>
      <c r="L828" s="7" t="str">
        <f t="shared" si="1"/>
        <v>#VALUE!</v>
      </c>
      <c r="M828" s="6">
        <f t="shared" si="2"/>
        <v>6742700000</v>
      </c>
      <c r="N828" s="6" t="str">
        <f t="shared" si="3"/>
        <v>#VALUE!</v>
      </c>
    </row>
    <row r="829">
      <c r="A829" s="136">
        <v>855.0</v>
      </c>
      <c r="B829" s="137" t="s">
        <v>355</v>
      </c>
      <c r="C829" s="137" t="s">
        <v>25</v>
      </c>
      <c r="D829" s="139">
        <v>41274.0</v>
      </c>
      <c r="E829" s="138">
        <v>3.003955E9</v>
      </c>
      <c r="F829" s="138">
        <v>1.277113E9</v>
      </c>
      <c r="G829" s="138">
        <v>8.50371E8</v>
      </c>
      <c r="H829" s="141" t="s">
        <v>59</v>
      </c>
      <c r="I829" s="138">
        <v>3.16344E8</v>
      </c>
      <c r="J829" s="137" t="s">
        <v>17</v>
      </c>
      <c r="K829" s="137" t="s">
        <v>88</v>
      </c>
      <c r="L829" s="7">
        <f t="shared" si="1"/>
        <v>1726842000</v>
      </c>
      <c r="M829" s="7">
        <f t="shared" si="2"/>
        <v>1166715000</v>
      </c>
      <c r="N829" s="7">
        <f t="shared" si="3"/>
        <v>560127000</v>
      </c>
    </row>
    <row r="830">
      <c r="A830" s="136">
        <v>856.0</v>
      </c>
      <c r="B830" s="137" t="s">
        <v>355</v>
      </c>
      <c r="C830" s="137" t="s">
        <v>26</v>
      </c>
      <c r="D830" s="139">
        <v>41639.0</v>
      </c>
      <c r="E830" s="138">
        <v>3.024623E9</v>
      </c>
      <c r="F830" s="138">
        <v>1.288878E9</v>
      </c>
      <c r="G830" s="138">
        <v>9.24031E8</v>
      </c>
      <c r="H830" s="140" t="s">
        <v>59</v>
      </c>
      <c r="I830" s="138">
        <v>3.22037E8</v>
      </c>
      <c r="J830" s="137" t="s">
        <v>17</v>
      </c>
      <c r="K830" s="137" t="s">
        <v>88</v>
      </c>
      <c r="L830" s="7">
        <f t="shared" si="1"/>
        <v>1735745000</v>
      </c>
      <c r="M830" s="7">
        <f t="shared" si="2"/>
        <v>1246068000</v>
      </c>
      <c r="N830" s="7">
        <f t="shared" si="3"/>
        <v>489677000</v>
      </c>
    </row>
    <row r="831">
      <c r="A831" s="136">
        <v>857.0</v>
      </c>
      <c r="B831" s="137" t="s">
        <v>355</v>
      </c>
      <c r="C831" s="137" t="s">
        <v>27</v>
      </c>
      <c r="D831" s="139">
        <v>42004.0</v>
      </c>
      <c r="E831" s="138">
        <v>3.117693E9</v>
      </c>
      <c r="F831" s="138">
        <v>1.344636E9</v>
      </c>
      <c r="G831" s="138">
        <v>8.69572E8</v>
      </c>
      <c r="H831" s="141" t="s">
        <v>59</v>
      </c>
      <c r="I831" s="138">
        <v>3.53143E8</v>
      </c>
      <c r="J831" s="137" t="s">
        <v>17</v>
      </c>
      <c r="K831" s="137" t="s">
        <v>88</v>
      </c>
      <c r="L831" s="7">
        <f t="shared" si="1"/>
        <v>1773057000</v>
      </c>
      <c r="M831" s="7">
        <f t="shared" si="2"/>
        <v>1222715000</v>
      </c>
      <c r="N831" s="7">
        <f t="shared" si="3"/>
        <v>550342000</v>
      </c>
    </row>
    <row r="832">
      <c r="A832" s="136">
        <v>858.0</v>
      </c>
      <c r="B832" s="137" t="s">
        <v>355</v>
      </c>
      <c r="C832" s="137" t="s">
        <v>28</v>
      </c>
      <c r="D832" s="139">
        <v>42369.0</v>
      </c>
      <c r="E832" s="138">
        <v>3.007976E9</v>
      </c>
      <c r="F832" s="138">
        <v>1.290025E9</v>
      </c>
      <c r="G832" s="138">
        <v>8.4496E8</v>
      </c>
      <c r="H832" s="140" t="s">
        <v>59</v>
      </c>
      <c r="I832" s="138">
        <v>3.45464E8</v>
      </c>
      <c r="J832" s="137" t="s">
        <v>17</v>
      </c>
      <c r="K832" s="137" t="s">
        <v>88</v>
      </c>
      <c r="L832" s="7">
        <f t="shared" si="1"/>
        <v>1717951000</v>
      </c>
      <c r="M832" s="7">
        <f t="shared" si="2"/>
        <v>1190424000</v>
      </c>
      <c r="N832" s="7">
        <f t="shared" si="3"/>
        <v>527527000</v>
      </c>
    </row>
    <row r="833">
      <c r="A833" s="136">
        <v>859.0</v>
      </c>
      <c r="B833" s="137" t="s">
        <v>356</v>
      </c>
      <c r="C833" s="137" t="s">
        <v>25</v>
      </c>
      <c r="D833" s="139">
        <v>41639.0</v>
      </c>
      <c r="E833" s="138">
        <v>2.2651E9</v>
      </c>
      <c r="F833" s="138">
        <v>6.709E8</v>
      </c>
      <c r="G833" s="138">
        <v>5.74E8</v>
      </c>
      <c r="H833" s="138">
        <v>1.677E8</v>
      </c>
      <c r="I833" s="141" t="s">
        <v>59</v>
      </c>
      <c r="J833" s="137" t="s">
        <v>13</v>
      </c>
      <c r="K833" s="137" t="s">
        <v>70</v>
      </c>
      <c r="L833" s="7">
        <f t="shared" si="1"/>
        <v>1594200000</v>
      </c>
      <c r="M833" s="6">
        <f t="shared" si="2"/>
        <v>741700000</v>
      </c>
      <c r="N833" s="7">
        <f t="shared" si="3"/>
        <v>852500000</v>
      </c>
    </row>
    <row r="834">
      <c r="A834" s="136">
        <v>860.0</v>
      </c>
      <c r="B834" s="137" t="s">
        <v>356</v>
      </c>
      <c r="C834" s="137" t="s">
        <v>26</v>
      </c>
      <c r="D834" s="139">
        <v>42004.0</v>
      </c>
      <c r="E834" s="138">
        <v>2.1317E9</v>
      </c>
      <c r="F834" s="138">
        <v>7.179E8</v>
      </c>
      <c r="G834" s="138">
        <v>6.91E8</v>
      </c>
      <c r="H834" s="138">
        <v>1.78E8</v>
      </c>
      <c r="I834" s="140" t="s">
        <v>59</v>
      </c>
      <c r="J834" s="137" t="s">
        <v>13</v>
      </c>
      <c r="K834" s="137" t="s">
        <v>70</v>
      </c>
      <c r="L834" s="7">
        <f t="shared" si="1"/>
        <v>1413800000</v>
      </c>
      <c r="M834" s="7">
        <f t="shared" si="2"/>
        <v>869000000</v>
      </c>
      <c r="N834" s="7">
        <f t="shared" si="3"/>
        <v>544800000</v>
      </c>
    </row>
    <row r="835">
      <c r="A835" s="136">
        <v>861.0</v>
      </c>
      <c r="B835" s="137" t="s">
        <v>356</v>
      </c>
      <c r="C835" s="137" t="s">
        <v>27</v>
      </c>
      <c r="D835" s="139">
        <v>42369.0</v>
      </c>
      <c r="E835" s="138">
        <v>2.3844E9</v>
      </c>
      <c r="F835" s="138">
        <v>8.065E8</v>
      </c>
      <c r="G835" s="138">
        <v>6.405E8</v>
      </c>
      <c r="H835" s="138">
        <v>1.974E8</v>
      </c>
      <c r="I835" s="141" t="s">
        <v>59</v>
      </c>
      <c r="J835" s="137" t="s">
        <v>13</v>
      </c>
      <c r="K835" s="137" t="s">
        <v>70</v>
      </c>
      <c r="L835" s="7">
        <f t="shared" si="1"/>
        <v>1577900000</v>
      </c>
      <c r="M835" s="6">
        <f t="shared" si="2"/>
        <v>837900000</v>
      </c>
      <c r="N835" s="7">
        <f t="shared" si="3"/>
        <v>740000000</v>
      </c>
    </row>
    <row r="836">
      <c r="A836" s="136">
        <v>862.0</v>
      </c>
      <c r="B836" s="137" t="s">
        <v>356</v>
      </c>
      <c r="C836" s="137" t="s">
        <v>28</v>
      </c>
      <c r="D836" s="139">
        <v>42735.0</v>
      </c>
      <c r="E836" s="138">
        <v>2.7044E9</v>
      </c>
      <c r="F836" s="138">
        <v>8.143E8</v>
      </c>
      <c r="G836" s="138">
        <v>7.053E8</v>
      </c>
      <c r="H836" s="138">
        <v>2.396E8</v>
      </c>
      <c r="I836" s="140" t="s">
        <v>59</v>
      </c>
      <c r="J836" s="137" t="s">
        <v>13</v>
      </c>
      <c r="K836" s="137" t="s">
        <v>70</v>
      </c>
      <c r="L836" s="7">
        <f t="shared" si="1"/>
        <v>1890100000</v>
      </c>
      <c r="M836" s="7">
        <f t="shared" si="2"/>
        <v>944900000</v>
      </c>
      <c r="N836" s="7">
        <f t="shared" si="3"/>
        <v>945200000</v>
      </c>
    </row>
    <row r="837">
      <c r="A837" s="136">
        <v>863.0</v>
      </c>
      <c r="B837" s="137" t="s">
        <v>357</v>
      </c>
      <c r="C837" s="137" t="s">
        <v>25</v>
      </c>
      <c r="D837" s="139">
        <v>41639.0</v>
      </c>
      <c r="E837" s="138">
        <v>1.4135E10</v>
      </c>
      <c r="F837" s="138">
        <v>8.554E9</v>
      </c>
      <c r="G837" s="138">
        <v>2.815E9</v>
      </c>
      <c r="H837" s="141" t="s">
        <v>59</v>
      </c>
      <c r="I837" s="138">
        <v>2.5E8</v>
      </c>
      <c r="J837" s="137" t="s">
        <v>14</v>
      </c>
      <c r="K837" s="137" t="s">
        <v>189</v>
      </c>
      <c r="L837" s="7">
        <f t="shared" si="1"/>
        <v>5581000000</v>
      </c>
      <c r="M837" s="7">
        <f t="shared" si="2"/>
        <v>3065000000</v>
      </c>
      <c r="N837" s="7">
        <f t="shared" si="3"/>
        <v>2516000000</v>
      </c>
    </row>
    <row r="838">
      <c r="A838" s="136">
        <v>864.0</v>
      </c>
      <c r="B838" s="137" t="s">
        <v>357</v>
      </c>
      <c r="C838" s="137" t="s">
        <v>26</v>
      </c>
      <c r="D838" s="139">
        <v>42004.0</v>
      </c>
      <c r="E838" s="138">
        <v>1.4484E10</v>
      </c>
      <c r="F838" s="138">
        <v>8.673E9</v>
      </c>
      <c r="G838" s="138">
        <v>2.678E9</v>
      </c>
      <c r="H838" s="141" t="s">
        <v>59</v>
      </c>
      <c r="I838" s="138">
        <v>2.45E8</v>
      </c>
      <c r="J838" s="137" t="s">
        <v>14</v>
      </c>
      <c r="K838" s="137" t="s">
        <v>189</v>
      </c>
      <c r="L838" s="7">
        <f t="shared" si="1"/>
        <v>5811000000</v>
      </c>
      <c r="M838" s="7">
        <f t="shared" si="2"/>
        <v>2923000000</v>
      </c>
      <c r="N838" s="7">
        <f t="shared" si="3"/>
        <v>2888000000</v>
      </c>
    </row>
    <row r="839">
      <c r="A839" s="136">
        <v>865.0</v>
      </c>
      <c r="B839" s="137" t="s">
        <v>357</v>
      </c>
      <c r="C839" s="137" t="s">
        <v>27</v>
      </c>
      <c r="D839" s="139">
        <v>42369.0</v>
      </c>
      <c r="E839" s="138">
        <v>1.3405E10</v>
      </c>
      <c r="F839" s="138">
        <v>7.888E9</v>
      </c>
      <c r="G839" s="138">
        <v>2.417E9</v>
      </c>
      <c r="H839" s="141" t="s">
        <v>59</v>
      </c>
      <c r="I839" s="138">
        <v>2.33E8</v>
      </c>
      <c r="J839" s="137" t="s">
        <v>14</v>
      </c>
      <c r="K839" s="137" t="s">
        <v>189</v>
      </c>
      <c r="L839" s="7">
        <f t="shared" si="1"/>
        <v>5517000000</v>
      </c>
      <c r="M839" s="7">
        <f t="shared" si="2"/>
        <v>2650000000</v>
      </c>
      <c r="N839" s="7">
        <f t="shared" si="3"/>
        <v>2867000000</v>
      </c>
    </row>
    <row r="840">
      <c r="A840" s="136">
        <v>866.0</v>
      </c>
      <c r="B840" s="137" t="s">
        <v>357</v>
      </c>
      <c r="C840" s="137" t="s">
        <v>28</v>
      </c>
      <c r="D840" s="139">
        <v>42735.0</v>
      </c>
      <c r="E840" s="138">
        <v>1.3599E10</v>
      </c>
      <c r="F840" s="138">
        <v>7.896E9</v>
      </c>
      <c r="G840" s="138">
        <v>2.415E9</v>
      </c>
      <c r="H840" s="141" t="s">
        <v>59</v>
      </c>
      <c r="I840" s="138">
        <v>2.24E8</v>
      </c>
      <c r="J840" s="137" t="s">
        <v>14</v>
      </c>
      <c r="K840" s="137" t="s">
        <v>189</v>
      </c>
      <c r="L840" s="7">
        <f t="shared" si="1"/>
        <v>5703000000</v>
      </c>
      <c r="M840" s="7">
        <f t="shared" si="2"/>
        <v>2639000000</v>
      </c>
      <c r="N840" s="7">
        <f t="shared" si="3"/>
        <v>3064000000</v>
      </c>
    </row>
    <row r="841">
      <c r="A841" s="136">
        <v>867.0</v>
      </c>
      <c r="B841" s="137" t="s">
        <v>358</v>
      </c>
      <c r="C841" s="137" t="s">
        <v>25</v>
      </c>
      <c r="D841" s="139">
        <v>41274.0</v>
      </c>
      <c r="E841" s="138">
        <v>4.0504E9</v>
      </c>
      <c r="F841" s="140" t="s">
        <v>59</v>
      </c>
      <c r="G841" s="138">
        <v>3.2078E9</v>
      </c>
      <c r="H841" s="141" t="s">
        <v>59</v>
      </c>
      <c r="I841" s="140" t="s">
        <v>59</v>
      </c>
      <c r="J841" s="137" t="s">
        <v>12</v>
      </c>
      <c r="K841" s="137" t="s">
        <v>107</v>
      </c>
      <c r="L841" s="7" t="str">
        <f t="shared" si="1"/>
        <v>#VALUE!</v>
      </c>
      <c r="M841" s="7">
        <f t="shared" si="2"/>
        <v>3207800000</v>
      </c>
      <c r="N841" s="6" t="str">
        <f t="shared" si="3"/>
        <v>#VALUE!</v>
      </c>
    </row>
    <row r="842">
      <c r="A842" s="136">
        <v>868.0</v>
      </c>
      <c r="B842" s="137" t="s">
        <v>358</v>
      </c>
      <c r="C842" s="137" t="s">
        <v>26</v>
      </c>
      <c r="D842" s="139">
        <v>41639.0</v>
      </c>
      <c r="E842" s="138">
        <v>4.6446E9</v>
      </c>
      <c r="F842" s="140" t="s">
        <v>59</v>
      </c>
      <c r="G842" s="138">
        <v>3.5244E9</v>
      </c>
      <c r="H842" s="141" t="s">
        <v>59</v>
      </c>
      <c r="I842" s="140" t="s">
        <v>59</v>
      </c>
      <c r="J842" s="137" t="s">
        <v>12</v>
      </c>
      <c r="K842" s="137" t="s">
        <v>107</v>
      </c>
      <c r="L842" s="7" t="str">
        <f t="shared" si="1"/>
        <v>#VALUE!</v>
      </c>
      <c r="M842" s="7">
        <f t="shared" si="2"/>
        <v>3524400000</v>
      </c>
      <c r="N842" s="6" t="str">
        <f t="shared" si="3"/>
        <v>#VALUE!</v>
      </c>
    </row>
    <row r="843">
      <c r="A843" s="136">
        <v>869.0</v>
      </c>
      <c r="B843" s="137" t="s">
        <v>358</v>
      </c>
      <c r="C843" s="137" t="s">
        <v>27</v>
      </c>
      <c r="D843" s="139">
        <v>42004.0</v>
      </c>
      <c r="E843" s="138">
        <v>5.1471E9</v>
      </c>
      <c r="F843" s="140" t="s">
        <v>59</v>
      </c>
      <c r="G843" s="138">
        <v>3.8702E9</v>
      </c>
      <c r="H843" s="141" t="s">
        <v>59</v>
      </c>
      <c r="I843" s="140" t="s">
        <v>59</v>
      </c>
      <c r="J843" s="137" t="s">
        <v>12</v>
      </c>
      <c r="K843" s="137" t="s">
        <v>107</v>
      </c>
      <c r="L843" s="7" t="str">
        <f t="shared" si="1"/>
        <v>#VALUE!</v>
      </c>
      <c r="M843" s="7">
        <f t="shared" si="2"/>
        <v>3870200000</v>
      </c>
      <c r="N843" s="6" t="str">
        <f t="shared" si="3"/>
        <v>#VALUE!</v>
      </c>
    </row>
    <row r="844">
      <c r="A844" s="136">
        <v>870.0</v>
      </c>
      <c r="B844" s="137" t="s">
        <v>358</v>
      </c>
      <c r="C844" s="137" t="s">
        <v>28</v>
      </c>
      <c r="D844" s="139">
        <v>42369.0</v>
      </c>
      <c r="E844" s="138">
        <v>5.1229E9</v>
      </c>
      <c r="F844" s="140" t="s">
        <v>59</v>
      </c>
      <c r="G844" s="138">
        <v>3.7645E9</v>
      </c>
      <c r="H844" s="141" t="s">
        <v>59</v>
      </c>
      <c r="I844" s="140" t="s">
        <v>59</v>
      </c>
      <c r="J844" s="137" t="s">
        <v>12</v>
      </c>
      <c r="K844" s="137" t="s">
        <v>107</v>
      </c>
      <c r="L844" s="7" t="str">
        <f t="shared" si="1"/>
        <v>#VALUE!</v>
      </c>
      <c r="M844" s="7">
        <f t="shared" si="2"/>
        <v>3764500000</v>
      </c>
      <c r="N844" s="6" t="str">
        <f t="shared" si="3"/>
        <v>#VALUE!</v>
      </c>
    </row>
    <row r="845">
      <c r="A845" s="136">
        <v>871.0</v>
      </c>
      <c r="B845" s="137" t="s">
        <v>359</v>
      </c>
      <c r="C845" s="137" t="s">
        <v>25</v>
      </c>
      <c r="D845" s="139">
        <v>41274.0</v>
      </c>
      <c r="E845" s="138">
        <v>5.05498E9</v>
      </c>
      <c r="F845" s="138">
        <v>3.230857E9</v>
      </c>
      <c r="G845" s="138">
        <v>1.064757E9</v>
      </c>
      <c r="H845" s="141" t="s">
        <v>59</v>
      </c>
      <c r="I845" s="138">
        <v>2.29166E8</v>
      </c>
      <c r="J845" s="137" t="s">
        <v>14</v>
      </c>
      <c r="K845" s="137" t="s">
        <v>360</v>
      </c>
      <c r="L845" s="7">
        <f t="shared" si="1"/>
        <v>1824123000</v>
      </c>
      <c r="M845" s="7">
        <f t="shared" si="2"/>
        <v>1293923000</v>
      </c>
      <c r="N845" s="7">
        <f t="shared" si="3"/>
        <v>530200000</v>
      </c>
    </row>
    <row r="846">
      <c r="A846" s="136">
        <v>872.0</v>
      </c>
      <c r="B846" s="137" t="s">
        <v>359</v>
      </c>
      <c r="C846" s="137" t="s">
        <v>26</v>
      </c>
      <c r="D846" s="139">
        <v>41639.0</v>
      </c>
      <c r="E846" s="138">
        <v>5.584571E9</v>
      </c>
      <c r="F846" s="138">
        <v>3.570801E9</v>
      </c>
      <c r="G846" s="138">
        <v>1.183682E9</v>
      </c>
      <c r="H846" s="140" t="s">
        <v>59</v>
      </c>
      <c r="I846" s="138">
        <v>2.5338E8</v>
      </c>
      <c r="J846" s="137" t="s">
        <v>14</v>
      </c>
      <c r="K846" s="137" t="s">
        <v>360</v>
      </c>
      <c r="L846" s="7">
        <f t="shared" si="1"/>
        <v>2013770000</v>
      </c>
      <c r="M846" s="7">
        <f t="shared" si="2"/>
        <v>1437062000</v>
      </c>
      <c r="N846" s="7">
        <f t="shared" si="3"/>
        <v>576708000</v>
      </c>
    </row>
    <row r="847">
      <c r="A847" s="136">
        <v>873.0</v>
      </c>
      <c r="B847" s="137" t="s">
        <v>359</v>
      </c>
      <c r="C847" s="137" t="s">
        <v>27</v>
      </c>
      <c r="D847" s="139">
        <v>42004.0</v>
      </c>
      <c r="E847" s="138">
        <v>6.165441E9</v>
      </c>
      <c r="F847" s="138">
        <v>3.898403E9</v>
      </c>
      <c r="G847" s="138">
        <v>1.341E9</v>
      </c>
      <c r="H847" s="141" t="s">
        <v>59</v>
      </c>
      <c r="I847" s="138">
        <v>2.94496E8</v>
      </c>
      <c r="J847" s="137" t="s">
        <v>14</v>
      </c>
      <c r="K847" s="137" t="s">
        <v>360</v>
      </c>
      <c r="L847" s="7">
        <f t="shared" si="1"/>
        <v>2267038000</v>
      </c>
      <c r="M847" s="7">
        <f t="shared" si="2"/>
        <v>1635496000</v>
      </c>
      <c r="N847" s="7">
        <f t="shared" si="3"/>
        <v>631542000</v>
      </c>
    </row>
    <row r="848">
      <c r="A848" s="136">
        <v>874.0</v>
      </c>
      <c r="B848" s="137" t="s">
        <v>359</v>
      </c>
      <c r="C848" s="137" t="s">
        <v>28</v>
      </c>
      <c r="D848" s="139">
        <v>42369.0</v>
      </c>
      <c r="E848" s="138">
        <v>6.187646E9</v>
      </c>
      <c r="F848" s="138">
        <v>3.665578E9</v>
      </c>
      <c r="G848" s="138">
        <v>1.466761E9</v>
      </c>
      <c r="H848" s="141" t="s">
        <v>59</v>
      </c>
      <c r="I848" s="138">
        <v>3.39613E8</v>
      </c>
      <c r="J848" s="137" t="s">
        <v>14</v>
      </c>
      <c r="K848" s="137" t="s">
        <v>360</v>
      </c>
      <c r="L848" s="7">
        <f t="shared" si="1"/>
        <v>2522068000</v>
      </c>
      <c r="M848" s="7">
        <f t="shared" si="2"/>
        <v>1806374000</v>
      </c>
      <c r="N848" s="7">
        <f t="shared" si="3"/>
        <v>715694000</v>
      </c>
    </row>
    <row r="849">
      <c r="A849" s="136">
        <v>875.0</v>
      </c>
      <c r="B849" s="137" t="s">
        <v>361</v>
      </c>
      <c r="C849" s="137" t="s">
        <v>25</v>
      </c>
      <c r="D849" s="139">
        <v>41544.0</v>
      </c>
      <c r="E849" s="138">
        <v>1.1818376E10</v>
      </c>
      <c r="F849" s="138">
        <v>9.976057E9</v>
      </c>
      <c r="G849" s="138">
        <v>1.17334E9</v>
      </c>
      <c r="H849" s="141" t="s">
        <v>59</v>
      </c>
      <c r="I849" s="140" t="s">
        <v>59</v>
      </c>
      <c r="J849" s="137" t="s">
        <v>14</v>
      </c>
      <c r="K849" s="137" t="s">
        <v>196</v>
      </c>
      <c r="L849" s="7">
        <f t="shared" si="1"/>
        <v>1842319000</v>
      </c>
      <c r="M849" s="7">
        <f t="shared" si="2"/>
        <v>1173340000</v>
      </c>
      <c r="N849" s="7">
        <f t="shared" si="3"/>
        <v>668979000</v>
      </c>
    </row>
    <row r="850">
      <c r="A850" s="136">
        <v>876.0</v>
      </c>
      <c r="B850" s="137" t="s">
        <v>361</v>
      </c>
      <c r="C850" s="137" t="s">
        <v>26</v>
      </c>
      <c r="D850" s="139">
        <v>41908.0</v>
      </c>
      <c r="E850" s="138">
        <v>1.2695157E10</v>
      </c>
      <c r="F850" s="138">
        <v>1.0621373E10</v>
      </c>
      <c r="G850" s="138">
        <v>1.545716E9</v>
      </c>
      <c r="H850" s="141" t="s">
        <v>59</v>
      </c>
      <c r="I850" s="140" t="s">
        <v>59</v>
      </c>
      <c r="J850" s="137" t="s">
        <v>14</v>
      </c>
      <c r="K850" s="137" t="s">
        <v>196</v>
      </c>
      <c r="L850" s="7">
        <f t="shared" si="1"/>
        <v>2073784000</v>
      </c>
      <c r="M850" s="7">
        <f t="shared" si="2"/>
        <v>1545716000</v>
      </c>
      <c r="N850" s="7">
        <f t="shared" si="3"/>
        <v>528068000</v>
      </c>
    </row>
    <row r="851">
      <c r="A851" s="136">
        <v>877.0</v>
      </c>
      <c r="B851" s="137" t="s">
        <v>361</v>
      </c>
      <c r="C851" s="137" t="s">
        <v>27</v>
      </c>
      <c r="D851" s="139">
        <v>42279.0</v>
      </c>
      <c r="E851" s="138">
        <v>1.2114832E10</v>
      </c>
      <c r="F851" s="138">
        <v>1.0146494E10</v>
      </c>
      <c r="G851" s="138">
        <v>1.522811E9</v>
      </c>
      <c r="H851" s="140" t="s">
        <v>59</v>
      </c>
      <c r="I851" s="141" t="s">
        <v>59</v>
      </c>
      <c r="J851" s="137" t="s">
        <v>14</v>
      </c>
      <c r="K851" s="137" t="s">
        <v>196</v>
      </c>
      <c r="L851" s="7">
        <f t="shared" si="1"/>
        <v>1968338000</v>
      </c>
      <c r="M851" s="6">
        <f t="shared" si="2"/>
        <v>1522811000</v>
      </c>
      <c r="N851" s="7">
        <f t="shared" si="3"/>
        <v>445527000</v>
      </c>
    </row>
    <row r="852">
      <c r="A852" s="136">
        <v>878.0</v>
      </c>
      <c r="B852" s="137" t="s">
        <v>361</v>
      </c>
      <c r="C852" s="137" t="s">
        <v>28</v>
      </c>
      <c r="D852" s="139">
        <v>42643.0</v>
      </c>
      <c r="E852" s="138">
        <v>1.0964157E10</v>
      </c>
      <c r="F852" s="138">
        <v>9.196326E9</v>
      </c>
      <c r="G852" s="138">
        <v>1.429233E9</v>
      </c>
      <c r="H852" s="140" t="s">
        <v>59</v>
      </c>
      <c r="I852" s="141" t="s">
        <v>59</v>
      </c>
      <c r="J852" s="137" t="s">
        <v>14</v>
      </c>
      <c r="K852" s="137" t="s">
        <v>196</v>
      </c>
      <c r="L852" s="7">
        <f t="shared" si="1"/>
        <v>1767831000</v>
      </c>
      <c r="M852" s="6">
        <f t="shared" si="2"/>
        <v>1429233000</v>
      </c>
      <c r="N852" s="7">
        <f t="shared" si="3"/>
        <v>338598000</v>
      </c>
    </row>
    <row r="853">
      <c r="A853" s="136">
        <v>879.0</v>
      </c>
      <c r="B853" s="137" t="s">
        <v>362</v>
      </c>
      <c r="C853" s="137" t="s">
        <v>25</v>
      </c>
      <c r="D853" s="139">
        <v>41274.0</v>
      </c>
      <c r="E853" s="138">
        <v>4.3654E9</v>
      </c>
      <c r="F853" s="138">
        <v>1.6566E9</v>
      </c>
      <c r="G853" s="138">
        <v>1.2523E9</v>
      </c>
      <c r="H853" s="138">
        <v>1.1016E9</v>
      </c>
      <c r="I853" s="141" t="s">
        <v>59</v>
      </c>
      <c r="J853" s="137" t="s">
        <v>15</v>
      </c>
      <c r="K853" s="137" t="s">
        <v>206</v>
      </c>
      <c r="L853" s="7">
        <f t="shared" si="1"/>
        <v>2708800000</v>
      </c>
      <c r="M853" s="6">
        <f t="shared" si="2"/>
        <v>2353900000</v>
      </c>
      <c r="N853" s="7">
        <f t="shared" si="3"/>
        <v>354900000</v>
      </c>
    </row>
    <row r="854">
      <c r="A854" s="136">
        <v>880.0</v>
      </c>
      <c r="B854" s="137" t="s">
        <v>362</v>
      </c>
      <c r="C854" s="137" t="s">
        <v>26</v>
      </c>
      <c r="D854" s="139">
        <v>41639.0</v>
      </c>
      <c r="E854" s="138">
        <v>4.6691E9</v>
      </c>
      <c r="F854" s="138">
        <v>1.7277E9</v>
      </c>
      <c r="G854" s="138">
        <v>1.2932E9</v>
      </c>
      <c r="H854" s="138">
        <v>1.0432E9</v>
      </c>
      <c r="I854" s="140" t="s">
        <v>59</v>
      </c>
      <c r="J854" s="137" t="s">
        <v>15</v>
      </c>
      <c r="K854" s="137" t="s">
        <v>206</v>
      </c>
      <c r="L854" s="7">
        <f t="shared" si="1"/>
        <v>2941400000</v>
      </c>
      <c r="M854" s="7">
        <f t="shared" si="2"/>
        <v>2336400000</v>
      </c>
      <c r="N854" s="7">
        <f t="shared" si="3"/>
        <v>605000000</v>
      </c>
    </row>
    <row r="855">
      <c r="A855" s="136">
        <v>881.0</v>
      </c>
      <c r="B855" s="137" t="s">
        <v>362</v>
      </c>
      <c r="C855" s="137" t="s">
        <v>27</v>
      </c>
      <c r="D855" s="139">
        <v>42004.0</v>
      </c>
      <c r="E855" s="138">
        <v>4.6271E9</v>
      </c>
      <c r="F855" s="138">
        <v>1.7689E9</v>
      </c>
      <c r="G855" s="138">
        <v>1.2547E9</v>
      </c>
      <c r="H855" s="138">
        <v>1.0062E9</v>
      </c>
      <c r="I855" s="140" t="s">
        <v>59</v>
      </c>
      <c r="J855" s="137" t="s">
        <v>15</v>
      </c>
      <c r="K855" s="137" t="s">
        <v>206</v>
      </c>
      <c r="L855" s="7">
        <f t="shared" si="1"/>
        <v>2858200000</v>
      </c>
      <c r="M855" s="7">
        <f t="shared" si="2"/>
        <v>2260900000</v>
      </c>
      <c r="N855" s="7">
        <f t="shared" si="3"/>
        <v>597300000</v>
      </c>
    </row>
    <row r="856">
      <c r="A856" s="136">
        <v>882.0</v>
      </c>
      <c r="B856" s="137" t="s">
        <v>362</v>
      </c>
      <c r="C856" s="137" t="s">
        <v>28</v>
      </c>
      <c r="D856" s="139">
        <v>42369.0</v>
      </c>
      <c r="E856" s="138">
        <v>4.8578E9</v>
      </c>
      <c r="F856" s="138">
        <v>1.7792E9</v>
      </c>
      <c r="G856" s="138">
        <v>1.1727E9</v>
      </c>
      <c r="H856" s="138">
        <v>9.945E8</v>
      </c>
      <c r="I856" s="140" t="s">
        <v>59</v>
      </c>
      <c r="J856" s="137" t="s">
        <v>15</v>
      </c>
      <c r="K856" s="137" t="s">
        <v>206</v>
      </c>
      <c r="L856" s="7">
        <f t="shared" si="1"/>
        <v>3078600000</v>
      </c>
      <c r="M856" s="7">
        <f t="shared" si="2"/>
        <v>2167200000</v>
      </c>
      <c r="N856" s="7">
        <f t="shared" si="3"/>
        <v>911400000</v>
      </c>
    </row>
    <row r="857">
      <c r="A857" s="136">
        <v>883.0</v>
      </c>
      <c r="B857" s="137" t="s">
        <v>363</v>
      </c>
      <c r="C857" s="137" t="s">
        <v>25</v>
      </c>
      <c r="D857" s="139">
        <v>41274.0</v>
      </c>
      <c r="E857" s="138">
        <v>9.3646E10</v>
      </c>
      <c r="F857" s="140" t="s">
        <v>59</v>
      </c>
      <c r="G857" s="138">
        <v>6.4729E10</v>
      </c>
      <c r="H857" s="141" t="s">
        <v>59</v>
      </c>
      <c r="I857" s="138">
        <v>3.385E9</v>
      </c>
      <c r="J857" s="137" t="s">
        <v>12</v>
      </c>
      <c r="K857" s="137" t="s">
        <v>137</v>
      </c>
      <c r="L857" s="7" t="str">
        <f t="shared" si="1"/>
        <v>#VALUE!</v>
      </c>
      <c r="M857" s="7">
        <f t="shared" si="2"/>
        <v>68114000000</v>
      </c>
      <c r="N857" s="6" t="str">
        <f t="shared" si="3"/>
        <v>#VALUE!</v>
      </c>
    </row>
    <row r="858">
      <c r="A858" s="136">
        <v>884.0</v>
      </c>
      <c r="B858" s="137" t="s">
        <v>363</v>
      </c>
      <c r="C858" s="137" t="s">
        <v>26</v>
      </c>
      <c r="D858" s="139">
        <v>41639.0</v>
      </c>
      <c r="E858" s="138">
        <v>9.7142E10</v>
      </c>
      <c r="F858" s="140" t="s">
        <v>59</v>
      </c>
      <c r="G858" s="138">
        <v>7.0467E10</v>
      </c>
      <c r="H858" s="141" t="s">
        <v>59</v>
      </c>
      <c r="I858" s="138">
        <v>2.25E8</v>
      </c>
      <c r="J858" s="137" t="s">
        <v>12</v>
      </c>
      <c r="K858" s="137" t="s">
        <v>137</v>
      </c>
      <c r="L858" s="7" t="str">
        <f t="shared" si="1"/>
        <v>#VALUE!</v>
      </c>
      <c r="M858" s="7">
        <f t="shared" si="2"/>
        <v>70692000000</v>
      </c>
      <c r="N858" s="6" t="str">
        <f t="shared" si="3"/>
        <v>#VALUE!</v>
      </c>
    </row>
    <row r="859">
      <c r="A859" s="136">
        <v>885.0</v>
      </c>
      <c r="B859" s="137" t="s">
        <v>363</v>
      </c>
      <c r="C859" s="137" t="s">
        <v>27</v>
      </c>
      <c r="D859" s="139">
        <v>42004.0</v>
      </c>
      <c r="E859" s="138">
        <v>9.1973E10</v>
      </c>
      <c r="F859" s="140" t="s">
        <v>59</v>
      </c>
      <c r="G859" s="138">
        <v>6.1274E10</v>
      </c>
      <c r="H859" s="141" t="s">
        <v>59</v>
      </c>
      <c r="I859" s="138">
        <v>3.139E9</v>
      </c>
      <c r="J859" s="137" t="s">
        <v>12</v>
      </c>
      <c r="K859" s="137" t="s">
        <v>137</v>
      </c>
      <c r="L859" s="7" t="str">
        <f t="shared" si="1"/>
        <v>#VALUE!</v>
      </c>
      <c r="M859" s="7">
        <f t="shared" si="2"/>
        <v>64413000000</v>
      </c>
      <c r="N859" s="6" t="str">
        <f t="shared" si="3"/>
        <v>#VALUE!</v>
      </c>
    </row>
    <row r="860">
      <c r="A860" s="136">
        <v>886.0</v>
      </c>
      <c r="B860" s="137" t="s">
        <v>363</v>
      </c>
      <c r="C860" s="137" t="s">
        <v>28</v>
      </c>
      <c r="D860" s="139">
        <v>42369.0</v>
      </c>
      <c r="E860" s="138">
        <v>8.9716E10</v>
      </c>
      <c r="F860" s="140" t="s">
        <v>59</v>
      </c>
      <c r="G860" s="138">
        <v>5.9014E10</v>
      </c>
      <c r="H860" s="140" t="s">
        <v>59</v>
      </c>
      <c r="I860" s="138">
        <v>3.827E9</v>
      </c>
      <c r="J860" s="137" t="s">
        <v>12</v>
      </c>
      <c r="K860" s="137" t="s">
        <v>137</v>
      </c>
      <c r="L860" s="7" t="str">
        <f t="shared" si="1"/>
        <v>#VALUE!</v>
      </c>
      <c r="M860" s="7">
        <f t="shared" si="2"/>
        <v>62841000000</v>
      </c>
      <c r="N860" s="6" t="str">
        <f t="shared" si="3"/>
        <v>#VALUE!</v>
      </c>
    </row>
    <row r="861">
      <c r="A861" s="136">
        <v>887.0</v>
      </c>
      <c r="B861" s="137" t="s">
        <v>364</v>
      </c>
      <c r="C861" s="137" t="s">
        <v>25</v>
      </c>
      <c r="D861" s="139">
        <v>41307.0</v>
      </c>
      <c r="E861" s="138">
        <v>1.2134E10</v>
      </c>
      <c r="F861" s="138">
        <v>7.432E9</v>
      </c>
      <c r="G861" s="138">
        <v>3.357E9</v>
      </c>
      <c r="H861" s="141" t="s">
        <v>59</v>
      </c>
      <c r="I861" s="140" t="s">
        <v>59</v>
      </c>
      <c r="J861" s="137" t="s">
        <v>9</v>
      </c>
      <c r="K861" s="137" t="s">
        <v>365</v>
      </c>
      <c r="L861" s="7">
        <f t="shared" si="1"/>
        <v>4702000000</v>
      </c>
      <c r="M861" s="7">
        <f t="shared" si="2"/>
        <v>3357000000</v>
      </c>
      <c r="N861" s="7">
        <f t="shared" si="3"/>
        <v>1345000000</v>
      </c>
    </row>
    <row r="862">
      <c r="A862" s="136">
        <v>888.0</v>
      </c>
      <c r="B862" s="137" t="s">
        <v>364</v>
      </c>
      <c r="C862" s="137" t="s">
        <v>26</v>
      </c>
      <c r="D862" s="142">
        <v>41671.0</v>
      </c>
      <c r="E862" s="138">
        <v>1.254E10</v>
      </c>
      <c r="F862" s="138">
        <v>7.737E9</v>
      </c>
      <c r="G862" s="138">
        <v>3.453E9</v>
      </c>
      <c r="H862" s="140" t="s">
        <v>59</v>
      </c>
      <c r="I862" s="141" t="s">
        <v>59</v>
      </c>
      <c r="J862" s="137" t="s">
        <v>9</v>
      </c>
      <c r="K862" s="137" t="s">
        <v>365</v>
      </c>
      <c r="L862" s="7">
        <f t="shared" si="1"/>
        <v>4803000000</v>
      </c>
      <c r="M862" s="6">
        <f t="shared" si="2"/>
        <v>3453000000</v>
      </c>
      <c r="N862" s="7">
        <f t="shared" si="3"/>
        <v>1350000000</v>
      </c>
    </row>
    <row r="863">
      <c r="A863" s="136">
        <v>889.0</v>
      </c>
      <c r="B863" s="137" t="s">
        <v>364</v>
      </c>
      <c r="C863" s="137" t="s">
        <v>27</v>
      </c>
      <c r="D863" s="139">
        <v>42035.0</v>
      </c>
      <c r="E863" s="138">
        <v>1.3506E10</v>
      </c>
      <c r="F863" s="138">
        <v>8.406E9</v>
      </c>
      <c r="G863" s="138">
        <v>3.777E9</v>
      </c>
      <c r="H863" s="141" t="s">
        <v>59</v>
      </c>
      <c r="I863" s="140" t="s">
        <v>59</v>
      </c>
      <c r="J863" s="137" t="s">
        <v>9</v>
      </c>
      <c r="K863" s="137" t="s">
        <v>365</v>
      </c>
      <c r="L863" s="7">
        <f t="shared" si="1"/>
        <v>5100000000</v>
      </c>
      <c r="M863" s="7">
        <f t="shared" si="2"/>
        <v>3777000000</v>
      </c>
      <c r="N863" s="7">
        <f t="shared" si="3"/>
        <v>1323000000</v>
      </c>
    </row>
    <row r="864">
      <c r="A864" s="136">
        <v>890.0</v>
      </c>
      <c r="B864" s="137" t="s">
        <v>364</v>
      </c>
      <c r="C864" s="137" t="s">
        <v>28</v>
      </c>
      <c r="D864" s="139">
        <v>42399.0</v>
      </c>
      <c r="E864" s="138">
        <v>1.4437E10</v>
      </c>
      <c r="F864" s="138">
        <v>9.168E9</v>
      </c>
      <c r="G864" s="138">
        <v>4.168E9</v>
      </c>
      <c r="H864" s="141" t="s">
        <v>59</v>
      </c>
      <c r="I864" s="140" t="s">
        <v>59</v>
      </c>
      <c r="J864" s="137" t="s">
        <v>9</v>
      </c>
      <c r="K864" s="137" t="s">
        <v>365</v>
      </c>
      <c r="L864" s="7">
        <f t="shared" si="1"/>
        <v>5269000000</v>
      </c>
      <c r="M864" s="7">
        <f t="shared" si="2"/>
        <v>4168000000</v>
      </c>
      <c r="N864" s="7">
        <f t="shared" si="3"/>
        <v>1101000000</v>
      </c>
    </row>
    <row r="865">
      <c r="A865" s="136">
        <v>891.0</v>
      </c>
      <c r="B865" s="137" t="s">
        <v>366</v>
      </c>
      <c r="C865" s="137" t="s">
        <v>25</v>
      </c>
      <c r="D865" s="139">
        <v>41272.0</v>
      </c>
      <c r="E865" s="138">
        <v>1.4197E10</v>
      </c>
      <c r="F865" s="138">
        <v>8.763E9</v>
      </c>
      <c r="G865" s="138">
        <v>3.872E9</v>
      </c>
      <c r="H865" s="140" t="s">
        <v>59</v>
      </c>
      <c r="I865" s="141" t="s">
        <v>59</v>
      </c>
      <c r="J865" s="137" t="s">
        <v>10</v>
      </c>
      <c r="K865" s="137" t="s">
        <v>156</v>
      </c>
      <c r="L865" s="7">
        <f t="shared" si="1"/>
        <v>5434000000</v>
      </c>
      <c r="M865" s="6">
        <f t="shared" si="2"/>
        <v>3872000000</v>
      </c>
      <c r="N865" s="7">
        <f t="shared" si="3"/>
        <v>1562000000</v>
      </c>
    </row>
    <row r="866">
      <c r="A866" s="136">
        <v>892.0</v>
      </c>
      <c r="B866" s="137" t="s">
        <v>366</v>
      </c>
      <c r="C866" s="137" t="s">
        <v>26</v>
      </c>
      <c r="D866" s="139">
        <v>41636.0</v>
      </c>
      <c r="E866" s="138">
        <v>1.4792E10</v>
      </c>
      <c r="F866" s="138">
        <v>8.689E9</v>
      </c>
      <c r="G866" s="138">
        <v>3.266E9</v>
      </c>
      <c r="H866" s="141" t="s">
        <v>59</v>
      </c>
      <c r="I866" s="140" t="s">
        <v>59</v>
      </c>
      <c r="J866" s="137" t="s">
        <v>10</v>
      </c>
      <c r="K866" s="137" t="s">
        <v>156</v>
      </c>
      <c r="L866" s="7">
        <f t="shared" si="1"/>
        <v>6103000000</v>
      </c>
      <c r="M866" s="7">
        <f t="shared" si="2"/>
        <v>3266000000</v>
      </c>
      <c r="N866" s="7">
        <f t="shared" si="3"/>
        <v>2837000000</v>
      </c>
    </row>
    <row r="867">
      <c r="A867" s="136">
        <v>893.0</v>
      </c>
      <c r="B867" s="137" t="s">
        <v>366</v>
      </c>
      <c r="C867" s="137" t="s">
        <v>27</v>
      </c>
      <c r="D867" s="139">
        <v>42007.0</v>
      </c>
      <c r="E867" s="138">
        <v>1.458E10</v>
      </c>
      <c r="F867" s="138">
        <v>9.517E9</v>
      </c>
      <c r="G867" s="138">
        <v>4.039E9</v>
      </c>
      <c r="H867" s="141" t="s">
        <v>59</v>
      </c>
      <c r="I867" s="140" t="s">
        <v>59</v>
      </c>
      <c r="J867" s="137" t="s">
        <v>10</v>
      </c>
      <c r="K867" s="137" t="s">
        <v>156</v>
      </c>
      <c r="L867" s="7">
        <f t="shared" si="1"/>
        <v>5063000000</v>
      </c>
      <c r="M867" s="7">
        <f t="shared" si="2"/>
        <v>4039000000</v>
      </c>
      <c r="N867" s="7">
        <f t="shared" si="3"/>
        <v>1024000000</v>
      </c>
    </row>
    <row r="868">
      <c r="A868" s="136">
        <v>894.0</v>
      </c>
      <c r="B868" s="137" t="s">
        <v>366</v>
      </c>
      <c r="C868" s="137" t="s">
        <v>28</v>
      </c>
      <c r="D868" s="139">
        <v>42371.0</v>
      </c>
      <c r="E868" s="138">
        <v>1.3525E10</v>
      </c>
      <c r="F868" s="138">
        <v>8.844E9</v>
      </c>
      <c r="G868" s="138">
        <v>3.59E9</v>
      </c>
      <c r="H868" s="140" t="s">
        <v>59</v>
      </c>
      <c r="I868" s="140" t="s">
        <v>59</v>
      </c>
      <c r="J868" s="137" t="s">
        <v>10</v>
      </c>
      <c r="K868" s="137" t="s">
        <v>156</v>
      </c>
      <c r="L868" s="7">
        <f t="shared" si="1"/>
        <v>4681000000</v>
      </c>
      <c r="M868" s="7">
        <f t="shared" si="2"/>
        <v>3590000000</v>
      </c>
      <c r="N868" s="7">
        <f t="shared" si="3"/>
        <v>1091000000</v>
      </c>
    </row>
    <row r="869">
      <c r="A869" s="136">
        <v>895.0</v>
      </c>
      <c r="B869" s="137" t="s">
        <v>367</v>
      </c>
      <c r="C869" s="137" t="s">
        <v>25</v>
      </c>
      <c r="D869" s="139">
        <v>41547.0</v>
      </c>
      <c r="E869" s="138">
        <v>1.287577E9</v>
      </c>
      <c r="F869" s="138">
        <v>1.073447E9</v>
      </c>
      <c r="G869" s="138">
        <v>1.74085E8</v>
      </c>
      <c r="H869" s="141" t="s">
        <v>59</v>
      </c>
      <c r="I869" s="138">
        <v>1.2784E7</v>
      </c>
      <c r="J869" s="137" t="s">
        <v>12</v>
      </c>
      <c r="K869" s="137" t="s">
        <v>137</v>
      </c>
      <c r="L869" s="7">
        <f t="shared" si="1"/>
        <v>214130000</v>
      </c>
      <c r="M869" s="7">
        <f t="shared" si="2"/>
        <v>186869000</v>
      </c>
      <c r="N869" s="7">
        <f t="shared" si="3"/>
        <v>27261000</v>
      </c>
    </row>
    <row r="870">
      <c r="A870" s="136">
        <v>896.0</v>
      </c>
      <c r="B870" s="137" t="s">
        <v>367</v>
      </c>
      <c r="C870" s="137" t="s">
        <v>26</v>
      </c>
      <c r="D870" s="139">
        <v>41912.0</v>
      </c>
      <c r="E870" s="138">
        <v>1.463767E9</v>
      </c>
      <c r="F870" s="138">
        <v>1.200308E9</v>
      </c>
      <c r="G870" s="138">
        <v>1.94491E8</v>
      </c>
      <c r="H870" s="141" t="s">
        <v>59</v>
      </c>
      <c r="I870" s="138">
        <v>1.3279E7</v>
      </c>
      <c r="J870" s="137" t="s">
        <v>12</v>
      </c>
      <c r="K870" s="137" t="s">
        <v>137</v>
      </c>
      <c r="L870" s="7">
        <f t="shared" si="1"/>
        <v>263459000</v>
      </c>
      <c r="M870" s="7">
        <f t="shared" si="2"/>
        <v>207770000</v>
      </c>
      <c r="N870" s="7">
        <f t="shared" si="3"/>
        <v>55689000</v>
      </c>
    </row>
    <row r="871">
      <c r="A871" s="136">
        <v>897.0</v>
      </c>
      <c r="B871" s="137" t="s">
        <v>367</v>
      </c>
      <c r="C871" s="137" t="s">
        <v>27</v>
      </c>
      <c r="D871" s="139">
        <v>42277.0</v>
      </c>
      <c r="E871" s="138">
        <v>1.627413E9</v>
      </c>
      <c r="F871" s="138">
        <v>1.354969E9</v>
      </c>
      <c r="G871" s="138">
        <v>2.07519E8</v>
      </c>
      <c r="H871" s="140" t="s">
        <v>59</v>
      </c>
      <c r="I871" s="138">
        <v>1.3338E7</v>
      </c>
      <c r="J871" s="137" t="s">
        <v>12</v>
      </c>
      <c r="K871" s="137" t="s">
        <v>137</v>
      </c>
      <c r="L871" s="7">
        <f t="shared" si="1"/>
        <v>272444000</v>
      </c>
      <c r="M871" s="7">
        <f t="shared" si="2"/>
        <v>220857000</v>
      </c>
      <c r="N871" s="7">
        <f t="shared" si="3"/>
        <v>51587000</v>
      </c>
    </row>
    <row r="872">
      <c r="A872" s="136">
        <v>898.0</v>
      </c>
      <c r="B872" s="137" t="s">
        <v>367</v>
      </c>
      <c r="C872" s="137" t="s">
        <v>28</v>
      </c>
      <c r="D872" s="139">
        <v>42643.0</v>
      </c>
      <c r="E872" s="138">
        <v>1.822114E9</v>
      </c>
      <c r="F872" s="138">
        <v>1.524907E9</v>
      </c>
      <c r="G872" s="138">
        <v>2.24088E8</v>
      </c>
      <c r="H872" s="141" t="s">
        <v>59</v>
      </c>
      <c r="I872" s="138">
        <v>1.3794E7</v>
      </c>
      <c r="J872" s="137" t="s">
        <v>12</v>
      </c>
      <c r="K872" s="137" t="s">
        <v>137</v>
      </c>
      <c r="L872" s="7">
        <f t="shared" si="1"/>
        <v>297207000</v>
      </c>
      <c r="M872" s="7">
        <f t="shared" si="2"/>
        <v>237882000</v>
      </c>
      <c r="N872" s="7">
        <f t="shared" si="3"/>
        <v>59325000</v>
      </c>
    </row>
    <row r="873">
      <c r="A873" s="136">
        <v>899.0</v>
      </c>
      <c r="B873" s="137" t="s">
        <v>368</v>
      </c>
      <c r="C873" s="137" t="s">
        <v>25</v>
      </c>
      <c r="D873" s="139">
        <v>41274.0</v>
      </c>
      <c r="E873" s="138">
        <v>7.93373E8</v>
      </c>
      <c r="F873" s="138">
        <v>2.06974E8</v>
      </c>
      <c r="G873" s="138">
        <v>1.23524E8</v>
      </c>
      <c r="H873" s="141" t="s">
        <v>59</v>
      </c>
      <c r="I873" s="138">
        <v>2.14827E8</v>
      </c>
      <c r="J873" s="137" t="s">
        <v>17</v>
      </c>
      <c r="K873" s="137" t="s">
        <v>88</v>
      </c>
      <c r="L873" s="7">
        <f t="shared" si="1"/>
        <v>586399000</v>
      </c>
      <c r="M873" s="7">
        <f t="shared" si="2"/>
        <v>338351000</v>
      </c>
      <c r="N873" s="7">
        <f t="shared" si="3"/>
        <v>248048000</v>
      </c>
    </row>
    <row r="874">
      <c r="A874" s="136">
        <v>900.0</v>
      </c>
      <c r="B874" s="137" t="s">
        <v>368</v>
      </c>
      <c r="C874" s="137" t="s">
        <v>26</v>
      </c>
      <c r="D874" s="139">
        <v>41639.0</v>
      </c>
      <c r="E874" s="138">
        <v>8.61527E8</v>
      </c>
      <c r="F874" s="138">
        <v>2.21498E8</v>
      </c>
      <c r="G874" s="138">
        <v>1.2747E8</v>
      </c>
      <c r="H874" s="141" t="s">
        <v>59</v>
      </c>
      <c r="I874" s="138">
        <v>2.24713E8</v>
      </c>
      <c r="J874" s="137" t="s">
        <v>17</v>
      </c>
      <c r="K874" s="137" t="s">
        <v>88</v>
      </c>
      <c r="L874" s="7">
        <f t="shared" si="1"/>
        <v>640029000</v>
      </c>
      <c r="M874" s="7">
        <f t="shared" si="2"/>
        <v>352183000</v>
      </c>
      <c r="N874" s="7">
        <f t="shared" si="3"/>
        <v>287846000</v>
      </c>
    </row>
    <row r="875">
      <c r="A875" s="136">
        <v>901.0</v>
      </c>
      <c r="B875" s="137" t="s">
        <v>368</v>
      </c>
      <c r="C875" s="137" t="s">
        <v>27</v>
      </c>
      <c r="D875" s="139">
        <v>42004.0</v>
      </c>
      <c r="E875" s="138">
        <v>9.93897E8</v>
      </c>
      <c r="F875" s="138">
        <v>2.58617E8</v>
      </c>
      <c r="G875" s="138">
        <v>1.22201E8</v>
      </c>
      <c r="H875" s="141" t="s">
        <v>59</v>
      </c>
      <c r="I875" s="138">
        <v>2.58074E8</v>
      </c>
      <c r="J875" s="137" t="s">
        <v>17</v>
      </c>
      <c r="K875" s="137" t="s">
        <v>88</v>
      </c>
      <c r="L875" s="7">
        <f t="shared" si="1"/>
        <v>735280000</v>
      </c>
      <c r="M875" s="7">
        <f t="shared" si="2"/>
        <v>380275000</v>
      </c>
      <c r="N875" s="7">
        <f t="shared" si="3"/>
        <v>355005000</v>
      </c>
    </row>
    <row r="876">
      <c r="A876" s="136">
        <v>902.0</v>
      </c>
      <c r="B876" s="137" t="s">
        <v>368</v>
      </c>
      <c r="C876" s="137" t="s">
        <v>28</v>
      </c>
      <c r="D876" s="139">
        <v>42369.0</v>
      </c>
      <c r="E876" s="138">
        <v>1.166769E9</v>
      </c>
      <c r="F876" s="138">
        <v>3.04477E8</v>
      </c>
      <c r="G876" s="138">
        <v>1.22735E8</v>
      </c>
      <c r="H876" s="140" t="s">
        <v>59</v>
      </c>
      <c r="I876" s="138">
        <v>3.44527E8</v>
      </c>
      <c r="J876" s="137" t="s">
        <v>17</v>
      </c>
      <c r="K876" s="137" t="s">
        <v>88</v>
      </c>
      <c r="L876" s="7">
        <f t="shared" si="1"/>
        <v>862292000</v>
      </c>
      <c r="M876" s="7">
        <f t="shared" si="2"/>
        <v>467262000</v>
      </c>
      <c r="N876" s="7">
        <f t="shared" si="3"/>
        <v>395030000</v>
      </c>
    </row>
    <row r="877">
      <c r="A877" s="136">
        <v>903.0</v>
      </c>
      <c r="B877" s="137" t="s">
        <v>369</v>
      </c>
      <c r="C877" s="137" t="s">
        <v>25</v>
      </c>
      <c r="D877" s="139">
        <v>41455.0</v>
      </c>
      <c r="E877" s="138">
        <v>2.842781E9</v>
      </c>
      <c r="F877" s="138">
        <v>1.237452E9</v>
      </c>
      <c r="G877" s="138">
        <v>3.87812E8</v>
      </c>
      <c r="H877" s="138">
        <v>4.87832E8</v>
      </c>
      <c r="I877" s="141" t="s">
        <v>59</v>
      </c>
      <c r="J877" s="137" t="s">
        <v>15</v>
      </c>
      <c r="K877" s="137" t="s">
        <v>102</v>
      </c>
      <c r="L877" s="7">
        <f t="shared" si="1"/>
        <v>1605329000</v>
      </c>
      <c r="M877" s="6">
        <f t="shared" si="2"/>
        <v>875644000</v>
      </c>
      <c r="N877" s="7">
        <f t="shared" si="3"/>
        <v>729685000</v>
      </c>
    </row>
    <row r="878">
      <c r="A878" s="136">
        <v>904.0</v>
      </c>
      <c r="B878" s="137" t="s">
        <v>369</v>
      </c>
      <c r="C878" s="137" t="s">
        <v>26</v>
      </c>
      <c r="D878" s="139">
        <v>41820.0</v>
      </c>
      <c r="E878" s="138">
        <v>2.929408E9</v>
      </c>
      <c r="F878" s="138">
        <v>1.232962E9</v>
      </c>
      <c r="G878" s="138">
        <v>3.84907E8</v>
      </c>
      <c r="H878" s="138">
        <v>5.39469E8</v>
      </c>
      <c r="I878" s="141" t="s">
        <v>59</v>
      </c>
      <c r="J878" s="137" t="s">
        <v>15</v>
      </c>
      <c r="K878" s="137" t="s">
        <v>102</v>
      </c>
      <c r="L878" s="7">
        <f t="shared" si="1"/>
        <v>1696446000</v>
      </c>
      <c r="M878" s="6">
        <f t="shared" si="2"/>
        <v>924376000</v>
      </c>
      <c r="N878" s="7">
        <f t="shared" si="3"/>
        <v>772070000</v>
      </c>
    </row>
    <row r="879">
      <c r="A879" s="136">
        <v>905.0</v>
      </c>
      <c r="B879" s="137" t="s">
        <v>369</v>
      </c>
      <c r="C879" s="137" t="s">
        <v>27</v>
      </c>
      <c r="D879" s="139">
        <v>42185.0</v>
      </c>
      <c r="E879" s="138">
        <v>2.814049E9</v>
      </c>
      <c r="F879" s="138">
        <v>1.215229E9</v>
      </c>
      <c r="G879" s="138">
        <v>4.06864E8</v>
      </c>
      <c r="H879" s="138">
        <v>5.30616E8</v>
      </c>
      <c r="I879" s="141" t="s">
        <v>59</v>
      </c>
      <c r="J879" s="137" t="s">
        <v>15</v>
      </c>
      <c r="K879" s="137" t="s">
        <v>102</v>
      </c>
      <c r="L879" s="7">
        <f t="shared" si="1"/>
        <v>1598820000</v>
      </c>
      <c r="M879" s="6">
        <f t="shared" si="2"/>
        <v>937480000</v>
      </c>
      <c r="N879" s="7">
        <f t="shared" si="3"/>
        <v>661340000</v>
      </c>
    </row>
    <row r="880">
      <c r="A880" s="136">
        <v>906.0</v>
      </c>
      <c r="B880" s="137" t="s">
        <v>369</v>
      </c>
      <c r="C880" s="137" t="s">
        <v>28</v>
      </c>
      <c r="D880" s="139">
        <v>42551.0</v>
      </c>
      <c r="E880" s="138">
        <v>2.984493E9</v>
      </c>
      <c r="F880" s="138">
        <v>1.163391E9</v>
      </c>
      <c r="G880" s="138">
        <v>3.79399E8</v>
      </c>
      <c r="H880" s="138">
        <v>4.81258E8</v>
      </c>
      <c r="I880" s="140" t="s">
        <v>59</v>
      </c>
      <c r="J880" s="137" t="s">
        <v>15</v>
      </c>
      <c r="K880" s="137" t="s">
        <v>102</v>
      </c>
      <c r="L880" s="7">
        <f t="shared" si="1"/>
        <v>1821102000</v>
      </c>
      <c r="M880" s="7">
        <f t="shared" si="2"/>
        <v>860657000</v>
      </c>
      <c r="N880" s="7">
        <f t="shared" si="3"/>
        <v>960445000</v>
      </c>
    </row>
    <row r="881">
      <c r="A881" s="136">
        <v>907.0</v>
      </c>
      <c r="B881" s="137" t="s">
        <v>370</v>
      </c>
      <c r="C881" s="137" t="s">
        <v>25</v>
      </c>
      <c r="D881" s="142">
        <v>41639.0</v>
      </c>
      <c r="E881" s="138">
        <v>1.9561E10</v>
      </c>
      <c r="F881" s="138">
        <v>1.2952E10</v>
      </c>
      <c r="G881" s="138">
        <v>3.706E9</v>
      </c>
      <c r="H881" s="140" t="s">
        <v>59</v>
      </c>
      <c r="I881" s="140" t="s">
        <v>59</v>
      </c>
      <c r="J881" s="137" t="s">
        <v>10</v>
      </c>
      <c r="K881" s="137" t="s">
        <v>174</v>
      </c>
      <c r="L881" s="7">
        <f t="shared" si="1"/>
        <v>6609000000</v>
      </c>
      <c r="M881" s="7">
        <f t="shared" si="2"/>
        <v>3706000000</v>
      </c>
      <c r="N881" s="7">
        <f t="shared" si="3"/>
        <v>2903000000</v>
      </c>
    </row>
    <row r="882">
      <c r="A882" s="136">
        <v>908.0</v>
      </c>
      <c r="B882" s="137" t="s">
        <v>370</v>
      </c>
      <c r="C882" s="137" t="s">
        <v>26</v>
      </c>
      <c r="D882" s="139">
        <v>42004.0</v>
      </c>
      <c r="E882" s="138">
        <v>1.9724E10</v>
      </c>
      <c r="F882" s="138">
        <v>1.3041E10</v>
      </c>
      <c r="G882" s="138">
        <v>4.162E9</v>
      </c>
      <c r="H882" s="140" t="s">
        <v>59</v>
      </c>
      <c r="I882" s="141" t="s">
        <v>59</v>
      </c>
      <c r="J882" s="137" t="s">
        <v>10</v>
      </c>
      <c r="K882" s="137" t="s">
        <v>174</v>
      </c>
      <c r="L882" s="7">
        <f t="shared" si="1"/>
        <v>6683000000</v>
      </c>
      <c r="M882" s="6">
        <f t="shared" si="2"/>
        <v>4162000000</v>
      </c>
      <c r="N882" s="7">
        <f t="shared" si="3"/>
        <v>2521000000</v>
      </c>
    </row>
    <row r="883">
      <c r="A883" s="136">
        <v>909.0</v>
      </c>
      <c r="B883" s="137" t="s">
        <v>370</v>
      </c>
      <c r="C883" s="137" t="s">
        <v>27</v>
      </c>
      <c r="D883" s="139">
        <v>42369.0</v>
      </c>
      <c r="E883" s="138">
        <v>1.8591E10</v>
      </c>
      <c r="F883" s="138">
        <v>1.1967E10</v>
      </c>
      <c r="G883" s="138">
        <v>5.011E9</v>
      </c>
      <c r="H883" s="140" t="s">
        <v>59</v>
      </c>
      <c r="I883" s="140" t="s">
        <v>59</v>
      </c>
      <c r="J883" s="137" t="s">
        <v>10</v>
      </c>
      <c r="K883" s="137" t="s">
        <v>174</v>
      </c>
      <c r="L883" s="7">
        <f t="shared" si="1"/>
        <v>6624000000</v>
      </c>
      <c r="M883" s="7">
        <f t="shared" si="2"/>
        <v>5011000000</v>
      </c>
      <c r="N883" s="7">
        <f t="shared" si="3"/>
        <v>1613000000</v>
      </c>
    </row>
    <row r="884">
      <c r="A884" s="136">
        <v>910.0</v>
      </c>
      <c r="B884" s="137" t="s">
        <v>370</v>
      </c>
      <c r="C884" s="137" t="s">
        <v>28</v>
      </c>
      <c r="D884" s="139">
        <v>42735.0</v>
      </c>
      <c r="E884" s="138">
        <v>1.8202E10</v>
      </c>
      <c r="F884" s="138">
        <v>1.1551E10</v>
      </c>
      <c r="G884" s="138">
        <v>3.334E9</v>
      </c>
      <c r="H884" s="140" t="s">
        <v>59</v>
      </c>
      <c r="I884" s="141" t="s">
        <v>59</v>
      </c>
      <c r="J884" s="137" t="s">
        <v>10</v>
      </c>
      <c r="K884" s="137" t="s">
        <v>174</v>
      </c>
      <c r="L884" s="7">
        <f t="shared" si="1"/>
        <v>6651000000</v>
      </c>
      <c r="M884" s="6">
        <f t="shared" si="2"/>
        <v>3334000000</v>
      </c>
      <c r="N884" s="7">
        <f t="shared" si="3"/>
        <v>3317000000</v>
      </c>
    </row>
    <row r="885">
      <c r="A885" s="136">
        <v>911.0</v>
      </c>
      <c r="B885" s="137" t="s">
        <v>371</v>
      </c>
      <c r="C885" s="137" t="s">
        <v>25</v>
      </c>
      <c r="D885" s="139">
        <v>41639.0</v>
      </c>
      <c r="E885" s="138">
        <v>1.407E10</v>
      </c>
      <c r="F885" s="138">
        <v>7.365E9</v>
      </c>
      <c r="G885" s="138">
        <v>1.007E9</v>
      </c>
      <c r="H885" s="141" t="s">
        <v>59</v>
      </c>
      <c r="I885" s="138">
        <v>1.806E9</v>
      </c>
      <c r="J885" s="137" t="s">
        <v>11</v>
      </c>
      <c r="K885" s="137" t="s">
        <v>372</v>
      </c>
      <c r="L885" s="7">
        <f t="shared" si="1"/>
        <v>6705000000</v>
      </c>
      <c r="M885" s="7">
        <f t="shared" si="2"/>
        <v>2813000000</v>
      </c>
      <c r="N885" s="7">
        <f t="shared" si="3"/>
        <v>3892000000</v>
      </c>
    </row>
    <row r="886">
      <c r="A886" s="136">
        <v>912.0</v>
      </c>
      <c r="B886" s="137" t="s">
        <v>371</v>
      </c>
      <c r="C886" s="137" t="s">
        <v>26</v>
      </c>
      <c r="D886" s="139">
        <v>42004.0</v>
      </c>
      <c r="E886" s="138">
        <v>1.6226E10</v>
      </c>
      <c r="F886" s="138">
        <v>8.435E9</v>
      </c>
      <c r="G886" s="138">
        <v>1.029E9</v>
      </c>
      <c r="H886" s="141" t="s">
        <v>59</v>
      </c>
      <c r="I886" s="138">
        <v>2.04E9</v>
      </c>
      <c r="J886" s="137" t="s">
        <v>11</v>
      </c>
      <c r="K886" s="137" t="s">
        <v>372</v>
      </c>
      <c r="L886" s="7">
        <f t="shared" si="1"/>
        <v>7791000000</v>
      </c>
      <c r="M886" s="7">
        <f t="shared" si="2"/>
        <v>3069000000</v>
      </c>
      <c r="N886" s="7">
        <f t="shared" si="3"/>
        <v>4722000000</v>
      </c>
    </row>
    <row r="887">
      <c r="A887" s="136">
        <v>913.0</v>
      </c>
      <c r="B887" s="137" t="s">
        <v>371</v>
      </c>
      <c r="C887" s="137" t="s">
        <v>27</v>
      </c>
      <c r="D887" s="139">
        <v>42369.0</v>
      </c>
      <c r="E887" s="138">
        <v>1.4403E10</v>
      </c>
      <c r="F887" s="138">
        <v>6.452E9</v>
      </c>
      <c r="G887" s="138">
        <v>1.126E9</v>
      </c>
      <c r="H887" s="140" t="s">
        <v>59</v>
      </c>
      <c r="I887" s="138">
        <v>2.309E9</v>
      </c>
      <c r="J887" s="137" t="s">
        <v>11</v>
      </c>
      <c r="K887" s="137" t="s">
        <v>372</v>
      </c>
      <c r="L887" s="7">
        <f t="shared" si="1"/>
        <v>7951000000</v>
      </c>
      <c r="M887" s="7">
        <f t="shared" si="2"/>
        <v>3435000000</v>
      </c>
      <c r="N887" s="7">
        <f t="shared" si="3"/>
        <v>4516000000</v>
      </c>
    </row>
    <row r="888">
      <c r="A888" s="136">
        <v>914.0</v>
      </c>
      <c r="B888" s="137" t="s">
        <v>371</v>
      </c>
      <c r="C888" s="137" t="s">
        <v>28</v>
      </c>
      <c r="D888" s="139">
        <v>42735.0</v>
      </c>
      <c r="E888" s="138">
        <v>1.3058E10</v>
      </c>
      <c r="F888" s="138">
        <v>5.801E9</v>
      </c>
      <c r="G888" s="138">
        <v>1.089E9</v>
      </c>
      <c r="H888" s="141" t="s">
        <v>59</v>
      </c>
      <c r="I888" s="138">
        <v>2.209E9</v>
      </c>
      <c r="J888" s="137" t="s">
        <v>11</v>
      </c>
      <c r="K888" s="137" t="s">
        <v>372</v>
      </c>
      <c r="L888" s="7">
        <f t="shared" si="1"/>
        <v>7257000000</v>
      </c>
      <c r="M888" s="7">
        <f t="shared" si="2"/>
        <v>3298000000</v>
      </c>
      <c r="N888" s="7">
        <f t="shared" si="3"/>
        <v>3959000000</v>
      </c>
    </row>
    <row r="889">
      <c r="A889" s="136">
        <v>915.0</v>
      </c>
      <c r="B889" s="137" t="s">
        <v>373</v>
      </c>
      <c r="C889" s="137" t="s">
        <v>25</v>
      </c>
      <c r="D889" s="139">
        <v>41333.0</v>
      </c>
      <c r="E889" s="138">
        <v>1.0962818E10</v>
      </c>
      <c r="F889" s="138">
        <v>9.498456E9</v>
      </c>
      <c r="G889" s="138">
        <v>7.31767E8</v>
      </c>
      <c r="H889" s="141" t="s">
        <v>59</v>
      </c>
      <c r="I889" s="140" t="s">
        <v>59</v>
      </c>
      <c r="J889" s="137" t="s">
        <v>9</v>
      </c>
      <c r="K889" s="137" t="s">
        <v>112</v>
      </c>
      <c r="L889" s="7">
        <f t="shared" si="1"/>
        <v>1464362000</v>
      </c>
      <c r="M889" s="7">
        <f t="shared" si="2"/>
        <v>731767000</v>
      </c>
      <c r="N889" s="7">
        <f t="shared" si="3"/>
        <v>732595000</v>
      </c>
    </row>
    <row r="890">
      <c r="A890" s="136">
        <v>916.0</v>
      </c>
      <c r="B890" s="137" t="s">
        <v>373</v>
      </c>
      <c r="C890" s="137" t="s">
        <v>26</v>
      </c>
      <c r="D890" s="139">
        <v>41698.0</v>
      </c>
      <c r="E890" s="138">
        <v>1.2574299E10</v>
      </c>
      <c r="F890" s="138">
        <v>1.0925598E10</v>
      </c>
      <c r="G890" s="138">
        <v>8.19048E8</v>
      </c>
      <c r="H890" s="141" t="s">
        <v>59</v>
      </c>
      <c r="I890" s="141" t="s">
        <v>59</v>
      </c>
      <c r="J890" s="137" t="s">
        <v>9</v>
      </c>
      <c r="K890" s="137" t="s">
        <v>112</v>
      </c>
      <c r="L890" s="7">
        <f t="shared" si="1"/>
        <v>1648701000</v>
      </c>
      <c r="M890" s="6">
        <f t="shared" si="2"/>
        <v>819048000</v>
      </c>
      <c r="N890" s="7">
        <f t="shared" si="3"/>
        <v>829653000</v>
      </c>
    </row>
    <row r="891">
      <c r="A891" s="136">
        <v>917.0</v>
      </c>
      <c r="B891" s="137" t="s">
        <v>373</v>
      </c>
      <c r="C891" s="137" t="s">
        <v>27</v>
      </c>
      <c r="D891" s="139">
        <v>42063.0</v>
      </c>
      <c r="E891" s="138">
        <v>1.4268716E10</v>
      </c>
      <c r="F891" s="138">
        <v>1.2381189E10</v>
      </c>
      <c r="G891" s="138">
        <v>8.90431E8</v>
      </c>
      <c r="H891" s="141" t="s">
        <v>59</v>
      </c>
      <c r="I891" s="140" t="s">
        <v>59</v>
      </c>
      <c r="J891" s="137" t="s">
        <v>9</v>
      </c>
      <c r="K891" s="137" t="s">
        <v>112</v>
      </c>
      <c r="L891" s="7">
        <f t="shared" si="1"/>
        <v>1887527000</v>
      </c>
      <c r="M891" s="7">
        <f t="shared" si="2"/>
        <v>890431000</v>
      </c>
      <c r="N891" s="7">
        <f t="shared" si="3"/>
        <v>997096000</v>
      </c>
    </row>
    <row r="892">
      <c r="A892" s="136">
        <v>918.0</v>
      </c>
      <c r="B892" s="137" t="s">
        <v>373</v>
      </c>
      <c r="C892" s="137" t="s">
        <v>28</v>
      </c>
      <c r="D892" s="139">
        <v>42429.0</v>
      </c>
      <c r="E892" s="138">
        <v>1.5149675E10</v>
      </c>
      <c r="F892" s="138">
        <v>1.3130915E10</v>
      </c>
      <c r="G892" s="138">
        <v>9.59899E8</v>
      </c>
      <c r="H892" s="141" t="s">
        <v>59</v>
      </c>
      <c r="I892" s="140" t="s">
        <v>59</v>
      </c>
      <c r="J892" s="137" t="s">
        <v>9</v>
      </c>
      <c r="K892" s="137" t="s">
        <v>112</v>
      </c>
      <c r="L892" s="7">
        <f t="shared" si="1"/>
        <v>2018760000</v>
      </c>
      <c r="M892" s="7">
        <f t="shared" si="2"/>
        <v>959899000</v>
      </c>
      <c r="N892" s="7">
        <f t="shared" si="3"/>
        <v>1058861000</v>
      </c>
    </row>
    <row r="893">
      <c r="A893" s="136">
        <v>919.0</v>
      </c>
      <c r="B893" s="137" t="s">
        <v>374</v>
      </c>
      <c r="C893" s="137" t="s">
        <v>25</v>
      </c>
      <c r="D893" s="139">
        <v>41274.0</v>
      </c>
      <c r="E893" s="138">
        <v>4.8017E10</v>
      </c>
      <c r="F893" s="138">
        <v>1.9053E10</v>
      </c>
      <c r="G893" s="138">
        <v>1.8185E10</v>
      </c>
      <c r="H893" s="140" t="s">
        <v>59</v>
      </c>
      <c r="I893" s="141" t="s">
        <v>59</v>
      </c>
      <c r="J893" s="137" t="s">
        <v>10</v>
      </c>
      <c r="K893" s="137" t="s">
        <v>245</v>
      </c>
      <c r="L893" s="7">
        <f t="shared" si="1"/>
        <v>28964000000</v>
      </c>
      <c r="M893" s="6">
        <f t="shared" si="2"/>
        <v>18185000000</v>
      </c>
      <c r="N893" s="7">
        <f t="shared" si="3"/>
        <v>10779000000</v>
      </c>
    </row>
    <row r="894">
      <c r="A894" s="136">
        <v>920.0</v>
      </c>
      <c r="B894" s="137" t="s">
        <v>374</v>
      </c>
      <c r="C894" s="137" t="s">
        <v>26</v>
      </c>
      <c r="D894" s="139">
        <v>41639.0</v>
      </c>
      <c r="E894" s="138">
        <v>4.6854E10</v>
      </c>
      <c r="F894" s="138">
        <v>1.8421E10</v>
      </c>
      <c r="G894" s="138">
        <v>1.8205E10</v>
      </c>
      <c r="H894" s="141" t="s">
        <v>59</v>
      </c>
      <c r="I894" s="140" t="s">
        <v>59</v>
      </c>
      <c r="J894" s="137" t="s">
        <v>10</v>
      </c>
      <c r="K894" s="137" t="s">
        <v>245</v>
      </c>
      <c r="L894" s="7">
        <f t="shared" si="1"/>
        <v>28433000000</v>
      </c>
      <c r="M894" s="7">
        <f t="shared" si="2"/>
        <v>18205000000</v>
      </c>
      <c r="N894" s="7">
        <f t="shared" si="3"/>
        <v>10228000000</v>
      </c>
    </row>
    <row r="895">
      <c r="A895" s="136">
        <v>921.0</v>
      </c>
      <c r="B895" s="137" t="s">
        <v>374</v>
      </c>
      <c r="C895" s="137" t="s">
        <v>27</v>
      </c>
      <c r="D895" s="139">
        <v>42004.0</v>
      </c>
      <c r="E895" s="138">
        <v>4.5998E10</v>
      </c>
      <c r="F895" s="138">
        <v>1.7889E10</v>
      </c>
      <c r="G895" s="138">
        <v>1.8401E10</v>
      </c>
      <c r="H895" s="141" t="s">
        <v>59</v>
      </c>
      <c r="I895" s="141" t="s">
        <v>59</v>
      </c>
      <c r="J895" s="137" t="s">
        <v>10</v>
      </c>
      <c r="K895" s="137" t="s">
        <v>245</v>
      </c>
      <c r="L895" s="7">
        <f t="shared" si="1"/>
        <v>28109000000</v>
      </c>
      <c r="M895" s="6">
        <f t="shared" si="2"/>
        <v>18401000000</v>
      </c>
      <c r="N895" s="7">
        <f t="shared" si="3"/>
        <v>9708000000</v>
      </c>
    </row>
    <row r="896">
      <c r="A896" s="136">
        <v>922.0</v>
      </c>
      <c r="B896" s="137" t="s">
        <v>374</v>
      </c>
      <c r="C896" s="137" t="s">
        <v>28</v>
      </c>
      <c r="D896" s="139">
        <v>42369.0</v>
      </c>
      <c r="E896" s="138">
        <v>4.4294E10</v>
      </c>
      <c r="F896" s="138">
        <v>1.7482E10</v>
      </c>
      <c r="G896" s="138">
        <v>1.8084E10</v>
      </c>
      <c r="H896" s="140" t="s">
        <v>59</v>
      </c>
      <c r="I896" s="141" t="s">
        <v>59</v>
      </c>
      <c r="J896" s="137" t="s">
        <v>10</v>
      </c>
      <c r="K896" s="137" t="s">
        <v>245</v>
      </c>
      <c r="L896" s="7">
        <f t="shared" si="1"/>
        <v>26812000000</v>
      </c>
      <c r="M896" s="6">
        <f t="shared" si="2"/>
        <v>18084000000</v>
      </c>
      <c r="N896" s="7">
        <f t="shared" si="3"/>
        <v>8728000000</v>
      </c>
    </row>
    <row r="897">
      <c r="A897" s="136">
        <v>923.0</v>
      </c>
      <c r="B897" s="137" t="s">
        <v>375</v>
      </c>
      <c r="C897" s="137" t="s">
        <v>25</v>
      </c>
      <c r="D897" s="139">
        <v>41363.0</v>
      </c>
      <c r="E897" s="138">
        <v>2.181732E9</v>
      </c>
      <c r="F897" s="138">
        <v>8.75166E8</v>
      </c>
      <c r="G897" s="138">
        <v>6.21536E8</v>
      </c>
      <c r="H897" s="141" t="s">
        <v>59</v>
      </c>
      <c r="I897" s="138">
        <v>5.4291E7</v>
      </c>
      <c r="J897" s="137" t="s">
        <v>9</v>
      </c>
      <c r="K897" s="137" t="s">
        <v>320</v>
      </c>
      <c r="L897" s="7">
        <f t="shared" si="1"/>
        <v>1306566000</v>
      </c>
      <c r="M897" s="7">
        <f t="shared" si="2"/>
        <v>675827000</v>
      </c>
      <c r="N897" s="7">
        <f t="shared" si="3"/>
        <v>630739000</v>
      </c>
    </row>
    <row r="898">
      <c r="A898" s="136">
        <v>924.0</v>
      </c>
      <c r="B898" s="137" t="s">
        <v>375</v>
      </c>
      <c r="C898" s="137" t="s">
        <v>26</v>
      </c>
      <c r="D898" s="139">
        <v>41727.0</v>
      </c>
      <c r="E898" s="138">
        <v>3.3108E9</v>
      </c>
      <c r="F898" s="138">
        <v>1.2947E9</v>
      </c>
      <c r="G898" s="138">
        <v>9.269E8</v>
      </c>
      <c r="H898" s="141" t="s">
        <v>59</v>
      </c>
      <c r="I898" s="138">
        <v>7.97E7</v>
      </c>
      <c r="J898" s="137" t="s">
        <v>9</v>
      </c>
      <c r="K898" s="137" t="s">
        <v>320</v>
      </c>
      <c r="L898" s="7">
        <f t="shared" si="1"/>
        <v>2016100000</v>
      </c>
      <c r="M898" s="7">
        <f t="shared" si="2"/>
        <v>1006600000</v>
      </c>
      <c r="N898" s="7">
        <f t="shared" si="3"/>
        <v>1009500000</v>
      </c>
    </row>
    <row r="899">
      <c r="A899" s="136">
        <v>925.0</v>
      </c>
      <c r="B899" s="137" t="s">
        <v>375</v>
      </c>
      <c r="C899" s="137" t="s">
        <v>27</v>
      </c>
      <c r="D899" s="139">
        <v>42091.0</v>
      </c>
      <c r="E899" s="138">
        <v>4.3715E9</v>
      </c>
      <c r="F899" s="138">
        <v>1.7238E9</v>
      </c>
      <c r="G899" s="138">
        <v>1.2515E9</v>
      </c>
      <c r="H899" s="141" t="s">
        <v>59</v>
      </c>
      <c r="I899" s="138">
        <v>1.384E8</v>
      </c>
      <c r="J899" s="137" t="s">
        <v>9</v>
      </c>
      <c r="K899" s="137" t="s">
        <v>320</v>
      </c>
      <c r="L899" s="7">
        <f t="shared" si="1"/>
        <v>2647700000</v>
      </c>
      <c r="M899" s="7">
        <f t="shared" si="2"/>
        <v>1389900000</v>
      </c>
      <c r="N899" s="7">
        <f t="shared" si="3"/>
        <v>1257800000</v>
      </c>
    </row>
    <row r="900">
      <c r="A900" s="136">
        <v>926.0</v>
      </c>
      <c r="B900" s="137" t="s">
        <v>375</v>
      </c>
      <c r="C900" s="137" t="s">
        <v>28</v>
      </c>
      <c r="D900" s="139">
        <v>42462.0</v>
      </c>
      <c r="E900" s="138">
        <v>4.7121E9</v>
      </c>
      <c r="F900" s="138">
        <v>1.9149E9</v>
      </c>
      <c r="G900" s="138">
        <v>1.428E9</v>
      </c>
      <c r="H900" s="141" t="s">
        <v>59</v>
      </c>
      <c r="I900" s="138">
        <v>1.832E8</v>
      </c>
      <c r="J900" s="137" t="s">
        <v>9</v>
      </c>
      <c r="K900" s="137" t="s">
        <v>320</v>
      </c>
      <c r="L900" s="7">
        <f t="shared" si="1"/>
        <v>2797200000</v>
      </c>
      <c r="M900" s="7">
        <f t="shared" si="2"/>
        <v>1611200000</v>
      </c>
      <c r="N900" s="7">
        <f t="shared" si="3"/>
        <v>1186000000</v>
      </c>
    </row>
    <row r="901">
      <c r="A901" s="136">
        <v>927.0</v>
      </c>
      <c r="B901" s="137" t="s">
        <v>376</v>
      </c>
      <c r="C901" s="137" t="s">
        <v>25</v>
      </c>
      <c r="D901" s="139">
        <v>41307.0</v>
      </c>
      <c r="E901" s="138">
        <v>9.6619E10</v>
      </c>
      <c r="F901" s="138">
        <v>7.6726E10</v>
      </c>
      <c r="G901" s="138">
        <v>1.5477E10</v>
      </c>
      <c r="H901" s="141" t="s">
        <v>59</v>
      </c>
      <c r="I901" s="138">
        <v>1.652E9</v>
      </c>
      <c r="J901" s="137" t="s">
        <v>10</v>
      </c>
      <c r="K901" s="137" t="s">
        <v>377</v>
      </c>
      <c r="L901" s="7">
        <f t="shared" si="1"/>
        <v>19893000000</v>
      </c>
      <c r="M901" s="7">
        <f t="shared" si="2"/>
        <v>17129000000</v>
      </c>
      <c r="N901" s="7">
        <f t="shared" si="3"/>
        <v>2764000000</v>
      </c>
    </row>
    <row r="902">
      <c r="A902" s="136">
        <v>928.0</v>
      </c>
      <c r="B902" s="137" t="s">
        <v>376</v>
      </c>
      <c r="C902" s="137" t="s">
        <v>26</v>
      </c>
      <c r="D902" s="139">
        <v>41671.0</v>
      </c>
      <c r="E902" s="138">
        <v>9.8375E10</v>
      </c>
      <c r="F902" s="138">
        <v>7.8138E10</v>
      </c>
      <c r="G902" s="138">
        <v>1.5809E10</v>
      </c>
      <c r="H902" s="140" t="s">
        <v>59</v>
      </c>
      <c r="I902" s="138">
        <v>1.703E9</v>
      </c>
      <c r="J902" s="137" t="s">
        <v>10</v>
      </c>
      <c r="K902" s="137" t="s">
        <v>377</v>
      </c>
      <c r="L902" s="7">
        <f t="shared" si="1"/>
        <v>20237000000</v>
      </c>
      <c r="M902" s="7">
        <f t="shared" si="2"/>
        <v>17512000000</v>
      </c>
      <c r="N902" s="7">
        <f t="shared" si="3"/>
        <v>2725000000</v>
      </c>
    </row>
    <row r="903">
      <c r="A903" s="136">
        <v>929.0</v>
      </c>
      <c r="B903" s="137" t="s">
        <v>376</v>
      </c>
      <c r="C903" s="137" t="s">
        <v>27</v>
      </c>
      <c r="D903" s="139">
        <v>42035.0</v>
      </c>
      <c r="E903" s="138">
        <v>1.08465E11</v>
      </c>
      <c r="F903" s="138">
        <v>8.5512E10</v>
      </c>
      <c r="G903" s="138">
        <v>1.7868E10</v>
      </c>
      <c r="H903" s="141" t="s">
        <v>59</v>
      </c>
      <c r="I903" s="138">
        <v>1.948E9</v>
      </c>
      <c r="J903" s="137" t="s">
        <v>10</v>
      </c>
      <c r="K903" s="137" t="s">
        <v>377</v>
      </c>
      <c r="L903" s="7">
        <f t="shared" si="1"/>
        <v>22953000000</v>
      </c>
      <c r="M903" s="7">
        <f t="shared" si="2"/>
        <v>19816000000</v>
      </c>
      <c r="N903" s="7">
        <f t="shared" si="3"/>
        <v>3137000000</v>
      </c>
    </row>
    <row r="904">
      <c r="A904" s="136">
        <v>930.0</v>
      </c>
      <c r="B904" s="137" t="s">
        <v>376</v>
      </c>
      <c r="C904" s="137" t="s">
        <v>28</v>
      </c>
      <c r="D904" s="139">
        <v>42399.0</v>
      </c>
      <c r="E904" s="138">
        <v>1.0983E11</v>
      </c>
      <c r="F904" s="138">
        <v>8.5496E10</v>
      </c>
      <c r="G904" s="138">
        <v>1.8669E10</v>
      </c>
      <c r="H904" s="141" t="s">
        <v>59</v>
      </c>
      <c r="I904" s="138">
        <v>2.089E9</v>
      </c>
      <c r="J904" s="137" t="s">
        <v>10</v>
      </c>
      <c r="K904" s="137" t="s">
        <v>377</v>
      </c>
      <c r="L904" s="7">
        <f t="shared" si="1"/>
        <v>24334000000</v>
      </c>
      <c r="M904" s="7">
        <f t="shared" si="2"/>
        <v>20758000000</v>
      </c>
      <c r="N904" s="7">
        <f t="shared" si="3"/>
        <v>3576000000</v>
      </c>
    </row>
    <row r="905">
      <c r="A905" s="136">
        <v>931.0</v>
      </c>
      <c r="B905" s="137" t="s">
        <v>378</v>
      </c>
      <c r="C905" s="137" t="s">
        <v>25</v>
      </c>
      <c r="D905" s="139">
        <v>41307.0</v>
      </c>
      <c r="E905" s="138">
        <v>1.9279E10</v>
      </c>
      <c r="F905" s="138">
        <v>1.2289E10</v>
      </c>
      <c r="G905" s="138">
        <v>4.267E9</v>
      </c>
      <c r="H905" s="140" t="s">
        <v>59</v>
      </c>
      <c r="I905" s="138">
        <v>8.33E8</v>
      </c>
      <c r="J905" s="137" t="s">
        <v>9</v>
      </c>
      <c r="K905" s="137" t="s">
        <v>228</v>
      </c>
      <c r="L905" s="7">
        <f t="shared" si="1"/>
        <v>6990000000</v>
      </c>
      <c r="M905" s="7">
        <f t="shared" si="2"/>
        <v>5100000000</v>
      </c>
      <c r="N905" s="7">
        <f t="shared" si="3"/>
        <v>1890000000</v>
      </c>
    </row>
    <row r="906">
      <c r="A906" s="136">
        <v>932.0</v>
      </c>
      <c r="B906" s="137" t="s">
        <v>378</v>
      </c>
      <c r="C906" s="137" t="s">
        <v>26</v>
      </c>
      <c r="D906" s="139">
        <v>41671.0</v>
      </c>
      <c r="E906" s="138">
        <v>1.9031E10</v>
      </c>
      <c r="F906" s="138">
        <v>1.2087E10</v>
      </c>
      <c r="G906" s="138">
        <v>4.313E9</v>
      </c>
      <c r="H906" s="140" t="s">
        <v>59</v>
      </c>
      <c r="I906" s="138">
        <v>8.89E8</v>
      </c>
      <c r="J906" s="137" t="s">
        <v>9</v>
      </c>
      <c r="K906" s="137" t="s">
        <v>228</v>
      </c>
      <c r="L906" s="7">
        <f t="shared" si="1"/>
        <v>6944000000</v>
      </c>
      <c r="M906" s="7">
        <f t="shared" si="2"/>
        <v>5202000000</v>
      </c>
      <c r="N906" s="7">
        <f t="shared" si="3"/>
        <v>1742000000</v>
      </c>
    </row>
    <row r="907">
      <c r="A907" s="136">
        <v>933.0</v>
      </c>
      <c r="B907" s="137" t="s">
        <v>378</v>
      </c>
      <c r="C907" s="137" t="s">
        <v>27</v>
      </c>
      <c r="D907" s="139">
        <v>42035.0</v>
      </c>
      <c r="E907" s="138">
        <v>1.9023E10</v>
      </c>
      <c r="F907" s="138">
        <v>1.2098E10</v>
      </c>
      <c r="G907" s="138">
        <v>4.35E9</v>
      </c>
      <c r="H907" s="141" t="s">
        <v>59</v>
      </c>
      <c r="I907" s="138">
        <v>8.86E8</v>
      </c>
      <c r="J907" s="137" t="s">
        <v>9</v>
      </c>
      <c r="K907" s="137" t="s">
        <v>228</v>
      </c>
      <c r="L907" s="7">
        <f t="shared" si="1"/>
        <v>6925000000</v>
      </c>
      <c r="M907" s="7">
        <f t="shared" si="2"/>
        <v>5236000000</v>
      </c>
      <c r="N907" s="7">
        <f t="shared" si="3"/>
        <v>1689000000</v>
      </c>
    </row>
    <row r="908">
      <c r="A908" s="136">
        <v>934.0</v>
      </c>
      <c r="B908" s="137" t="s">
        <v>378</v>
      </c>
      <c r="C908" s="137" t="s">
        <v>28</v>
      </c>
      <c r="D908" s="142">
        <v>42399.0</v>
      </c>
      <c r="E908" s="138">
        <v>1.9204E10</v>
      </c>
      <c r="F908" s="138">
        <v>1.2265E10</v>
      </c>
      <c r="G908" s="138">
        <v>4.452E9</v>
      </c>
      <c r="H908" s="140" t="s">
        <v>59</v>
      </c>
      <c r="I908" s="138">
        <v>9.34E8</v>
      </c>
      <c r="J908" s="137" t="s">
        <v>9</v>
      </c>
      <c r="K908" s="137" t="s">
        <v>228</v>
      </c>
      <c r="L908" s="7">
        <f t="shared" si="1"/>
        <v>6939000000</v>
      </c>
      <c r="M908" s="7">
        <f t="shared" si="2"/>
        <v>5386000000</v>
      </c>
      <c r="N908" s="7">
        <f t="shared" si="3"/>
        <v>1553000000</v>
      </c>
    </row>
    <row r="909">
      <c r="A909" s="136">
        <v>935.0</v>
      </c>
      <c r="B909" s="137" t="s">
        <v>379</v>
      </c>
      <c r="C909" s="137" t="s">
        <v>25</v>
      </c>
      <c r="D909" s="139">
        <v>41639.0</v>
      </c>
      <c r="E909" s="138">
        <v>2.3693E9</v>
      </c>
      <c r="F909" s="138">
        <v>8.053E8</v>
      </c>
      <c r="G909" s="138">
        <v>6.021E8</v>
      </c>
      <c r="H909" s="140" t="s">
        <v>59</v>
      </c>
      <c r="I909" s="138">
        <v>2.233E8</v>
      </c>
      <c r="J909" s="137" t="s">
        <v>14</v>
      </c>
      <c r="K909" s="137" t="s">
        <v>210</v>
      </c>
      <c r="L909" s="7">
        <f t="shared" si="1"/>
        <v>1564000000</v>
      </c>
      <c r="M909" s="7">
        <f t="shared" si="2"/>
        <v>825400000</v>
      </c>
      <c r="N909" s="7">
        <f t="shared" si="3"/>
        <v>738600000</v>
      </c>
    </row>
    <row r="910">
      <c r="A910" s="136">
        <v>936.0</v>
      </c>
      <c r="B910" s="137" t="s">
        <v>379</v>
      </c>
      <c r="C910" s="137" t="s">
        <v>26</v>
      </c>
      <c r="D910" s="139">
        <v>42004.0</v>
      </c>
      <c r="E910" s="138">
        <v>2.5771E9</v>
      </c>
      <c r="F910" s="138">
        <v>8.779E8</v>
      </c>
      <c r="G910" s="138">
        <v>6.32E8</v>
      </c>
      <c r="H910" s="141" t="s">
        <v>59</v>
      </c>
      <c r="I910" s="138">
        <v>2.581E8</v>
      </c>
      <c r="J910" s="137" t="s">
        <v>14</v>
      </c>
      <c r="K910" s="137" t="s">
        <v>210</v>
      </c>
      <c r="L910" s="7">
        <f t="shared" si="1"/>
        <v>1699200000</v>
      </c>
      <c r="M910" s="7">
        <f t="shared" si="2"/>
        <v>890100000</v>
      </c>
      <c r="N910" s="7">
        <f t="shared" si="3"/>
        <v>809100000</v>
      </c>
    </row>
    <row r="911">
      <c r="A911" s="136">
        <v>937.0</v>
      </c>
      <c r="B911" s="137" t="s">
        <v>379</v>
      </c>
      <c r="C911" s="137" t="s">
        <v>27</v>
      </c>
      <c r="D911" s="139">
        <v>42369.0</v>
      </c>
      <c r="E911" s="138">
        <v>2.4188E9</v>
      </c>
      <c r="F911" s="138">
        <v>7.592E8</v>
      </c>
      <c r="G911" s="138">
        <v>5.712E8</v>
      </c>
      <c r="H911" s="140" t="s">
        <v>59</v>
      </c>
      <c r="I911" s="138">
        <v>2.846E8</v>
      </c>
      <c r="J911" s="137" t="s">
        <v>14</v>
      </c>
      <c r="K911" s="137" t="s">
        <v>210</v>
      </c>
      <c r="L911" s="7">
        <f t="shared" si="1"/>
        <v>1659600000</v>
      </c>
      <c r="M911" s="7">
        <f t="shared" si="2"/>
        <v>855800000</v>
      </c>
      <c r="N911" s="7">
        <f t="shared" si="3"/>
        <v>803800000</v>
      </c>
    </row>
    <row r="912">
      <c r="A912" s="136">
        <v>938.0</v>
      </c>
      <c r="B912" s="137" t="s">
        <v>379</v>
      </c>
      <c r="C912" s="137" t="s">
        <v>28</v>
      </c>
      <c r="D912" s="139">
        <v>42735.0</v>
      </c>
      <c r="E912" s="138">
        <v>2.3342E9</v>
      </c>
      <c r="F912" s="138">
        <v>6.911E8</v>
      </c>
      <c r="G912" s="138">
        <v>5.196E8</v>
      </c>
      <c r="H912" s="140" t="s">
        <v>59</v>
      </c>
      <c r="I912" s="138">
        <v>3.05E8</v>
      </c>
      <c r="J912" s="137" t="s">
        <v>14</v>
      </c>
      <c r="K912" s="137" t="s">
        <v>210</v>
      </c>
      <c r="L912" s="7">
        <f t="shared" si="1"/>
        <v>1643100000</v>
      </c>
      <c r="M912" s="7">
        <f t="shared" si="2"/>
        <v>824600000</v>
      </c>
      <c r="N912" s="7">
        <f t="shared" si="3"/>
        <v>818500000</v>
      </c>
    </row>
    <row r="913">
      <c r="A913" s="136">
        <v>939.0</v>
      </c>
      <c r="B913" s="137" t="s">
        <v>380</v>
      </c>
      <c r="C913" s="137" t="s">
        <v>25</v>
      </c>
      <c r="D913" s="139">
        <v>41307.0</v>
      </c>
      <c r="E913" s="138">
        <v>1.0459E10</v>
      </c>
      <c r="F913" s="138">
        <v>6.073E9</v>
      </c>
      <c r="G913" s="138">
        <v>2.72E9</v>
      </c>
      <c r="H913" s="140" t="s">
        <v>59</v>
      </c>
      <c r="I913" s="140" t="s">
        <v>59</v>
      </c>
      <c r="J913" s="137" t="s">
        <v>9</v>
      </c>
      <c r="K913" s="137" t="s">
        <v>288</v>
      </c>
      <c r="L913" s="7">
        <f t="shared" si="1"/>
        <v>4386000000</v>
      </c>
      <c r="M913" s="7">
        <f t="shared" si="2"/>
        <v>2720000000</v>
      </c>
      <c r="N913" s="7">
        <f t="shared" si="3"/>
        <v>1666000000</v>
      </c>
    </row>
    <row r="914">
      <c r="A914" s="136">
        <v>940.0</v>
      </c>
      <c r="B914" s="137" t="s">
        <v>380</v>
      </c>
      <c r="C914" s="137" t="s">
        <v>26</v>
      </c>
      <c r="D914" s="139">
        <v>41671.0</v>
      </c>
      <c r="E914" s="138">
        <v>1.0773E10</v>
      </c>
      <c r="F914" s="138">
        <v>6.344E9</v>
      </c>
      <c r="G914" s="138">
        <v>2.686E9</v>
      </c>
      <c r="H914" s="141" t="s">
        <v>59</v>
      </c>
      <c r="I914" s="141" t="s">
        <v>59</v>
      </c>
      <c r="J914" s="137" t="s">
        <v>9</v>
      </c>
      <c r="K914" s="137" t="s">
        <v>288</v>
      </c>
      <c r="L914" s="7">
        <f t="shared" si="1"/>
        <v>4429000000</v>
      </c>
      <c r="M914" s="6">
        <f t="shared" si="2"/>
        <v>2686000000</v>
      </c>
      <c r="N914" s="7">
        <f t="shared" si="3"/>
        <v>1743000000</v>
      </c>
    </row>
    <row r="915">
      <c r="A915" s="136">
        <v>941.0</v>
      </c>
      <c r="B915" s="137" t="s">
        <v>380</v>
      </c>
      <c r="C915" s="137" t="s">
        <v>27</v>
      </c>
      <c r="D915" s="139">
        <v>42035.0</v>
      </c>
      <c r="E915" s="138">
        <v>1.1454E10</v>
      </c>
      <c r="F915" s="138">
        <v>6.646E9</v>
      </c>
      <c r="G915" s="138">
        <v>2.855E9</v>
      </c>
      <c r="H915" s="140" t="s">
        <v>59</v>
      </c>
      <c r="I915" s="140" t="s">
        <v>59</v>
      </c>
      <c r="J915" s="137" t="s">
        <v>9</v>
      </c>
      <c r="K915" s="137" t="s">
        <v>288</v>
      </c>
      <c r="L915" s="7">
        <f t="shared" si="1"/>
        <v>4808000000</v>
      </c>
      <c r="M915" s="7">
        <f t="shared" si="2"/>
        <v>2855000000</v>
      </c>
      <c r="N915" s="7">
        <f t="shared" si="3"/>
        <v>1953000000</v>
      </c>
    </row>
    <row r="916">
      <c r="A916" s="136">
        <v>942.0</v>
      </c>
      <c r="B916" s="137" t="s">
        <v>380</v>
      </c>
      <c r="C916" s="137" t="s">
        <v>28</v>
      </c>
      <c r="D916" s="139">
        <v>42399.0</v>
      </c>
      <c r="E916" s="138">
        <v>1.2154E10</v>
      </c>
      <c r="F916" s="138">
        <v>6.95E9</v>
      </c>
      <c r="G916" s="138">
        <v>3.012E9</v>
      </c>
      <c r="H916" s="141" t="s">
        <v>59</v>
      </c>
      <c r="I916" s="140" t="s">
        <v>59</v>
      </c>
      <c r="J916" s="137" t="s">
        <v>9</v>
      </c>
      <c r="K916" s="137" t="s">
        <v>288</v>
      </c>
      <c r="L916" s="7">
        <f t="shared" si="1"/>
        <v>5204000000</v>
      </c>
      <c r="M916" s="7">
        <f t="shared" si="2"/>
        <v>3012000000</v>
      </c>
      <c r="N916" s="7">
        <f t="shared" si="3"/>
        <v>2192000000</v>
      </c>
    </row>
    <row r="917">
      <c r="A917" s="136">
        <v>943.0</v>
      </c>
      <c r="B917" s="137" t="s">
        <v>381</v>
      </c>
      <c r="C917" s="137" t="s">
        <v>25</v>
      </c>
      <c r="D917" s="139">
        <v>41274.0</v>
      </c>
      <c r="E917" s="138">
        <v>3.4145E9</v>
      </c>
      <c r="F917" s="138">
        <v>2.7189E9</v>
      </c>
      <c r="G917" s="138">
        <v>3.461E8</v>
      </c>
      <c r="H917" s="141" t="s">
        <v>59</v>
      </c>
      <c r="I917" s="138">
        <v>2.51E7</v>
      </c>
      <c r="J917" s="137" t="s">
        <v>14</v>
      </c>
      <c r="K917" s="137" t="s">
        <v>196</v>
      </c>
      <c r="L917" s="7">
        <f t="shared" si="1"/>
        <v>695600000</v>
      </c>
      <c r="M917" s="7">
        <f t="shared" si="2"/>
        <v>371200000</v>
      </c>
      <c r="N917" s="7">
        <f t="shared" si="3"/>
        <v>324400000</v>
      </c>
    </row>
    <row r="918">
      <c r="A918" s="136">
        <v>944.0</v>
      </c>
      <c r="B918" s="137" t="s">
        <v>381</v>
      </c>
      <c r="C918" s="137" t="s">
        <v>26</v>
      </c>
      <c r="D918" s="139">
        <v>41639.0</v>
      </c>
      <c r="E918" s="138">
        <v>3.4772E9</v>
      </c>
      <c r="F918" s="138">
        <v>2.7673E9</v>
      </c>
      <c r="G918" s="138">
        <v>3.469E8</v>
      </c>
      <c r="H918" s="141" t="s">
        <v>59</v>
      </c>
      <c r="I918" s="138">
        <v>2.54E7</v>
      </c>
      <c r="J918" s="137" t="s">
        <v>14</v>
      </c>
      <c r="K918" s="137" t="s">
        <v>196</v>
      </c>
      <c r="L918" s="7">
        <f t="shared" si="1"/>
        <v>709900000</v>
      </c>
      <c r="M918" s="7">
        <f t="shared" si="2"/>
        <v>372300000</v>
      </c>
      <c r="N918" s="7">
        <f t="shared" si="3"/>
        <v>337600000</v>
      </c>
    </row>
    <row r="919">
      <c r="A919" s="136">
        <v>945.0</v>
      </c>
      <c r="B919" s="137" t="s">
        <v>381</v>
      </c>
      <c r="C919" s="137" t="s">
        <v>27</v>
      </c>
      <c r="D919" s="139">
        <v>42004.0</v>
      </c>
      <c r="E919" s="138">
        <v>3.7823E9</v>
      </c>
      <c r="F919" s="138">
        <v>2.9919E9</v>
      </c>
      <c r="G919" s="138">
        <v>4.392E8</v>
      </c>
      <c r="H919" s="141" t="s">
        <v>59</v>
      </c>
      <c r="I919" s="138">
        <v>1.97E7</v>
      </c>
      <c r="J919" s="137" t="s">
        <v>14</v>
      </c>
      <c r="K919" s="137" t="s">
        <v>196</v>
      </c>
      <c r="L919" s="7">
        <f t="shared" si="1"/>
        <v>790400000</v>
      </c>
      <c r="M919" s="7">
        <f t="shared" si="2"/>
        <v>458900000</v>
      </c>
      <c r="N919" s="7">
        <f t="shared" si="3"/>
        <v>331500000</v>
      </c>
    </row>
    <row r="920">
      <c r="A920" s="136">
        <v>946.0</v>
      </c>
      <c r="B920" s="137" t="s">
        <v>381</v>
      </c>
      <c r="C920" s="137" t="s">
        <v>28</v>
      </c>
      <c r="D920" s="139">
        <v>42369.0</v>
      </c>
      <c r="E920" s="138">
        <v>3.9172E9</v>
      </c>
      <c r="F920" s="138">
        <v>2.994E9</v>
      </c>
      <c r="G920" s="138">
        <v>4.118E8</v>
      </c>
      <c r="H920" s="141" t="s">
        <v>59</v>
      </c>
      <c r="I920" s="138">
        <v>2.08E7</v>
      </c>
      <c r="J920" s="137" t="s">
        <v>14</v>
      </c>
      <c r="K920" s="137" t="s">
        <v>196</v>
      </c>
      <c r="L920" s="7">
        <f t="shared" si="1"/>
        <v>923200000</v>
      </c>
      <c r="M920" s="7">
        <f t="shared" si="2"/>
        <v>432600000</v>
      </c>
      <c r="N920" s="7">
        <f t="shared" si="3"/>
        <v>490600000</v>
      </c>
    </row>
    <row r="921">
      <c r="A921" s="136">
        <v>947.0</v>
      </c>
      <c r="B921" s="137" t="s">
        <v>382</v>
      </c>
      <c r="C921" s="137" t="s">
        <v>25</v>
      </c>
      <c r="D921" s="139">
        <v>41608.0</v>
      </c>
      <c r="E921" s="138">
        <v>5.935095E9</v>
      </c>
      <c r="F921" s="138">
        <v>4.920664E9</v>
      </c>
      <c r="G921" s="138">
        <v>3.28595E8</v>
      </c>
      <c r="H921" s="141" t="s">
        <v>59</v>
      </c>
      <c r="I921" s="140" t="s">
        <v>59</v>
      </c>
      <c r="J921" s="137" t="s">
        <v>9</v>
      </c>
      <c r="K921" s="137" t="s">
        <v>232</v>
      </c>
      <c r="L921" s="7">
        <f t="shared" si="1"/>
        <v>1014431000</v>
      </c>
      <c r="M921" s="7">
        <f t="shared" si="2"/>
        <v>328595000</v>
      </c>
      <c r="N921" s="7">
        <f t="shared" si="3"/>
        <v>685836000</v>
      </c>
    </row>
    <row r="922">
      <c r="A922" s="136">
        <v>948.0</v>
      </c>
      <c r="B922" s="137" t="s">
        <v>382</v>
      </c>
      <c r="C922" s="137" t="s">
        <v>26</v>
      </c>
      <c r="D922" s="139">
        <v>41973.0</v>
      </c>
      <c r="E922" s="138">
        <v>7.779812E9</v>
      </c>
      <c r="F922" s="138">
        <v>6.336272E9</v>
      </c>
      <c r="G922" s="138">
        <v>5.21502E8</v>
      </c>
      <c r="H922" s="141" t="s">
        <v>59</v>
      </c>
      <c r="I922" s="140" t="s">
        <v>59</v>
      </c>
      <c r="J922" s="137" t="s">
        <v>9</v>
      </c>
      <c r="K922" s="137" t="s">
        <v>232</v>
      </c>
      <c r="L922" s="7">
        <f t="shared" si="1"/>
        <v>1443540000</v>
      </c>
      <c r="M922" s="7">
        <f t="shared" si="2"/>
        <v>521502000</v>
      </c>
      <c r="N922" s="7">
        <f t="shared" si="3"/>
        <v>922038000</v>
      </c>
    </row>
    <row r="923">
      <c r="A923" s="136">
        <v>949.0</v>
      </c>
      <c r="B923" s="137" t="s">
        <v>382</v>
      </c>
      <c r="C923" s="137" t="s">
        <v>27</v>
      </c>
      <c r="D923" s="142">
        <v>42338.0</v>
      </c>
      <c r="E923" s="138">
        <v>9.474008E9</v>
      </c>
      <c r="F923" s="138">
        <v>7.757571E9</v>
      </c>
      <c r="G923" s="138">
        <v>6.30421E8</v>
      </c>
      <c r="H923" s="141" t="s">
        <v>59</v>
      </c>
      <c r="I923" s="141" t="s">
        <v>59</v>
      </c>
      <c r="J923" s="137" t="s">
        <v>9</v>
      </c>
      <c r="K923" s="137" t="s">
        <v>232</v>
      </c>
      <c r="L923" s="7">
        <f t="shared" si="1"/>
        <v>1716437000</v>
      </c>
      <c r="M923" s="6">
        <f t="shared" si="2"/>
        <v>630421000</v>
      </c>
      <c r="N923" s="7">
        <f t="shared" si="3"/>
        <v>1086016000</v>
      </c>
    </row>
    <row r="924">
      <c r="A924" s="136">
        <v>950.0</v>
      </c>
      <c r="B924" s="137" t="s">
        <v>382</v>
      </c>
      <c r="C924" s="137" t="s">
        <v>28</v>
      </c>
      <c r="D924" s="139">
        <v>42704.0</v>
      </c>
      <c r="E924" s="138">
        <v>1.0949999E10</v>
      </c>
      <c r="F924" s="138">
        <v>8.923519E9</v>
      </c>
      <c r="G924" s="138">
        <v>7.64117E8</v>
      </c>
      <c r="H924" s="141" t="s">
        <v>59</v>
      </c>
      <c r="I924" s="140" t="s">
        <v>59</v>
      </c>
      <c r="J924" s="137" t="s">
        <v>9</v>
      </c>
      <c r="K924" s="137" t="s">
        <v>232</v>
      </c>
      <c r="L924" s="7">
        <f t="shared" si="1"/>
        <v>2026480000</v>
      </c>
      <c r="M924" s="7">
        <f t="shared" si="2"/>
        <v>764117000</v>
      </c>
      <c r="N924" s="7">
        <f t="shared" si="3"/>
        <v>1262363000</v>
      </c>
    </row>
    <row r="925">
      <c r="A925" s="136">
        <v>951.0</v>
      </c>
      <c r="B925" s="137" t="s">
        <v>383</v>
      </c>
      <c r="C925" s="137" t="s">
        <v>25</v>
      </c>
      <c r="D925" s="139">
        <v>41274.0</v>
      </c>
      <c r="E925" s="138">
        <v>5.6714E9</v>
      </c>
      <c r="F925" s="138">
        <v>3.4217E9</v>
      </c>
      <c r="G925" s="138">
        <v>1.1146E9</v>
      </c>
      <c r="H925" s="141" t="s">
        <v>59</v>
      </c>
      <c r="I925" s="138">
        <v>8.63E7</v>
      </c>
      <c r="J925" s="137" t="s">
        <v>13</v>
      </c>
      <c r="K925" s="137" t="s">
        <v>230</v>
      </c>
      <c r="L925" s="7">
        <f t="shared" si="1"/>
        <v>2249700000</v>
      </c>
      <c r="M925" s="7">
        <f t="shared" si="2"/>
        <v>1200900000</v>
      </c>
      <c r="N925" s="7">
        <f t="shared" si="3"/>
        <v>1048800000</v>
      </c>
    </row>
    <row r="926">
      <c r="A926" s="136">
        <v>952.0</v>
      </c>
      <c r="B926" s="137" t="s">
        <v>383</v>
      </c>
      <c r="C926" s="137" t="s">
        <v>26</v>
      </c>
      <c r="D926" s="139">
        <v>41639.0</v>
      </c>
      <c r="E926" s="138">
        <v>5.8083E9</v>
      </c>
      <c r="F926" s="138">
        <v>3.5851E9</v>
      </c>
      <c r="G926" s="138">
        <v>1.1288E9</v>
      </c>
      <c r="H926" s="141" t="s">
        <v>59</v>
      </c>
      <c r="I926" s="138">
        <v>8.17E7</v>
      </c>
      <c r="J926" s="137" t="s">
        <v>13</v>
      </c>
      <c r="K926" s="137" t="s">
        <v>230</v>
      </c>
      <c r="L926" s="7">
        <f t="shared" si="1"/>
        <v>2223200000</v>
      </c>
      <c r="M926" s="7">
        <f t="shared" si="2"/>
        <v>1210500000</v>
      </c>
      <c r="N926" s="7">
        <f t="shared" si="3"/>
        <v>1012700000</v>
      </c>
    </row>
    <row r="927">
      <c r="A927" s="136">
        <v>953.0</v>
      </c>
      <c r="B927" s="137" t="s">
        <v>383</v>
      </c>
      <c r="C927" s="137" t="s">
        <v>27</v>
      </c>
      <c r="D927" s="139">
        <v>42004.0</v>
      </c>
      <c r="E927" s="138">
        <v>6.0116E9</v>
      </c>
      <c r="F927" s="138">
        <v>3.8085E9</v>
      </c>
      <c r="G927" s="138">
        <v>1.1982E9</v>
      </c>
      <c r="H927" s="141" t="s">
        <v>59</v>
      </c>
      <c r="I927" s="138">
        <v>7.67E7</v>
      </c>
      <c r="J927" s="137" t="s">
        <v>13</v>
      </c>
      <c r="K927" s="137" t="s">
        <v>230</v>
      </c>
      <c r="L927" s="7">
        <f t="shared" si="1"/>
        <v>2203100000</v>
      </c>
      <c r="M927" s="7">
        <f t="shared" si="2"/>
        <v>1274900000</v>
      </c>
      <c r="N927" s="7">
        <f t="shared" si="3"/>
        <v>928200000</v>
      </c>
    </row>
    <row r="928">
      <c r="A928" s="136">
        <v>954.0</v>
      </c>
      <c r="B928" s="137" t="s">
        <v>383</v>
      </c>
      <c r="C928" s="137" t="s">
        <v>28</v>
      </c>
      <c r="D928" s="139">
        <v>42369.0</v>
      </c>
      <c r="E928" s="138">
        <v>8.6801E9</v>
      </c>
      <c r="F928" s="138">
        <v>5.7768E9</v>
      </c>
      <c r="G928" s="138">
        <v>1.622E9</v>
      </c>
      <c r="H928" s="141" t="s">
        <v>59</v>
      </c>
      <c r="I928" s="138">
        <v>1.645E8</v>
      </c>
      <c r="J928" s="137" t="s">
        <v>13</v>
      </c>
      <c r="K928" s="137" t="s">
        <v>230</v>
      </c>
      <c r="L928" s="7">
        <f t="shared" si="1"/>
        <v>2903300000</v>
      </c>
      <c r="M928" s="7">
        <f t="shared" si="2"/>
        <v>1786500000</v>
      </c>
      <c r="N928" s="7">
        <f t="shared" si="3"/>
        <v>1116800000</v>
      </c>
    </row>
    <row r="929">
      <c r="A929" s="136">
        <v>955.0</v>
      </c>
      <c r="B929" s="137" t="s">
        <v>384</v>
      </c>
      <c r="C929" s="137" t="s">
        <v>25</v>
      </c>
      <c r="D929" s="139">
        <v>41274.0</v>
      </c>
      <c r="E929" s="138">
        <v>4.12293E9</v>
      </c>
      <c r="F929" s="138">
        <v>2.39879E9</v>
      </c>
      <c r="G929" s="138">
        <v>1.219343E9</v>
      </c>
      <c r="H929" s="141" t="s">
        <v>59</v>
      </c>
      <c r="I929" s="138">
        <v>6.4093E7</v>
      </c>
      <c r="J929" s="137" t="s">
        <v>9</v>
      </c>
      <c r="K929" s="137" t="s">
        <v>385</v>
      </c>
      <c r="L929" s="7">
        <f t="shared" si="1"/>
        <v>1724140000</v>
      </c>
      <c r="M929" s="7">
        <f t="shared" si="2"/>
        <v>1283436000</v>
      </c>
      <c r="N929" s="7">
        <f t="shared" si="3"/>
        <v>440704000</v>
      </c>
    </row>
    <row r="930">
      <c r="A930" s="136">
        <v>956.0</v>
      </c>
      <c r="B930" s="137" t="s">
        <v>384</v>
      </c>
      <c r="C930" s="137" t="s">
        <v>26</v>
      </c>
      <c r="D930" s="139">
        <v>41639.0</v>
      </c>
      <c r="E930" s="138">
        <v>5.062528E9</v>
      </c>
      <c r="F930" s="138">
        <v>2.987126E9</v>
      </c>
      <c r="G930" s="138">
        <v>1.45408E9</v>
      </c>
      <c r="H930" s="140" t="s">
        <v>59</v>
      </c>
      <c r="I930" s="138">
        <v>8.0969E7</v>
      </c>
      <c r="J930" s="137" t="s">
        <v>9</v>
      </c>
      <c r="K930" s="137" t="s">
        <v>385</v>
      </c>
      <c r="L930" s="7">
        <f t="shared" si="1"/>
        <v>2075402000</v>
      </c>
      <c r="M930" s="7">
        <f t="shared" si="2"/>
        <v>1535049000</v>
      </c>
      <c r="N930" s="7">
        <f t="shared" si="3"/>
        <v>540353000</v>
      </c>
    </row>
    <row r="931">
      <c r="A931" s="136">
        <v>957.0</v>
      </c>
      <c r="B931" s="137" t="s">
        <v>384</v>
      </c>
      <c r="C931" s="137" t="s">
        <v>27</v>
      </c>
      <c r="D931" s="139">
        <v>42004.0</v>
      </c>
      <c r="E931" s="138">
        <v>6.740064E9</v>
      </c>
      <c r="F931" s="138">
        <v>4.088151E9</v>
      </c>
      <c r="G931" s="138">
        <v>1.86652E9</v>
      </c>
      <c r="H931" s="140" t="s">
        <v>59</v>
      </c>
      <c r="I931" s="138">
        <v>1.20719E8</v>
      </c>
      <c r="J931" s="137" t="s">
        <v>9</v>
      </c>
      <c r="K931" s="137" t="s">
        <v>385</v>
      </c>
      <c r="L931" s="7">
        <f t="shared" si="1"/>
        <v>2651913000</v>
      </c>
      <c r="M931" s="7">
        <f t="shared" si="2"/>
        <v>1987239000</v>
      </c>
      <c r="N931" s="7">
        <f t="shared" si="3"/>
        <v>664674000</v>
      </c>
    </row>
    <row r="932">
      <c r="A932" s="136">
        <v>958.0</v>
      </c>
      <c r="B932" s="137" t="s">
        <v>384</v>
      </c>
      <c r="C932" s="137" t="s">
        <v>28</v>
      </c>
      <c r="D932" s="139">
        <v>42369.0</v>
      </c>
      <c r="E932" s="138">
        <v>7.192633E9</v>
      </c>
      <c r="F932" s="138">
        <v>4.359104E9</v>
      </c>
      <c r="G932" s="138">
        <v>1.987271E9</v>
      </c>
      <c r="H932" s="140" t="s">
        <v>59</v>
      </c>
      <c r="I932" s="138">
        <v>1.2212E8</v>
      </c>
      <c r="J932" s="137" t="s">
        <v>9</v>
      </c>
      <c r="K932" s="137" t="s">
        <v>385</v>
      </c>
      <c r="L932" s="7">
        <f t="shared" si="1"/>
        <v>2833529000</v>
      </c>
      <c r="M932" s="7">
        <f t="shared" si="2"/>
        <v>2109391000</v>
      </c>
      <c r="N932" s="7">
        <f t="shared" si="3"/>
        <v>724138000</v>
      </c>
    </row>
    <row r="933">
      <c r="A933" s="136">
        <v>959.0</v>
      </c>
      <c r="B933" s="137" t="s">
        <v>386</v>
      </c>
      <c r="C933" s="137" t="s">
        <v>25</v>
      </c>
      <c r="D933" s="139">
        <v>41274.0</v>
      </c>
      <c r="E933" s="138">
        <v>1.3107E10</v>
      </c>
      <c r="F933" s="138">
        <v>1.1799E10</v>
      </c>
      <c r="G933" s="140" t="s">
        <v>59</v>
      </c>
      <c r="H933" s="141" t="s">
        <v>59</v>
      </c>
      <c r="I933" s="141" t="s">
        <v>59</v>
      </c>
      <c r="J933" s="137" t="s">
        <v>14</v>
      </c>
      <c r="K933" s="137" t="s">
        <v>196</v>
      </c>
      <c r="L933" s="7">
        <f t="shared" si="1"/>
        <v>1308000000</v>
      </c>
      <c r="M933" s="6">
        <f t="shared" si="2"/>
        <v>0</v>
      </c>
      <c r="N933" s="7">
        <f t="shared" si="3"/>
        <v>1308000000</v>
      </c>
    </row>
    <row r="934">
      <c r="A934" s="136">
        <v>960.0</v>
      </c>
      <c r="B934" s="137" t="s">
        <v>386</v>
      </c>
      <c r="C934" s="137" t="s">
        <v>26</v>
      </c>
      <c r="D934" s="139">
        <v>41639.0</v>
      </c>
      <c r="E934" s="138">
        <v>1.142E10</v>
      </c>
      <c r="F934" s="138">
        <v>1.0303E10</v>
      </c>
      <c r="G934" s="141" t="s">
        <v>59</v>
      </c>
      <c r="H934" s="141" t="s">
        <v>59</v>
      </c>
      <c r="I934" s="141" t="s">
        <v>59</v>
      </c>
      <c r="J934" s="137" t="s">
        <v>14</v>
      </c>
      <c r="K934" s="137" t="s">
        <v>196</v>
      </c>
      <c r="L934" s="7">
        <f t="shared" si="1"/>
        <v>1117000000</v>
      </c>
      <c r="M934" s="6">
        <f t="shared" si="2"/>
        <v>0</v>
      </c>
      <c r="N934" s="7">
        <f t="shared" si="3"/>
        <v>1117000000</v>
      </c>
    </row>
    <row r="935">
      <c r="A935" s="136">
        <v>961.0</v>
      </c>
      <c r="B935" s="137" t="s">
        <v>386</v>
      </c>
      <c r="C935" s="137" t="s">
        <v>27</v>
      </c>
      <c r="D935" s="139">
        <v>42004.0</v>
      </c>
      <c r="E935" s="138">
        <v>1.0986E10</v>
      </c>
      <c r="F935" s="138">
        <v>9.974E9</v>
      </c>
      <c r="G935" s="141" t="s">
        <v>59</v>
      </c>
      <c r="H935" s="141" t="s">
        <v>59</v>
      </c>
      <c r="I935" s="140" t="s">
        <v>59</v>
      </c>
      <c r="J935" s="137" t="s">
        <v>14</v>
      </c>
      <c r="K935" s="137" t="s">
        <v>196</v>
      </c>
      <c r="L935" s="7">
        <f t="shared" si="1"/>
        <v>1012000000</v>
      </c>
      <c r="M935" s="7">
        <f t="shared" si="2"/>
        <v>0</v>
      </c>
      <c r="N935" s="7">
        <f t="shared" si="3"/>
        <v>1012000000</v>
      </c>
    </row>
    <row r="936">
      <c r="A936" s="136">
        <v>962.0</v>
      </c>
      <c r="B936" s="137" t="s">
        <v>386</v>
      </c>
      <c r="C936" s="137" t="s">
        <v>28</v>
      </c>
      <c r="D936" s="142">
        <v>42369.0</v>
      </c>
      <c r="E936" s="138">
        <v>1.0466E10</v>
      </c>
      <c r="F936" s="138">
        <v>9.576E9</v>
      </c>
      <c r="G936" s="140" t="s">
        <v>59</v>
      </c>
      <c r="H936" s="141" t="s">
        <v>59</v>
      </c>
      <c r="I936" s="141" t="s">
        <v>59</v>
      </c>
      <c r="J936" s="137" t="s">
        <v>14</v>
      </c>
      <c r="K936" s="137" t="s">
        <v>196</v>
      </c>
      <c r="L936" s="7">
        <f t="shared" si="1"/>
        <v>890000000</v>
      </c>
      <c r="M936" s="6">
        <f t="shared" si="2"/>
        <v>0</v>
      </c>
      <c r="N936" s="7">
        <f t="shared" si="3"/>
        <v>890000000</v>
      </c>
    </row>
    <row r="937">
      <c r="A937" s="136">
        <v>963.0</v>
      </c>
      <c r="B937" s="137" t="s">
        <v>387</v>
      </c>
      <c r="C937" s="137" t="s">
        <v>25</v>
      </c>
      <c r="D937" s="139">
        <v>41455.0</v>
      </c>
      <c r="E937" s="138">
        <v>1.282236E9</v>
      </c>
      <c r="F937" s="138">
        <v>3.22516E8</v>
      </c>
      <c r="G937" s="138">
        <v>1.51382E8</v>
      </c>
      <c r="H937" s="138">
        <v>2.35184E8</v>
      </c>
      <c r="I937" s="140" t="s">
        <v>59</v>
      </c>
      <c r="J937" s="137" t="s">
        <v>15</v>
      </c>
      <c r="K937" s="137" t="s">
        <v>74</v>
      </c>
      <c r="L937" s="7">
        <f t="shared" si="1"/>
        <v>959720000</v>
      </c>
      <c r="M937" s="7">
        <f t="shared" si="2"/>
        <v>386566000</v>
      </c>
      <c r="N937" s="7">
        <f t="shared" si="3"/>
        <v>573154000</v>
      </c>
    </row>
    <row r="938">
      <c r="A938" s="136">
        <v>964.0</v>
      </c>
      <c r="B938" s="137" t="s">
        <v>387</v>
      </c>
      <c r="C938" s="137" t="s">
        <v>26</v>
      </c>
      <c r="D938" s="139">
        <v>41819.0</v>
      </c>
      <c r="E938" s="138">
        <v>1.388386E9</v>
      </c>
      <c r="F938" s="138">
        <v>3.3858E8</v>
      </c>
      <c r="G938" s="138">
        <v>1.59642E8</v>
      </c>
      <c r="H938" s="138">
        <v>2.50434E8</v>
      </c>
      <c r="I938" s="141" t="s">
        <v>59</v>
      </c>
      <c r="J938" s="137" t="s">
        <v>15</v>
      </c>
      <c r="K938" s="137" t="s">
        <v>74</v>
      </c>
      <c r="L938" s="7">
        <f t="shared" si="1"/>
        <v>1049806000</v>
      </c>
      <c r="M938" s="6">
        <f t="shared" si="2"/>
        <v>410076000</v>
      </c>
      <c r="N938" s="7">
        <f t="shared" si="3"/>
        <v>639730000</v>
      </c>
    </row>
    <row r="939">
      <c r="A939" s="136">
        <v>965.0</v>
      </c>
      <c r="B939" s="137" t="s">
        <v>387</v>
      </c>
      <c r="C939" s="137" t="s">
        <v>27</v>
      </c>
      <c r="D939" s="142">
        <v>42183.0</v>
      </c>
      <c r="E939" s="138">
        <v>1.475139E9</v>
      </c>
      <c r="F939" s="138">
        <v>3.55727E8</v>
      </c>
      <c r="G939" s="138">
        <v>1.69952E8</v>
      </c>
      <c r="H939" s="138">
        <v>2.66761E8</v>
      </c>
      <c r="I939" s="140" t="s">
        <v>59</v>
      </c>
      <c r="J939" s="137" t="s">
        <v>15</v>
      </c>
      <c r="K939" s="137" t="s">
        <v>74</v>
      </c>
      <c r="L939" s="7">
        <f t="shared" si="1"/>
        <v>1119412000</v>
      </c>
      <c r="M939" s="7">
        <f t="shared" si="2"/>
        <v>436713000</v>
      </c>
      <c r="N939" s="7">
        <f t="shared" si="3"/>
        <v>682699000</v>
      </c>
    </row>
    <row r="940">
      <c r="A940" s="136">
        <v>966.0</v>
      </c>
      <c r="B940" s="137" t="s">
        <v>387</v>
      </c>
      <c r="C940" s="137" t="s">
        <v>28</v>
      </c>
      <c r="D940" s="139">
        <v>42554.0</v>
      </c>
      <c r="E940" s="138">
        <v>1.423936E9</v>
      </c>
      <c r="F940" s="138">
        <v>3.43801E8</v>
      </c>
      <c r="G940" s="138">
        <v>1.7012E8</v>
      </c>
      <c r="H940" s="138">
        <v>2.76462E8</v>
      </c>
      <c r="I940" s="140" t="s">
        <v>59</v>
      </c>
      <c r="J940" s="137" t="s">
        <v>15</v>
      </c>
      <c r="K940" s="137" t="s">
        <v>74</v>
      </c>
      <c r="L940" s="7">
        <f t="shared" si="1"/>
        <v>1080135000</v>
      </c>
      <c r="M940" s="7">
        <f t="shared" si="2"/>
        <v>446582000</v>
      </c>
      <c r="N940" s="7">
        <f t="shared" si="3"/>
        <v>633553000</v>
      </c>
    </row>
    <row r="941">
      <c r="A941" s="136">
        <v>967.0</v>
      </c>
      <c r="B941" s="137" t="s">
        <v>388</v>
      </c>
      <c r="C941" s="137" t="s">
        <v>25</v>
      </c>
      <c r="D941" s="139">
        <v>41274.0</v>
      </c>
      <c r="E941" s="138">
        <v>2.26034E10</v>
      </c>
      <c r="F941" s="138">
        <v>4.7965E9</v>
      </c>
      <c r="G941" s="138">
        <v>6.8395E9</v>
      </c>
      <c r="H941" s="138">
        <v>5.2781E9</v>
      </c>
      <c r="I941" s="141" t="s">
        <v>59</v>
      </c>
      <c r="J941" s="137" t="s">
        <v>13</v>
      </c>
      <c r="K941" s="137" t="s">
        <v>66</v>
      </c>
      <c r="L941" s="7">
        <f t="shared" si="1"/>
        <v>17806900000</v>
      </c>
      <c r="M941" s="6">
        <f t="shared" si="2"/>
        <v>12117600000</v>
      </c>
      <c r="N941" s="7">
        <f t="shared" si="3"/>
        <v>5689300000</v>
      </c>
    </row>
    <row r="942">
      <c r="A942" s="136">
        <v>968.0</v>
      </c>
      <c r="B942" s="137" t="s">
        <v>388</v>
      </c>
      <c r="C942" s="137" t="s">
        <v>26</v>
      </c>
      <c r="D942" s="139">
        <v>41639.0</v>
      </c>
      <c r="E942" s="138">
        <v>2.31131E10</v>
      </c>
      <c r="F942" s="138">
        <v>4.9081E9</v>
      </c>
      <c r="G942" s="138">
        <v>6.6067E9</v>
      </c>
      <c r="H942" s="138">
        <v>5.5313E9</v>
      </c>
      <c r="I942" s="140" t="s">
        <v>59</v>
      </c>
      <c r="J942" s="137" t="s">
        <v>13</v>
      </c>
      <c r="K942" s="137" t="s">
        <v>66</v>
      </c>
      <c r="L942" s="7">
        <f t="shared" si="1"/>
        <v>18205000000</v>
      </c>
      <c r="M942" s="7">
        <f t="shared" si="2"/>
        <v>12138000000</v>
      </c>
      <c r="N942" s="7">
        <f t="shared" si="3"/>
        <v>6067000000</v>
      </c>
    </row>
    <row r="943">
      <c r="A943" s="136">
        <v>969.0</v>
      </c>
      <c r="B943" s="137" t="s">
        <v>388</v>
      </c>
      <c r="C943" s="137" t="s">
        <v>27</v>
      </c>
      <c r="D943" s="139">
        <v>42004.0</v>
      </c>
      <c r="E943" s="138">
        <v>1.96156E10</v>
      </c>
      <c r="F943" s="138">
        <v>4.9325E9</v>
      </c>
      <c r="G943" s="138">
        <v>6.2803E9</v>
      </c>
      <c r="H943" s="138">
        <v>4.7336E9</v>
      </c>
      <c r="I943" s="141" t="s">
        <v>59</v>
      </c>
      <c r="J943" s="137" t="s">
        <v>13</v>
      </c>
      <c r="K943" s="137" t="s">
        <v>66</v>
      </c>
      <c r="L943" s="7">
        <f t="shared" si="1"/>
        <v>14683100000</v>
      </c>
      <c r="M943" s="6">
        <f t="shared" si="2"/>
        <v>11013900000</v>
      </c>
      <c r="N943" s="7">
        <f t="shared" si="3"/>
        <v>3669200000</v>
      </c>
    </row>
    <row r="944">
      <c r="A944" s="136">
        <v>970.0</v>
      </c>
      <c r="B944" s="137" t="s">
        <v>388</v>
      </c>
      <c r="C944" s="137" t="s">
        <v>28</v>
      </c>
      <c r="D944" s="139">
        <v>42369.0</v>
      </c>
      <c r="E944" s="138">
        <v>1.99587E10</v>
      </c>
      <c r="F944" s="138">
        <v>5.0372E9</v>
      </c>
      <c r="G944" s="138">
        <v>6.4324E9</v>
      </c>
      <c r="H944" s="138">
        <v>4.7964E9</v>
      </c>
      <c r="I944" s="141" t="s">
        <v>59</v>
      </c>
      <c r="J944" s="137" t="s">
        <v>13</v>
      </c>
      <c r="K944" s="137" t="s">
        <v>66</v>
      </c>
      <c r="L944" s="7">
        <f t="shared" si="1"/>
        <v>14921500000</v>
      </c>
      <c r="M944" s="6">
        <f t="shared" si="2"/>
        <v>11228800000</v>
      </c>
      <c r="N944" s="7">
        <f t="shared" si="3"/>
        <v>3692700000</v>
      </c>
    </row>
    <row r="945">
      <c r="A945" s="136">
        <v>971.0</v>
      </c>
      <c r="B945" s="137" t="s">
        <v>389</v>
      </c>
      <c r="C945" s="137" t="s">
        <v>25</v>
      </c>
      <c r="D945" s="139">
        <v>41639.0</v>
      </c>
      <c r="E945" s="138">
        <v>4.5358E10</v>
      </c>
      <c r="F945" s="138">
        <v>4.1171E10</v>
      </c>
      <c r="G945" s="138">
        <v>-3.18E8</v>
      </c>
      <c r="H945" s="141" t="s">
        <v>59</v>
      </c>
      <c r="I945" s="140" t="s">
        <v>59</v>
      </c>
      <c r="J945" s="137" t="s">
        <v>14</v>
      </c>
      <c r="K945" s="137" t="s">
        <v>123</v>
      </c>
      <c r="L945" s="7">
        <f t="shared" si="1"/>
        <v>4187000000</v>
      </c>
      <c r="M945" s="7">
        <f t="shared" si="2"/>
        <v>-318000000</v>
      </c>
      <c r="N945" s="7">
        <f t="shared" si="3"/>
        <v>4505000000</v>
      </c>
    </row>
    <row r="946">
      <c r="A946" s="136">
        <v>972.0</v>
      </c>
      <c r="B946" s="137" t="s">
        <v>389</v>
      </c>
      <c r="C946" s="137" t="s">
        <v>26</v>
      </c>
      <c r="D946" s="139">
        <v>42004.0</v>
      </c>
      <c r="E946" s="138">
        <v>3.9946E10</v>
      </c>
      <c r="F946" s="138">
        <v>3.5263E10</v>
      </c>
      <c r="G946" s="138">
        <v>-3.29E8</v>
      </c>
      <c r="H946" s="141" t="s">
        <v>59</v>
      </c>
      <c r="I946" s="140" t="s">
        <v>59</v>
      </c>
      <c r="J946" s="137" t="s">
        <v>14</v>
      </c>
      <c r="K946" s="137" t="s">
        <v>123</v>
      </c>
      <c r="L946" s="7">
        <f t="shared" si="1"/>
        <v>4683000000</v>
      </c>
      <c r="M946" s="7">
        <f t="shared" si="2"/>
        <v>-329000000</v>
      </c>
      <c r="N946" s="7">
        <f t="shared" si="3"/>
        <v>5012000000</v>
      </c>
    </row>
    <row r="947">
      <c r="A947" s="136">
        <v>973.0</v>
      </c>
      <c r="B947" s="137" t="s">
        <v>389</v>
      </c>
      <c r="C947" s="137" t="s">
        <v>27</v>
      </c>
      <c r="D947" s="139">
        <v>42369.0</v>
      </c>
      <c r="E947" s="138">
        <v>4.0536E10</v>
      </c>
      <c r="F947" s="138">
        <v>3.6044E10</v>
      </c>
      <c r="G947" s="138">
        <v>-2.2E8</v>
      </c>
      <c r="H947" s="141" t="s">
        <v>59</v>
      </c>
      <c r="I947" s="141" t="s">
        <v>59</v>
      </c>
      <c r="J947" s="137" t="s">
        <v>14</v>
      </c>
      <c r="K947" s="137" t="s">
        <v>123</v>
      </c>
      <c r="L947" s="7">
        <f t="shared" si="1"/>
        <v>4492000000</v>
      </c>
      <c r="M947" s="6">
        <f t="shared" si="2"/>
        <v>-220000000</v>
      </c>
      <c r="N947" s="7">
        <f t="shared" si="3"/>
        <v>4712000000</v>
      </c>
    </row>
    <row r="948">
      <c r="A948" s="136">
        <v>974.0</v>
      </c>
      <c r="B948" s="137" t="s">
        <v>389</v>
      </c>
      <c r="C948" s="137" t="s">
        <v>28</v>
      </c>
      <c r="D948" s="139">
        <v>42735.0</v>
      </c>
      <c r="E948" s="138">
        <v>4.7248E10</v>
      </c>
      <c r="F948" s="138">
        <v>4.2186E10</v>
      </c>
      <c r="G948" s="138">
        <v>-4.87E8</v>
      </c>
      <c r="H948" s="140" t="s">
        <v>59</v>
      </c>
      <c r="I948" s="141" t="s">
        <v>59</v>
      </c>
      <c r="J948" s="137" t="s">
        <v>14</v>
      </c>
      <c r="K948" s="137" t="s">
        <v>123</v>
      </c>
      <c r="L948" s="7">
        <f t="shared" si="1"/>
        <v>5062000000</v>
      </c>
      <c r="M948" s="6">
        <f t="shared" si="2"/>
        <v>-487000000</v>
      </c>
      <c r="N948" s="7">
        <f t="shared" si="3"/>
        <v>5549000000</v>
      </c>
    </row>
    <row r="949">
      <c r="A949" s="136">
        <v>975.0</v>
      </c>
      <c r="B949" s="137" t="s">
        <v>390</v>
      </c>
      <c r="C949" s="137" t="s">
        <v>25</v>
      </c>
      <c r="D949" s="139">
        <v>41274.0</v>
      </c>
      <c r="E949" s="138">
        <v>3.0945E9</v>
      </c>
      <c r="F949" s="138">
        <v>2.1442E9</v>
      </c>
      <c r="G949" s="138">
        <v>9.82E7</v>
      </c>
      <c r="H949" s="140" t="s">
        <v>59</v>
      </c>
      <c r="I949" s="138">
        <v>3.324E8</v>
      </c>
      <c r="J949" s="137" t="s">
        <v>19</v>
      </c>
      <c r="K949" s="137" t="s">
        <v>82</v>
      </c>
      <c r="L949" s="7">
        <f t="shared" si="1"/>
        <v>950300000</v>
      </c>
      <c r="M949" s="7">
        <f t="shared" si="2"/>
        <v>430600000</v>
      </c>
      <c r="N949" s="7">
        <f t="shared" si="3"/>
        <v>519700000</v>
      </c>
    </row>
    <row r="950">
      <c r="A950" s="136">
        <v>976.0</v>
      </c>
      <c r="B950" s="137" t="s">
        <v>390</v>
      </c>
      <c r="C950" s="137" t="s">
        <v>26</v>
      </c>
      <c r="D950" s="139">
        <v>41639.0</v>
      </c>
      <c r="E950" s="138">
        <v>3.2768E9</v>
      </c>
      <c r="F950" s="138">
        <v>2.2724E9</v>
      </c>
      <c r="G950" s="138">
        <v>9.96E7</v>
      </c>
      <c r="H950" s="141" t="s">
        <v>59</v>
      </c>
      <c r="I950" s="138">
        <v>3.709E8</v>
      </c>
      <c r="J950" s="137" t="s">
        <v>19</v>
      </c>
      <c r="K950" s="137" t="s">
        <v>82</v>
      </c>
      <c r="L950" s="7">
        <f t="shared" si="1"/>
        <v>1004400000</v>
      </c>
      <c r="M950" s="7">
        <f t="shared" si="2"/>
        <v>470500000</v>
      </c>
      <c r="N950" s="7">
        <f t="shared" si="3"/>
        <v>533900000</v>
      </c>
    </row>
    <row r="951">
      <c r="A951" s="136">
        <v>977.0</v>
      </c>
      <c r="B951" s="137" t="s">
        <v>390</v>
      </c>
      <c r="C951" s="137" t="s">
        <v>27</v>
      </c>
      <c r="D951" s="139">
        <v>42004.0</v>
      </c>
      <c r="E951" s="138">
        <v>3.3503E9</v>
      </c>
      <c r="F951" s="138">
        <v>2.3175E9</v>
      </c>
      <c r="G951" s="138">
        <v>1.011E8</v>
      </c>
      <c r="H951" s="141" t="s">
        <v>59</v>
      </c>
      <c r="I951" s="138">
        <v>3.881E8</v>
      </c>
      <c r="J951" s="137" t="s">
        <v>19</v>
      </c>
      <c r="K951" s="137" t="s">
        <v>82</v>
      </c>
      <c r="L951" s="7">
        <f t="shared" si="1"/>
        <v>1032800000</v>
      </c>
      <c r="M951" s="7">
        <f t="shared" si="2"/>
        <v>489200000</v>
      </c>
      <c r="N951" s="7">
        <f t="shared" si="3"/>
        <v>543600000</v>
      </c>
    </row>
    <row r="952">
      <c r="A952" s="136">
        <v>978.0</v>
      </c>
      <c r="B952" s="137" t="s">
        <v>390</v>
      </c>
      <c r="C952" s="137" t="s">
        <v>28</v>
      </c>
      <c r="D952" s="139">
        <v>42369.0</v>
      </c>
      <c r="E952" s="138">
        <v>3.2536E9</v>
      </c>
      <c r="F952" s="138">
        <v>2.1716E9</v>
      </c>
      <c r="G952" s="138">
        <v>1.037E8</v>
      </c>
      <c r="H952" s="141" t="s">
        <v>59</v>
      </c>
      <c r="I952" s="138">
        <v>4.013E8</v>
      </c>
      <c r="J952" s="137" t="s">
        <v>19</v>
      </c>
      <c r="K952" s="137" t="s">
        <v>82</v>
      </c>
      <c r="L952" s="7">
        <f t="shared" si="1"/>
        <v>1082000000</v>
      </c>
      <c r="M952" s="7">
        <f t="shared" si="2"/>
        <v>505000000</v>
      </c>
      <c r="N952" s="7">
        <f t="shared" si="3"/>
        <v>577000000</v>
      </c>
    </row>
    <row r="953">
      <c r="A953" s="136">
        <v>979.0</v>
      </c>
      <c r="B953" s="137" t="s">
        <v>391</v>
      </c>
      <c r="C953" s="137" t="s">
        <v>25</v>
      </c>
      <c r="D953" s="139">
        <v>41306.0</v>
      </c>
      <c r="E953" s="138">
        <v>5.0521E10</v>
      </c>
      <c r="F953" s="138">
        <v>3.3194E10</v>
      </c>
      <c r="G953" s="138">
        <v>1.2244E10</v>
      </c>
      <c r="H953" s="141" t="s">
        <v>59</v>
      </c>
      <c r="I953" s="138">
        <v>1.523E9</v>
      </c>
      <c r="J953" s="137" t="s">
        <v>9</v>
      </c>
      <c r="K953" s="137" t="s">
        <v>325</v>
      </c>
      <c r="L953" s="7">
        <f t="shared" si="1"/>
        <v>17327000000</v>
      </c>
      <c r="M953" s="7">
        <f t="shared" si="2"/>
        <v>13767000000</v>
      </c>
      <c r="N953" s="7">
        <f t="shared" si="3"/>
        <v>3560000000</v>
      </c>
    </row>
    <row r="954">
      <c r="A954" s="136">
        <v>980.0</v>
      </c>
      <c r="B954" s="137" t="s">
        <v>391</v>
      </c>
      <c r="C954" s="137" t="s">
        <v>26</v>
      </c>
      <c r="D954" s="139">
        <v>41670.0</v>
      </c>
      <c r="E954" s="138">
        <v>5.3417E10</v>
      </c>
      <c r="F954" s="138">
        <v>3.4941E10</v>
      </c>
      <c r="G954" s="138">
        <v>1.2865E10</v>
      </c>
      <c r="H954" s="140" t="s">
        <v>59</v>
      </c>
      <c r="I954" s="138">
        <v>1.462E9</v>
      </c>
      <c r="J954" s="137" t="s">
        <v>9</v>
      </c>
      <c r="K954" s="137" t="s">
        <v>325</v>
      </c>
      <c r="L954" s="7">
        <f t="shared" si="1"/>
        <v>18476000000</v>
      </c>
      <c r="M954" s="7">
        <f t="shared" si="2"/>
        <v>14327000000</v>
      </c>
      <c r="N954" s="7">
        <f t="shared" si="3"/>
        <v>4149000000</v>
      </c>
    </row>
    <row r="955">
      <c r="A955" s="136">
        <v>981.0</v>
      </c>
      <c r="B955" s="137" t="s">
        <v>391</v>
      </c>
      <c r="C955" s="137" t="s">
        <v>27</v>
      </c>
      <c r="D955" s="139">
        <v>42034.0</v>
      </c>
      <c r="E955" s="138">
        <v>5.6223E10</v>
      </c>
      <c r="F955" s="138">
        <v>3.6665E10</v>
      </c>
      <c r="G955" s="138">
        <v>1.3281E10</v>
      </c>
      <c r="H955" s="140" t="s">
        <v>59</v>
      </c>
      <c r="I955" s="138">
        <v>1.485E9</v>
      </c>
      <c r="J955" s="137" t="s">
        <v>9</v>
      </c>
      <c r="K955" s="137" t="s">
        <v>325</v>
      </c>
      <c r="L955" s="7">
        <f t="shared" si="1"/>
        <v>19558000000</v>
      </c>
      <c r="M955" s="7">
        <f t="shared" si="2"/>
        <v>14766000000</v>
      </c>
      <c r="N955" s="7">
        <f t="shared" si="3"/>
        <v>4792000000</v>
      </c>
    </row>
    <row r="956">
      <c r="A956" s="136">
        <v>982.0</v>
      </c>
      <c r="B956" s="137" t="s">
        <v>391</v>
      </c>
      <c r="C956" s="137" t="s">
        <v>28</v>
      </c>
      <c r="D956" s="139">
        <v>42398.0</v>
      </c>
      <c r="E956" s="138">
        <v>5.9074E10</v>
      </c>
      <c r="F956" s="138">
        <v>3.8504E10</v>
      </c>
      <c r="G956" s="138">
        <v>1.4115E10</v>
      </c>
      <c r="H956" s="141" t="s">
        <v>59</v>
      </c>
      <c r="I956" s="138">
        <v>1.484E9</v>
      </c>
      <c r="J956" s="137" t="s">
        <v>9</v>
      </c>
      <c r="K956" s="137" t="s">
        <v>325</v>
      </c>
      <c r="L956" s="7">
        <f t="shared" si="1"/>
        <v>20570000000</v>
      </c>
      <c r="M956" s="7">
        <f t="shared" si="2"/>
        <v>15599000000</v>
      </c>
      <c r="N956" s="7">
        <f t="shared" si="3"/>
        <v>4971000000</v>
      </c>
    </row>
    <row r="957">
      <c r="A957" s="136">
        <v>983.0</v>
      </c>
      <c r="B957" s="137" t="s">
        <v>392</v>
      </c>
      <c r="C957" s="137" t="s">
        <v>25</v>
      </c>
      <c r="D957" s="139">
        <v>41455.0</v>
      </c>
      <c r="E957" s="138">
        <v>3.598916E9</v>
      </c>
      <c r="F957" s="138">
        <v>2.195857E9</v>
      </c>
      <c r="G957" s="138">
        <v>6.013E8</v>
      </c>
      <c r="H957" s="138">
        <v>6.83688E8</v>
      </c>
      <c r="I957" s="140" t="s">
        <v>59</v>
      </c>
      <c r="J957" s="137" t="s">
        <v>15</v>
      </c>
      <c r="K957" s="137" t="s">
        <v>102</v>
      </c>
      <c r="L957" s="7">
        <f t="shared" si="1"/>
        <v>1403059000</v>
      </c>
      <c r="M957" s="7">
        <f t="shared" si="2"/>
        <v>1284988000</v>
      </c>
      <c r="N957" s="7">
        <f t="shared" si="3"/>
        <v>118071000</v>
      </c>
    </row>
    <row r="958">
      <c r="A958" s="136">
        <v>984.0</v>
      </c>
      <c r="B958" s="137" t="s">
        <v>392</v>
      </c>
      <c r="C958" s="137" t="s">
        <v>26</v>
      </c>
      <c r="D958" s="139">
        <v>41819.0</v>
      </c>
      <c r="E958" s="138">
        <v>4.607309E9</v>
      </c>
      <c r="F958" s="138">
        <v>2.599828E9</v>
      </c>
      <c r="G958" s="138">
        <v>6.13341E8</v>
      </c>
      <c r="H958" s="138">
        <v>7.16471E8</v>
      </c>
      <c r="I958" s="141" t="s">
        <v>59</v>
      </c>
      <c r="J958" s="137" t="s">
        <v>15</v>
      </c>
      <c r="K958" s="137" t="s">
        <v>102</v>
      </c>
      <c r="L958" s="7">
        <f t="shared" si="1"/>
        <v>2007481000</v>
      </c>
      <c r="M958" s="6">
        <f t="shared" si="2"/>
        <v>1329812000</v>
      </c>
      <c r="N958" s="7">
        <f t="shared" si="3"/>
        <v>677669000</v>
      </c>
    </row>
    <row r="959">
      <c r="A959" s="136">
        <v>985.0</v>
      </c>
      <c r="B959" s="137" t="s">
        <v>392</v>
      </c>
      <c r="C959" s="137" t="s">
        <v>27</v>
      </c>
      <c r="D959" s="139">
        <v>42183.0</v>
      </c>
      <c r="E959" s="138">
        <v>5.259312E9</v>
      </c>
      <c r="F959" s="138">
        <v>2.974976E9</v>
      </c>
      <c r="G959" s="138">
        <v>5.91611E8</v>
      </c>
      <c r="H959" s="138">
        <v>8.25242E8</v>
      </c>
      <c r="I959" s="141" t="s">
        <v>59</v>
      </c>
      <c r="J959" s="137" t="s">
        <v>15</v>
      </c>
      <c r="K959" s="137" t="s">
        <v>102</v>
      </c>
      <c r="L959" s="7">
        <f t="shared" si="1"/>
        <v>2284336000</v>
      </c>
      <c r="M959" s="6">
        <f t="shared" si="2"/>
        <v>1416853000</v>
      </c>
      <c r="N959" s="7">
        <f t="shared" si="3"/>
        <v>867483000</v>
      </c>
    </row>
    <row r="960">
      <c r="A960" s="136">
        <v>986.0</v>
      </c>
      <c r="B960" s="137" t="s">
        <v>392</v>
      </c>
      <c r="C960" s="137" t="s">
        <v>28</v>
      </c>
      <c r="D960" s="139">
        <v>42547.0</v>
      </c>
      <c r="E960" s="138">
        <v>5.885893E9</v>
      </c>
      <c r="F960" s="138">
        <v>3.266971E9</v>
      </c>
      <c r="G960" s="138">
        <v>6.30954E8</v>
      </c>
      <c r="H960" s="138">
        <v>9.13712E8</v>
      </c>
      <c r="I960" s="141" t="s">
        <v>59</v>
      </c>
      <c r="J960" s="137" t="s">
        <v>15</v>
      </c>
      <c r="K960" s="137" t="s">
        <v>102</v>
      </c>
      <c r="L960" s="7">
        <f t="shared" si="1"/>
        <v>2618922000</v>
      </c>
      <c r="M960" s="6">
        <f t="shared" si="2"/>
        <v>1544666000</v>
      </c>
      <c r="N960" s="7">
        <f t="shared" si="3"/>
        <v>1074256000</v>
      </c>
    </row>
    <row r="961">
      <c r="A961" s="136">
        <v>987.0</v>
      </c>
      <c r="B961" s="137" t="s">
        <v>393</v>
      </c>
      <c r="C961" s="137" t="s">
        <v>25</v>
      </c>
      <c r="D961" s="139">
        <v>41274.0</v>
      </c>
      <c r="E961" s="138">
        <v>7.81061E9</v>
      </c>
      <c r="F961" s="138">
        <v>7.479746E9</v>
      </c>
      <c r="G961" s="138">
        <v>3.60586E8</v>
      </c>
      <c r="H961" s="141" t="s">
        <v>59</v>
      </c>
      <c r="I961" s="138">
        <v>1.16388E8</v>
      </c>
      <c r="J961" s="137" t="s">
        <v>12</v>
      </c>
      <c r="K961" s="137" t="s">
        <v>394</v>
      </c>
      <c r="L961" s="7">
        <f t="shared" si="1"/>
        <v>330864000</v>
      </c>
      <c r="M961" s="7">
        <f t="shared" si="2"/>
        <v>476974000</v>
      </c>
      <c r="N961" s="7">
        <f t="shared" si="3"/>
        <v>-146110000</v>
      </c>
    </row>
    <row r="962">
      <c r="A962" s="136">
        <v>988.0</v>
      </c>
      <c r="B962" s="137" t="s">
        <v>393</v>
      </c>
      <c r="C962" s="137" t="s">
        <v>26</v>
      </c>
      <c r="D962" s="139">
        <v>41639.0</v>
      </c>
      <c r="E962" s="138">
        <v>9.531778E9</v>
      </c>
      <c r="F962" s="138">
        <v>7.567707E9</v>
      </c>
      <c r="G962" s="138">
        <v>2.177616E9</v>
      </c>
      <c r="H962" s="140" t="s">
        <v>59</v>
      </c>
      <c r="I962" s="138">
        <v>1.67425E8</v>
      </c>
      <c r="J962" s="137" t="s">
        <v>12</v>
      </c>
      <c r="K962" s="137" t="s">
        <v>394</v>
      </c>
      <c r="L962" s="7">
        <f t="shared" si="1"/>
        <v>1964071000</v>
      </c>
      <c r="M962" s="7">
        <f t="shared" si="2"/>
        <v>2345041000</v>
      </c>
      <c r="N962" s="7">
        <f t="shared" si="3"/>
        <v>-380970000</v>
      </c>
    </row>
    <row r="963">
      <c r="A963" s="136">
        <v>989.0</v>
      </c>
      <c r="B963" s="137" t="s">
        <v>393</v>
      </c>
      <c r="C963" s="137" t="s">
        <v>27</v>
      </c>
      <c r="D963" s="139">
        <v>42004.0</v>
      </c>
      <c r="E963" s="138">
        <v>1.0681897E10</v>
      </c>
      <c r="F963" s="138">
        <v>8.024286E9</v>
      </c>
      <c r="G963" s="138">
        <v>2.856642E9</v>
      </c>
      <c r="H963" s="141" t="s">
        <v>59</v>
      </c>
      <c r="I963" s="138">
        <v>1.85993E8</v>
      </c>
      <c r="J963" s="137" t="s">
        <v>12</v>
      </c>
      <c r="K963" s="137" t="s">
        <v>394</v>
      </c>
      <c r="L963" s="7">
        <f t="shared" si="1"/>
        <v>2657611000</v>
      </c>
      <c r="M963" s="7">
        <f t="shared" si="2"/>
        <v>3042635000</v>
      </c>
      <c r="N963" s="7">
        <f t="shared" si="3"/>
        <v>-385024000</v>
      </c>
    </row>
    <row r="964">
      <c r="A964" s="136">
        <v>990.0</v>
      </c>
      <c r="B964" s="137" t="s">
        <v>393</v>
      </c>
      <c r="C964" s="137" t="s">
        <v>28</v>
      </c>
      <c r="D964" s="139">
        <v>42369.0</v>
      </c>
      <c r="E964" s="138">
        <v>1.0116502E10</v>
      </c>
      <c r="F964" s="138">
        <v>7.677233E9</v>
      </c>
      <c r="G964" s="138">
        <v>2.620072E9</v>
      </c>
      <c r="H964" s="141" t="s">
        <v>59</v>
      </c>
      <c r="I964" s="138">
        <v>2.24133E8</v>
      </c>
      <c r="J964" s="137" t="s">
        <v>12</v>
      </c>
      <c r="K964" s="137" t="s">
        <v>394</v>
      </c>
      <c r="L964" s="7">
        <f t="shared" si="1"/>
        <v>2439269000</v>
      </c>
      <c r="M964" s="7">
        <f t="shared" si="2"/>
        <v>2844205000</v>
      </c>
      <c r="N964" s="7">
        <f t="shared" si="3"/>
        <v>-404936000</v>
      </c>
    </row>
    <row r="965">
      <c r="A965" s="136">
        <v>991.0</v>
      </c>
      <c r="B965" s="137" t="s">
        <v>395</v>
      </c>
      <c r="C965" s="137" t="s">
        <v>25</v>
      </c>
      <c r="D965" s="139">
        <v>41639.0</v>
      </c>
      <c r="E965" s="138">
        <v>1.7699E10</v>
      </c>
      <c r="F965" s="138">
        <v>8.307E9</v>
      </c>
      <c r="G965" s="138">
        <v>7.161E9</v>
      </c>
      <c r="H965" s="140" t="s">
        <v>59</v>
      </c>
      <c r="I965" s="138">
        <v>8.67E8</v>
      </c>
      <c r="J965" s="137" t="s">
        <v>14</v>
      </c>
      <c r="K965" s="137" t="s">
        <v>60</v>
      </c>
      <c r="L965" s="7">
        <f t="shared" si="1"/>
        <v>9392000000</v>
      </c>
      <c r="M965" s="7">
        <f t="shared" si="2"/>
        <v>8028000000</v>
      </c>
      <c r="N965" s="7">
        <f t="shared" si="3"/>
        <v>1364000000</v>
      </c>
    </row>
    <row r="966">
      <c r="A966" s="136">
        <v>992.0</v>
      </c>
      <c r="B966" s="137" t="s">
        <v>395</v>
      </c>
      <c r="C966" s="137" t="s">
        <v>26</v>
      </c>
      <c r="D966" s="139">
        <v>42004.0</v>
      </c>
      <c r="E966" s="138">
        <v>1.8605E10</v>
      </c>
      <c r="F966" s="138">
        <v>7.677E9</v>
      </c>
      <c r="G966" s="138">
        <v>7.639E9</v>
      </c>
      <c r="H966" s="141" t="s">
        <v>59</v>
      </c>
      <c r="I966" s="138">
        <v>9.38E8</v>
      </c>
      <c r="J966" s="137" t="s">
        <v>14</v>
      </c>
      <c r="K966" s="137" t="s">
        <v>60</v>
      </c>
      <c r="L966" s="7">
        <f t="shared" si="1"/>
        <v>10928000000</v>
      </c>
      <c r="M966" s="7">
        <f t="shared" si="2"/>
        <v>8577000000</v>
      </c>
      <c r="N966" s="7">
        <f t="shared" si="3"/>
        <v>2351000000</v>
      </c>
    </row>
    <row r="967">
      <c r="A967" s="136">
        <v>993.0</v>
      </c>
      <c r="B967" s="137" t="s">
        <v>395</v>
      </c>
      <c r="C967" s="137" t="s">
        <v>27</v>
      </c>
      <c r="D967" s="139">
        <v>42369.0</v>
      </c>
      <c r="E967" s="138">
        <v>1.982E10</v>
      </c>
      <c r="F967" s="138">
        <v>6.025E9</v>
      </c>
      <c r="G967" s="138">
        <v>8.625E9</v>
      </c>
      <c r="H967" s="141" t="s">
        <v>59</v>
      </c>
      <c r="I967" s="138">
        <v>1.015E9</v>
      </c>
      <c r="J967" s="137" t="s">
        <v>14</v>
      </c>
      <c r="K967" s="137" t="s">
        <v>60</v>
      </c>
      <c r="L967" s="7">
        <f t="shared" si="1"/>
        <v>13795000000</v>
      </c>
      <c r="M967" s="7">
        <f t="shared" si="2"/>
        <v>9640000000</v>
      </c>
      <c r="N967" s="7">
        <f t="shared" si="3"/>
        <v>4155000000</v>
      </c>
    </row>
    <row r="968">
      <c r="A968" s="136">
        <v>994.0</v>
      </c>
      <c r="B968" s="137" t="s">
        <v>395</v>
      </c>
      <c r="C968" s="137" t="s">
        <v>28</v>
      </c>
      <c r="D968" s="139">
        <v>42735.0</v>
      </c>
      <c r="E968" s="138">
        <v>2.0425E10</v>
      </c>
      <c r="F968" s="138">
        <v>6.132E9</v>
      </c>
      <c r="G968" s="138">
        <v>9.312E9</v>
      </c>
      <c r="H968" s="140" t="s">
        <v>59</v>
      </c>
      <c r="I968" s="138">
        <v>1.221E9</v>
      </c>
      <c r="J968" s="137" t="s">
        <v>14</v>
      </c>
      <c r="K968" s="137" t="s">
        <v>60</v>
      </c>
      <c r="L968" s="7">
        <f t="shared" si="1"/>
        <v>14293000000</v>
      </c>
      <c r="M968" s="7">
        <f t="shared" si="2"/>
        <v>10533000000</v>
      </c>
      <c r="N968" s="7">
        <f t="shared" si="3"/>
        <v>3760000000</v>
      </c>
    </row>
    <row r="969">
      <c r="A969" s="136">
        <v>995.0</v>
      </c>
      <c r="B969" s="137" t="s">
        <v>396</v>
      </c>
      <c r="C969" s="137" t="s">
        <v>25</v>
      </c>
      <c r="D969" s="142">
        <v>41274.0</v>
      </c>
      <c r="E969" s="138">
        <v>6.376E9</v>
      </c>
      <c r="F969" s="138">
        <v>3.851E9</v>
      </c>
      <c r="G969" s="138">
        <v>1.201E9</v>
      </c>
      <c r="H969" s="140" t="s">
        <v>59</v>
      </c>
      <c r="I969" s="138">
        <v>7.49E8</v>
      </c>
      <c r="J969" s="137" t="s">
        <v>18</v>
      </c>
      <c r="K969" s="137" t="s">
        <v>397</v>
      </c>
      <c r="L969" s="7">
        <f t="shared" si="1"/>
        <v>2525000000</v>
      </c>
      <c r="M969" s="7">
        <f t="shared" si="2"/>
        <v>1950000000</v>
      </c>
      <c r="N969" s="7">
        <f t="shared" si="3"/>
        <v>575000000</v>
      </c>
    </row>
    <row r="970">
      <c r="A970" s="136">
        <v>996.0</v>
      </c>
      <c r="B970" s="137" t="s">
        <v>396</v>
      </c>
      <c r="C970" s="137" t="s">
        <v>26</v>
      </c>
      <c r="D970" s="139">
        <v>41639.0</v>
      </c>
      <c r="E970" s="138">
        <v>6.313E9</v>
      </c>
      <c r="F970" s="138">
        <v>3.685E9</v>
      </c>
      <c r="G970" s="138">
        <v>1.162E9</v>
      </c>
      <c r="H970" s="141" t="s">
        <v>59</v>
      </c>
      <c r="I970" s="138">
        <v>8.0E8</v>
      </c>
      <c r="J970" s="137" t="s">
        <v>18</v>
      </c>
      <c r="K970" s="137" t="s">
        <v>397</v>
      </c>
      <c r="L970" s="7">
        <f t="shared" si="1"/>
        <v>2628000000</v>
      </c>
      <c r="M970" s="7">
        <f t="shared" si="2"/>
        <v>1962000000</v>
      </c>
      <c r="N970" s="7">
        <f t="shared" si="3"/>
        <v>666000000</v>
      </c>
    </row>
    <row r="971">
      <c r="A971" s="136">
        <v>997.0</v>
      </c>
      <c r="B971" s="137" t="s">
        <v>396</v>
      </c>
      <c r="C971" s="137" t="s">
        <v>27</v>
      </c>
      <c r="D971" s="139">
        <v>42004.0</v>
      </c>
      <c r="E971" s="138">
        <v>6.777E9</v>
      </c>
      <c r="F971" s="138">
        <v>3.775E9</v>
      </c>
      <c r="G971" s="138">
        <v>1.181E9</v>
      </c>
      <c r="H971" s="141" t="s">
        <v>59</v>
      </c>
      <c r="I971" s="138">
        <v>8.08E8</v>
      </c>
      <c r="J971" s="137" t="s">
        <v>18</v>
      </c>
      <c r="K971" s="137" t="s">
        <v>397</v>
      </c>
      <c r="L971" s="7">
        <f t="shared" si="1"/>
        <v>3002000000</v>
      </c>
      <c r="M971" s="7">
        <f t="shared" si="2"/>
        <v>1989000000</v>
      </c>
      <c r="N971" s="7">
        <f t="shared" si="3"/>
        <v>1013000000</v>
      </c>
    </row>
    <row r="972">
      <c r="A972" s="136">
        <v>998.0</v>
      </c>
      <c r="B972" s="137" t="s">
        <v>396</v>
      </c>
      <c r="C972" s="137" t="s">
        <v>28</v>
      </c>
      <c r="D972" s="139">
        <v>42369.0</v>
      </c>
      <c r="E972" s="138">
        <v>8.229E9</v>
      </c>
      <c r="F972" s="138">
        <v>4.265E9</v>
      </c>
      <c r="G972" s="138">
        <v>1.467E9</v>
      </c>
      <c r="H972" s="141" t="s">
        <v>59</v>
      </c>
      <c r="I972" s="138">
        <v>1.166E9</v>
      </c>
      <c r="J972" s="137" t="s">
        <v>18</v>
      </c>
      <c r="K972" s="137" t="s">
        <v>397</v>
      </c>
      <c r="L972" s="7">
        <f t="shared" si="1"/>
        <v>3964000000</v>
      </c>
      <c r="M972" s="7">
        <f t="shared" si="2"/>
        <v>2633000000</v>
      </c>
      <c r="N972" s="7">
        <f t="shared" si="3"/>
        <v>1331000000</v>
      </c>
    </row>
    <row r="973">
      <c r="A973" s="136">
        <v>999.0</v>
      </c>
      <c r="B973" s="137" t="s">
        <v>398</v>
      </c>
      <c r="C973" s="137" t="s">
        <v>25</v>
      </c>
      <c r="D973" s="139">
        <v>41274.0</v>
      </c>
      <c r="E973" s="138">
        <v>4.5352E10</v>
      </c>
      <c r="F973" s="138">
        <v>3.9595E10</v>
      </c>
      <c r="G973" s="138">
        <v>9.09E8</v>
      </c>
      <c r="H973" s="138">
        <v>1.72E8</v>
      </c>
      <c r="I973" s="140" t="s">
        <v>59</v>
      </c>
      <c r="J973" s="137" t="s">
        <v>16</v>
      </c>
      <c r="K973" s="137" t="s">
        <v>224</v>
      </c>
      <c r="L973" s="7">
        <f t="shared" si="1"/>
        <v>5757000000</v>
      </c>
      <c r="M973" s="7">
        <f t="shared" si="2"/>
        <v>1081000000</v>
      </c>
      <c r="N973" s="7">
        <f t="shared" si="3"/>
        <v>4676000000</v>
      </c>
    </row>
    <row r="974">
      <c r="A974" s="136">
        <v>1000.0</v>
      </c>
      <c r="B974" s="137" t="s">
        <v>398</v>
      </c>
      <c r="C974" s="137" t="s">
        <v>26</v>
      </c>
      <c r="D974" s="142">
        <v>41639.0</v>
      </c>
      <c r="E974" s="138">
        <v>4.4062E10</v>
      </c>
      <c r="F974" s="138">
        <v>3.794E10</v>
      </c>
      <c r="G974" s="138">
        <v>8.7E8</v>
      </c>
      <c r="H974" s="138">
        <v>1.5E8</v>
      </c>
      <c r="I974" s="141" t="s">
        <v>59</v>
      </c>
      <c r="J974" s="137" t="s">
        <v>16</v>
      </c>
      <c r="K974" s="137" t="s">
        <v>224</v>
      </c>
      <c r="L974" s="7">
        <f t="shared" si="1"/>
        <v>6122000000</v>
      </c>
      <c r="M974" s="6">
        <f t="shared" si="2"/>
        <v>1020000000</v>
      </c>
      <c r="N974" s="7">
        <f t="shared" si="3"/>
        <v>5102000000</v>
      </c>
    </row>
    <row r="975">
      <c r="A975" s="136">
        <v>1001.0</v>
      </c>
      <c r="B975" s="137" t="s">
        <v>398</v>
      </c>
      <c r="C975" s="137" t="s">
        <v>27</v>
      </c>
      <c r="D975" s="139">
        <v>42004.0</v>
      </c>
      <c r="E975" s="138">
        <v>4.5608E10</v>
      </c>
      <c r="F975" s="138">
        <v>3.8939E10</v>
      </c>
      <c r="G975" s="138">
        <v>8.06E8</v>
      </c>
      <c r="H975" s="138">
        <v>1.27E8</v>
      </c>
      <c r="I975" s="141" t="s">
        <v>59</v>
      </c>
      <c r="J975" s="137" t="s">
        <v>16</v>
      </c>
      <c r="K975" s="137" t="s">
        <v>224</v>
      </c>
      <c r="L975" s="7">
        <f t="shared" si="1"/>
        <v>6669000000</v>
      </c>
      <c r="M975" s="6">
        <f t="shared" si="2"/>
        <v>933000000</v>
      </c>
      <c r="N975" s="7">
        <f t="shared" si="3"/>
        <v>5736000000</v>
      </c>
    </row>
    <row r="976">
      <c r="A976" s="136">
        <v>1002.0</v>
      </c>
      <c r="B976" s="137" t="s">
        <v>398</v>
      </c>
      <c r="C976" s="137" t="s">
        <v>28</v>
      </c>
      <c r="D976" s="139">
        <v>42369.0</v>
      </c>
      <c r="E976" s="138">
        <v>3.2735E10</v>
      </c>
      <c r="F976" s="138">
        <v>2.5683E10</v>
      </c>
      <c r="G976" s="138">
        <v>8.28E8</v>
      </c>
      <c r="H976" s="138">
        <v>1.02E8</v>
      </c>
      <c r="I976" s="141" t="s">
        <v>59</v>
      </c>
      <c r="J976" s="137" t="s">
        <v>16</v>
      </c>
      <c r="K976" s="137" t="s">
        <v>224</v>
      </c>
      <c r="L976" s="7">
        <f t="shared" si="1"/>
        <v>7052000000</v>
      </c>
      <c r="M976" s="6">
        <f t="shared" si="2"/>
        <v>930000000</v>
      </c>
      <c r="N976" s="7">
        <f t="shared" si="3"/>
        <v>6122000000</v>
      </c>
    </row>
    <row r="977">
      <c r="A977" s="136">
        <v>1003.0</v>
      </c>
      <c r="B977" s="137" t="s">
        <v>399</v>
      </c>
      <c r="C977" s="137" t="s">
        <v>25</v>
      </c>
      <c r="D977" s="139">
        <v>41307.0</v>
      </c>
      <c r="E977" s="138">
        <v>2.7686E10</v>
      </c>
      <c r="F977" s="138">
        <v>1.6538E10</v>
      </c>
      <c r="G977" s="138">
        <v>8.482E9</v>
      </c>
      <c r="H977" s="140" t="s">
        <v>59</v>
      </c>
      <c r="I977" s="141" t="s">
        <v>59</v>
      </c>
      <c r="J977" s="137" t="s">
        <v>9</v>
      </c>
      <c r="K977" s="137" t="s">
        <v>365</v>
      </c>
      <c r="L977" s="7">
        <f t="shared" si="1"/>
        <v>11148000000</v>
      </c>
      <c r="M977" s="6">
        <f t="shared" si="2"/>
        <v>8482000000</v>
      </c>
      <c r="N977" s="7">
        <f t="shared" si="3"/>
        <v>2666000000</v>
      </c>
    </row>
    <row r="978">
      <c r="A978" s="136">
        <v>1004.0</v>
      </c>
      <c r="B978" s="137" t="s">
        <v>399</v>
      </c>
      <c r="C978" s="137" t="s">
        <v>26</v>
      </c>
      <c r="D978" s="139">
        <v>41671.0</v>
      </c>
      <c r="E978" s="138">
        <v>2.7931E10</v>
      </c>
      <c r="F978" s="138">
        <v>1.6725E10</v>
      </c>
      <c r="G978" s="138">
        <v>8.44E9</v>
      </c>
      <c r="H978" s="141" t="s">
        <v>59</v>
      </c>
      <c r="I978" s="141" t="s">
        <v>59</v>
      </c>
      <c r="J978" s="137" t="s">
        <v>9</v>
      </c>
      <c r="K978" s="137" t="s">
        <v>365</v>
      </c>
      <c r="L978" s="7">
        <f t="shared" si="1"/>
        <v>11206000000</v>
      </c>
      <c r="M978" s="6">
        <f t="shared" si="2"/>
        <v>8440000000</v>
      </c>
      <c r="N978" s="7">
        <f t="shared" si="3"/>
        <v>2766000000</v>
      </c>
    </row>
    <row r="979">
      <c r="A979" s="136">
        <v>1005.0</v>
      </c>
      <c r="B979" s="137" t="s">
        <v>399</v>
      </c>
      <c r="C979" s="137" t="s">
        <v>27</v>
      </c>
      <c r="D979" s="139">
        <v>42035.0</v>
      </c>
      <c r="E979" s="138">
        <v>2.8105E10</v>
      </c>
      <c r="F979" s="138">
        <v>1.6863E10</v>
      </c>
      <c r="G979" s="138">
        <v>8.355E9</v>
      </c>
      <c r="H979" s="141" t="s">
        <v>59</v>
      </c>
      <c r="I979" s="141" t="s">
        <v>59</v>
      </c>
      <c r="J979" s="137" t="s">
        <v>9</v>
      </c>
      <c r="K979" s="137" t="s">
        <v>365</v>
      </c>
      <c r="L979" s="7">
        <f t="shared" si="1"/>
        <v>11242000000</v>
      </c>
      <c r="M979" s="6">
        <f t="shared" si="2"/>
        <v>8355000000</v>
      </c>
      <c r="N979" s="7">
        <f t="shared" si="3"/>
        <v>2887000000</v>
      </c>
    </row>
    <row r="980">
      <c r="A980" s="136">
        <v>1006.0</v>
      </c>
      <c r="B980" s="137" t="s">
        <v>399</v>
      </c>
      <c r="C980" s="137" t="s">
        <v>28</v>
      </c>
      <c r="D980" s="139">
        <v>42399.0</v>
      </c>
      <c r="E980" s="138">
        <v>2.7079E10</v>
      </c>
      <c r="F980" s="138">
        <v>1.6496E10</v>
      </c>
      <c r="G980" s="138">
        <v>8.256E9</v>
      </c>
      <c r="H980" s="140" t="s">
        <v>59</v>
      </c>
      <c r="I980" s="141" t="s">
        <v>59</v>
      </c>
      <c r="J980" s="137" t="s">
        <v>9</v>
      </c>
      <c r="K980" s="137" t="s">
        <v>365</v>
      </c>
      <c r="L980" s="7">
        <f t="shared" si="1"/>
        <v>10583000000</v>
      </c>
      <c r="M980" s="6">
        <f t="shared" si="2"/>
        <v>8256000000</v>
      </c>
      <c r="N980" s="7">
        <f t="shared" si="3"/>
        <v>2327000000</v>
      </c>
    </row>
    <row r="981">
      <c r="A981" s="136">
        <v>1007.0</v>
      </c>
      <c r="B981" s="137" t="s">
        <v>400</v>
      </c>
      <c r="C981" s="137" t="s">
        <v>25</v>
      </c>
      <c r="D981" s="139">
        <v>41639.0</v>
      </c>
      <c r="E981" s="138">
        <v>8.312E9</v>
      </c>
      <c r="F981" s="140" t="s">
        <v>59</v>
      </c>
      <c r="G981" s="138">
        <v>3.456E9</v>
      </c>
      <c r="H981" s="141" t="s">
        <v>59</v>
      </c>
      <c r="I981" s="138">
        <v>2.58E8</v>
      </c>
      <c r="J981" s="137" t="s">
        <v>15</v>
      </c>
      <c r="K981" s="137" t="s">
        <v>92</v>
      </c>
      <c r="L981" s="7" t="str">
        <f t="shared" si="1"/>
        <v>#VALUE!</v>
      </c>
      <c r="M981" s="7">
        <f t="shared" si="2"/>
        <v>3714000000</v>
      </c>
      <c r="N981" s="6" t="str">
        <f t="shared" si="3"/>
        <v>#VALUE!</v>
      </c>
    </row>
    <row r="982">
      <c r="A982" s="136">
        <v>1008.0</v>
      </c>
      <c r="B982" s="137" t="s">
        <v>400</v>
      </c>
      <c r="C982" s="137" t="s">
        <v>26</v>
      </c>
      <c r="D982" s="139">
        <v>42004.0</v>
      </c>
      <c r="E982" s="138">
        <v>9.441E9</v>
      </c>
      <c r="F982" s="140" t="s">
        <v>59</v>
      </c>
      <c r="G982" s="138">
        <v>4.014E9</v>
      </c>
      <c r="H982" s="141" t="s">
        <v>59</v>
      </c>
      <c r="I982" s="138">
        <v>3.21E8</v>
      </c>
      <c r="J982" s="137" t="s">
        <v>15</v>
      </c>
      <c r="K982" s="137" t="s">
        <v>92</v>
      </c>
      <c r="L982" s="7" t="str">
        <f t="shared" si="1"/>
        <v>#VALUE!</v>
      </c>
      <c r="M982" s="7">
        <f t="shared" si="2"/>
        <v>4335000000</v>
      </c>
      <c r="N982" s="6" t="str">
        <f t="shared" si="3"/>
        <v>#VALUE!</v>
      </c>
    </row>
    <row r="983">
      <c r="A983" s="136">
        <v>1009.0</v>
      </c>
      <c r="B983" s="137" t="s">
        <v>400</v>
      </c>
      <c r="C983" s="137" t="s">
        <v>27</v>
      </c>
      <c r="D983" s="139">
        <v>42369.0</v>
      </c>
      <c r="E983" s="138">
        <v>9.667E9</v>
      </c>
      <c r="F983" s="140" t="s">
        <v>59</v>
      </c>
      <c r="G983" s="138">
        <v>4.162E9</v>
      </c>
      <c r="H983" s="141" t="s">
        <v>59</v>
      </c>
      <c r="I983" s="138">
        <v>3.66E8</v>
      </c>
      <c r="J983" s="137" t="s">
        <v>15</v>
      </c>
      <c r="K983" s="137" t="s">
        <v>92</v>
      </c>
      <c r="L983" s="7" t="str">
        <f t="shared" si="1"/>
        <v>#VALUE!</v>
      </c>
      <c r="M983" s="7">
        <f t="shared" si="2"/>
        <v>4528000000</v>
      </c>
      <c r="N983" s="6" t="str">
        <f t="shared" si="3"/>
        <v>#VALUE!</v>
      </c>
    </row>
    <row r="984">
      <c r="A984" s="136">
        <v>1010.0</v>
      </c>
      <c r="B984" s="137" t="s">
        <v>400</v>
      </c>
      <c r="C984" s="137" t="s">
        <v>28</v>
      </c>
      <c r="D984" s="139">
        <v>42735.0</v>
      </c>
      <c r="E984" s="138">
        <v>1.0776E10</v>
      </c>
      <c r="F984" s="140" t="s">
        <v>59</v>
      </c>
      <c r="G984" s="138">
        <v>4.525E9</v>
      </c>
      <c r="H984" s="141" t="s">
        <v>59</v>
      </c>
      <c r="I984" s="138">
        <v>3.73E8</v>
      </c>
      <c r="J984" s="137" t="s">
        <v>15</v>
      </c>
      <c r="K984" s="137" t="s">
        <v>92</v>
      </c>
      <c r="L984" s="7" t="str">
        <f t="shared" si="1"/>
        <v>#VALUE!</v>
      </c>
      <c r="M984" s="7">
        <f t="shared" si="2"/>
        <v>4898000000</v>
      </c>
      <c r="N984" s="6" t="str">
        <f t="shared" si="3"/>
        <v>#VALUE!</v>
      </c>
    </row>
    <row r="985">
      <c r="A985" s="136">
        <v>1011.0</v>
      </c>
      <c r="B985" s="137" t="s">
        <v>401</v>
      </c>
      <c r="C985" s="137" t="s">
        <v>25</v>
      </c>
      <c r="D985" s="139">
        <v>41274.0</v>
      </c>
      <c r="E985" s="138">
        <v>4.75888E8</v>
      </c>
      <c r="F985" s="138">
        <v>1.17275E8</v>
      </c>
      <c r="G985" s="138">
        <v>4.7115E7</v>
      </c>
      <c r="H985" s="141" t="s">
        <v>59</v>
      </c>
      <c r="I985" s="138">
        <v>1.21211E8</v>
      </c>
      <c r="J985" s="137" t="s">
        <v>17</v>
      </c>
      <c r="K985" s="137" t="s">
        <v>265</v>
      </c>
      <c r="L985" s="7">
        <f t="shared" si="1"/>
        <v>358613000</v>
      </c>
      <c r="M985" s="7">
        <f t="shared" si="2"/>
        <v>168326000</v>
      </c>
      <c r="N985" s="7">
        <f t="shared" si="3"/>
        <v>190287000</v>
      </c>
    </row>
    <row r="986">
      <c r="A986" s="136">
        <v>1012.0</v>
      </c>
      <c r="B986" s="137" t="s">
        <v>401</v>
      </c>
      <c r="C986" s="137" t="s">
        <v>26</v>
      </c>
      <c r="D986" s="139">
        <v>41639.0</v>
      </c>
      <c r="E986" s="138">
        <v>6.3549E8</v>
      </c>
      <c r="F986" s="138">
        <v>1.7205E8</v>
      </c>
      <c r="G986" s="138">
        <v>4.372E7</v>
      </c>
      <c r="H986" s="140" t="s">
        <v>59</v>
      </c>
      <c r="I986" s="138">
        <v>1.86979E8</v>
      </c>
      <c r="J986" s="137" t="s">
        <v>17</v>
      </c>
      <c r="K986" s="137" t="s">
        <v>265</v>
      </c>
      <c r="L986" s="7">
        <f t="shared" si="1"/>
        <v>463440000</v>
      </c>
      <c r="M986" s="7">
        <f t="shared" si="2"/>
        <v>230699000</v>
      </c>
      <c r="N986" s="7">
        <f t="shared" si="3"/>
        <v>232741000</v>
      </c>
    </row>
    <row r="987">
      <c r="A987" s="136">
        <v>1013.0</v>
      </c>
      <c r="B987" s="137" t="s">
        <v>401</v>
      </c>
      <c r="C987" s="137" t="s">
        <v>27</v>
      </c>
      <c r="D987" s="139">
        <v>42004.0</v>
      </c>
      <c r="E987" s="138">
        <v>9.92332E8</v>
      </c>
      <c r="F987" s="138">
        <v>2.75379E8</v>
      </c>
      <c r="G987" s="138">
        <v>5.7664E7</v>
      </c>
      <c r="H987" s="141" t="s">
        <v>59</v>
      </c>
      <c r="I987" s="138">
        <v>3.01812E8</v>
      </c>
      <c r="J987" s="137" t="s">
        <v>17</v>
      </c>
      <c r="K987" s="137" t="s">
        <v>265</v>
      </c>
      <c r="L987" s="7">
        <f t="shared" si="1"/>
        <v>716953000</v>
      </c>
      <c r="M987" s="7">
        <f t="shared" si="2"/>
        <v>359476000</v>
      </c>
      <c r="N987" s="7">
        <f t="shared" si="3"/>
        <v>357477000</v>
      </c>
    </row>
    <row r="988">
      <c r="A988" s="136">
        <v>1014.0</v>
      </c>
      <c r="B988" s="137" t="s">
        <v>401</v>
      </c>
      <c r="C988" s="137" t="s">
        <v>28</v>
      </c>
      <c r="D988" s="139">
        <v>42369.0</v>
      </c>
      <c r="E988" s="138">
        <v>1.042779E9</v>
      </c>
      <c r="F988" s="138">
        <v>2.80901E8</v>
      </c>
      <c r="G988" s="138">
        <v>5.3992E7</v>
      </c>
      <c r="H988" s="141" t="s">
        <v>59</v>
      </c>
      <c r="I988" s="138">
        <v>2.9452E8</v>
      </c>
      <c r="J988" s="137" t="s">
        <v>17</v>
      </c>
      <c r="K988" s="137" t="s">
        <v>265</v>
      </c>
      <c r="L988" s="7">
        <f t="shared" si="1"/>
        <v>761878000</v>
      </c>
      <c r="M988" s="7">
        <f t="shared" si="2"/>
        <v>348512000</v>
      </c>
      <c r="N988" s="7">
        <f t="shared" si="3"/>
        <v>413366000</v>
      </c>
    </row>
    <row r="989">
      <c r="A989" s="136">
        <v>1015.0</v>
      </c>
      <c r="B989" s="137" t="s">
        <v>402</v>
      </c>
      <c r="C989" s="137" t="s">
        <v>25</v>
      </c>
      <c r="D989" s="139">
        <v>41274.0</v>
      </c>
      <c r="E989" s="138">
        <v>7.97517E8</v>
      </c>
      <c r="F989" s="138">
        <v>3.37533E8</v>
      </c>
      <c r="G989" s="138">
        <v>2.0412E7</v>
      </c>
      <c r="H989" s="140" t="s">
        <v>59</v>
      </c>
      <c r="I989" s="138">
        <v>2.77621E8</v>
      </c>
      <c r="J989" s="137" t="s">
        <v>17</v>
      </c>
      <c r="K989" s="137" t="s">
        <v>296</v>
      </c>
      <c r="L989" s="7">
        <f t="shared" si="1"/>
        <v>459984000</v>
      </c>
      <c r="M989" s="7">
        <f t="shared" si="2"/>
        <v>298033000</v>
      </c>
      <c r="N989" s="7">
        <f t="shared" si="3"/>
        <v>161951000</v>
      </c>
    </row>
    <row r="990">
      <c r="A990" s="136">
        <v>1016.0</v>
      </c>
      <c r="B990" s="137" t="s">
        <v>402</v>
      </c>
      <c r="C990" s="137" t="s">
        <v>26</v>
      </c>
      <c r="D990" s="139">
        <v>41639.0</v>
      </c>
      <c r="E990" s="138">
        <v>1.029475E9</v>
      </c>
      <c r="F990" s="138">
        <v>4.23256E8</v>
      </c>
      <c r="G990" s="138">
        <v>2.7772E7</v>
      </c>
      <c r="H990" s="140" t="s">
        <v>59</v>
      </c>
      <c r="I990" s="138">
        <v>3.57165E8</v>
      </c>
      <c r="J990" s="137" t="s">
        <v>17</v>
      </c>
      <c r="K990" s="137" t="s">
        <v>296</v>
      </c>
      <c r="L990" s="7">
        <f t="shared" si="1"/>
        <v>606219000</v>
      </c>
      <c r="M990" s="7">
        <f t="shared" si="2"/>
        <v>384937000</v>
      </c>
      <c r="N990" s="7">
        <f t="shared" si="3"/>
        <v>221282000</v>
      </c>
    </row>
    <row r="991">
      <c r="A991" s="136">
        <v>1017.0</v>
      </c>
      <c r="B991" s="137" t="s">
        <v>402</v>
      </c>
      <c r="C991" s="137" t="s">
        <v>27</v>
      </c>
      <c r="D991" s="139">
        <v>42004.0</v>
      </c>
      <c r="E991" s="138">
        <v>1.105247E9</v>
      </c>
      <c r="F991" s="138">
        <v>4.41929E8</v>
      </c>
      <c r="G991" s="138">
        <v>2.9412E7</v>
      </c>
      <c r="H991" s="141" t="s">
        <v>59</v>
      </c>
      <c r="I991" s="138">
        <v>3.78716E8</v>
      </c>
      <c r="J991" s="137" t="s">
        <v>17</v>
      </c>
      <c r="K991" s="137" t="s">
        <v>296</v>
      </c>
      <c r="L991" s="7">
        <f t="shared" si="1"/>
        <v>663318000</v>
      </c>
      <c r="M991" s="7">
        <f t="shared" si="2"/>
        <v>408128000</v>
      </c>
      <c r="N991" s="7">
        <f t="shared" si="3"/>
        <v>255190000</v>
      </c>
    </row>
    <row r="992">
      <c r="A992" s="136">
        <v>1018.0</v>
      </c>
      <c r="B992" s="137" t="s">
        <v>402</v>
      </c>
      <c r="C992" s="137" t="s">
        <v>28</v>
      </c>
      <c r="D992" s="139">
        <v>42369.0</v>
      </c>
      <c r="E992" s="138">
        <v>1.288149E9</v>
      </c>
      <c r="F992" s="138">
        <v>4.97359E8</v>
      </c>
      <c r="G992" s="138">
        <v>2.987E7</v>
      </c>
      <c r="H992" s="141" t="s">
        <v>59</v>
      </c>
      <c r="I992" s="138">
        <v>4.64472E8</v>
      </c>
      <c r="J992" s="137" t="s">
        <v>17</v>
      </c>
      <c r="K992" s="137" t="s">
        <v>296</v>
      </c>
      <c r="L992" s="7">
        <f t="shared" si="1"/>
        <v>790790000</v>
      </c>
      <c r="M992" s="7">
        <f t="shared" si="2"/>
        <v>494342000</v>
      </c>
      <c r="N992" s="7">
        <f t="shared" si="3"/>
        <v>296448000</v>
      </c>
    </row>
    <row r="993">
      <c r="A993" s="136">
        <v>1019.0</v>
      </c>
      <c r="B993" s="137" t="s">
        <v>403</v>
      </c>
      <c r="C993" s="137" t="s">
        <v>25</v>
      </c>
      <c r="D993" s="139">
        <v>41274.0</v>
      </c>
      <c r="E993" s="138">
        <v>1.1814E10</v>
      </c>
      <c r="F993" s="138">
        <v>1.019E10</v>
      </c>
      <c r="G993" s="138">
        <v>5.82E8</v>
      </c>
      <c r="H993" s="141" t="s">
        <v>59</v>
      </c>
      <c r="I993" s="138">
        <v>1.02E8</v>
      </c>
      <c r="J993" s="137" t="s">
        <v>9</v>
      </c>
      <c r="K993" s="137" t="s">
        <v>165</v>
      </c>
      <c r="L993" s="7">
        <f t="shared" si="1"/>
        <v>1624000000</v>
      </c>
      <c r="M993" s="7">
        <f t="shared" si="2"/>
        <v>684000000</v>
      </c>
      <c r="N993" s="7">
        <f t="shared" si="3"/>
        <v>940000000</v>
      </c>
    </row>
    <row r="994">
      <c r="A994" s="136">
        <v>1020.0</v>
      </c>
      <c r="B994" s="137" t="s">
        <v>403</v>
      </c>
      <c r="C994" s="137" t="s">
        <v>26</v>
      </c>
      <c r="D994" s="139">
        <v>41639.0</v>
      </c>
      <c r="E994" s="138">
        <v>1.2784E10</v>
      </c>
      <c r="F994" s="138">
        <v>1.102E10</v>
      </c>
      <c r="G994" s="138">
        <v>6.49E8</v>
      </c>
      <c r="H994" s="141" t="s">
        <v>59</v>
      </c>
      <c r="I994" s="138">
        <v>1.27E8</v>
      </c>
      <c r="J994" s="137" t="s">
        <v>9</v>
      </c>
      <c r="K994" s="137" t="s">
        <v>165</v>
      </c>
      <c r="L994" s="7">
        <f t="shared" si="1"/>
        <v>1764000000</v>
      </c>
      <c r="M994" s="7">
        <f t="shared" si="2"/>
        <v>776000000</v>
      </c>
      <c r="N994" s="7">
        <f t="shared" si="3"/>
        <v>988000000</v>
      </c>
    </row>
    <row r="995">
      <c r="A995" s="136">
        <v>1021.0</v>
      </c>
      <c r="B995" s="137" t="s">
        <v>403</v>
      </c>
      <c r="C995" s="137" t="s">
        <v>27</v>
      </c>
      <c r="D995" s="139">
        <v>42004.0</v>
      </c>
      <c r="E995" s="138">
        <v>1.3796E10</v>
      </c>
      <c r="F995" s="138">
        <v>1.183E10</v>
      </c>
      <c r="G995" s="138">
        <v>6.59E8</v>
      </c>
      <c r="H995" s="141" t="s">
        <v>59</v>
      </c>
      <c r="I995" s="138">
        <v>1.48E8</v>
      </c>
      <c r="J995" s="137" t="s">
        <v>9</v>
      </c>
      <c r="K995" s="137" t="s">
        <v>165</v>
      </c>
      <c r="L995" s="7">
        <f t="shared" si="1"/>
        <v>1966000000</v>
      </c>
      <c r="M995" s="7">
        <f t="shared" si="2"/>
        <v>807000000</v>
      </c>
      <c r="N995" s="7">
        <f t="shared" si="3"/>
        <v>1159000000</v>
      </c>
    </row>
    <row r="996">
      <c r="A996" s="136">
        <v>1022.0</v>
      </c>
      <c r="B996" s="137" t="s">
        <v>403</v>
      </c>
      <c r="C996" s="137" t="s">
        <v>28</v>
      </c>
      <c r="D996" s="139">
        <v>42369.0</v>
      </c>
      <c r="E996" s="138">
        <v>1.4486E10</v>
      </c>
      <c r="F996" s="138">
        <v>1.2363E10</v>
      </c>
      <c r="G996" s="138">
        <v>6.34E8</v>
      </c>
      <c r="H996" s="141" t="s">
        <v>59</v>
      </c>
      <c r="I996" s="138">
        <v>1.39E8</v>
      </c>
      <c r="J996" s="137" t="s">
        <v>9</v>
      </c>
      <c r="K996" s="137" t="s">
        <v>165</v>
      </c>
      <c r="L996" s="7">
        <f t="shared" si="1"/>
        <v>2123000000</v>
      </c>
      <c r="M996" s="7">
        <f t="shared" si="2"/>
        <v>773000000</v>
      </c>
      <c r="N996" s="7">
        <f t="shared" si="3"/>
        <v>1350000000</v>
      </c>
    </row>
    <row r="997">
      <c r="A997" s="136">
        <v>1023.0</v>
      </c>
      <c r="B997" s="137" t="s">
        <v>404</v>
      </c>
      <c r="C997" s="137" t="s">
        <v>25</v>
      </c>
      <c r="D997" s="142">
        <v>41639.0</v>
      </c>
      <c r="E997" s="138">
        <v>6.761E9</v>
      </c>
      <c r="F997" s="138">
        <v>4.802E9</v>
      </c>
      <c r="G997" s="138">
        <v>1.347E9</v>
      </c>
      <c r="H997" s="141" t="s">
        <v>59</v>
      </c>
      <c r="I997" s="141" t="s">
        <v>59</v>
      </c>
      <c r="J997" s="137" t="s">
        <v>14</v>
      </c>
      <c r="K997" s="137" t="s">
        <v>98</v>
      </c>
      <c r="L997" s="7">
        <f t="shared" si="1"/>
        <v>1959000000</v>
      </c>
      <c r="M997" s="6">
        <f t="shared" si="2"/>
        <v>1347000000</v>
      </c>
      <c r="N997" s="7">
        <f t="shared" si="3"/>
        <v>612000000</v>
      </c>
    </row>
    <row r="998">
      <c r="A998" s="136">
        <v>1024.0</v>
      </c>
      <c r="B998" s="137" t="s">
        <v>404</v>
      </c>
      <c r="C998" s="137" t="s">
        <v>26</v>
      </c>
      <c r="D998" s="139">
        <v>42004.0</v>
      </c>
      <c r="E998" s="138">
        <v>7.006E9</v>
      </c>
      <c r="F998" s="138">
        <v>4.946E9</v>
      </c>
      <c r="G998" s="138">
        <v>1.338E9</v>
      </c>
      <c r="H998" s="141" t="s">
        <v>59</v>
      </c>
      <c r="I998" s="140" t="s">
        <v>59</v>
      </c>
      <c r="J998" s="137" t="s">
        <v>14</v>
      </c>
      <c r="K998" s="137" t="s">
        <v>98</v>
      </c>
      <c r="L998" s="7">
        <f t="shared" si="1"/>
        <v>2060000000</v>
      </c>
      <c r="M998" s="7">
        <f t="shared" si="2"/>
        <v>1338000000</v>
      </c>
      <c r="N998" s="7">
        <f t="shared" si="3"/>
        <v>722000000</v>
      </c>
    </row>
    <row r="999">
      <c r="A999" s="136">
        <v>1025.0</v>
      </c>
      <c r="B999" s="137" t="s">
        <v>404</v>
      </c>
      <c r="C999" s="137" t="s">
        <v>27</v>
      </c>
      <c r="D999" s="139">
        <v>42369.0</v>
      </c>
      <c r="E999" s="138">
        <v>7.142E9</v>
      </c>
      <c r="F999" s="138">
        <v>4.889E9</v>
      </c>
      <c r="G999" s="138">
        <v>1.339E9</v>
      </c>
      <c r="H999" s="141" t="s">
        <v>59</v>
      </c>
      <c r="I999" s="140" t="s">
        <v>59</v>
      </c>
      <c r="J999" s="137" t="s">
        <v>14</v>
      </c>
      <c r="K999" s="137" t="s">
        <v>98</v>
      </c>
      <c r="L999" s="7">
        <f t="shared" si="1"/>
        <v>2253000000</v>
      </c>
      <c r="M999" s="7">
        <f t="shared" si="2"/>
        <v>1339000000</v>
      </c>
      <c r="N999" s="7">
        <f t="shared" si="3"/>
        <v>914000000</v>
      </c>
    </row>
    <row r="1000">
      <c r="A1000" s="136">
        <v>1026.0</v>
      </c>
      <c r="B1000" s="137" t="s">
        <v>404</v>
      </c>
      <c r="C1000" s="137" t="s">
        <v>28</v>
      </c>
      <c r="D1000" s="139">
        <v>42735.0</v>
      </c>
      <c r="E1000" s="138">
        <v>7.357E9</v>
      </c>
      <c r="F1000" s="138">
        <v>4.901E9</v>
      </c>
      <c r="G1000" s="138">
        <v>1.403E9</v>
      </c>
      <c r="H1000" s="141" t="s">
        <v>59</v>
      </c>
      <c r="I1000" s="140" t="s">
        <v>59</v>
      </c>
      <c r="J1000" s="137" t="s">
        <v>14</v>
      </c>
      <c r="K1000" s="137" t="s">
        <v>98</v>
      </c>
      <c r="L1000" s="7">
        <f t="shared" si="1"/>
        <v>2456000000</v>
      </c>
      <c r="M1000" s="7">
        <f t="shared" si="2"/>
        <v>1403000000</v>
      </c>
      <c r="N1000" s="7">
        <f t="shared" si="3"/>
        <v>1053000000</v>
      </c>
    </row>
    <row r="1001">
      <c r="A1001" s="136">
        <v>1027.0</v>
      </c>
      <c r="B1001" s="137" t="s">
        <v>405</v>
      </c>
      <c r="C1001" s="137" t="s">
        <v>25</v>
      </c>
      <c r="D1001" s="139">
        <v>41274.0</v>
      </c>
      <c r="E1001" s="138">
        <v>6.420881E9</v>
      </c>
      <c r="F1001" s="138">
        <v>3.011684E9</v>
      </c>
      <c r="G1001" s="138">
        <v>2.388182E9</v>
      </c>
      <c r="H1001" s="141" t="s">
        <v>59</v>
      </c>
      <c r="I1001" s="140" t="s">
        <v>59</v>
      </c>
      <c r="J1001" s="137" t="s">
        <v>9</v>
      </c>
      <c r="K1001" s="137" t="s">
        <v>317</v>
      </c>
      <c r="L1001" s="7">
        <f t="shared" si="1"/>
        <v>3409197000</v>
      </c>
      <c r="M1001" s="7">
        <f t="shared" si="2"/>
        <v>2388182000</v>
      </c>
      <c r="N1001" s="7">
        <f t="shared" si="3"/>
        <v>1021015000</v>
      </c>
    </row>
    <row r="1002">
      <c r="A1002" s="136">
        <v>1028.0</v>
      </c>
      <c r="B1002" s="137" t="s">
        <v>405</v>
      </c>
      <c r="C1002" s="137" t="s">
        <v>26</v>
      </c>
      <c r="D1002" s="139">
        <v>41639.0</v>
      </c>
      <c r="E1002" s="138">
        <v>6.484892E9</v>
      </c>
      <c r="F1002" s="138">
        <v>3.006009E9</v>
      </c>
      <c r="G1002" s="138">
        <v>2.31078E9</v>
      </c>
      <c r="H1002" s="141" t="s">
        <v>59</v>
      </c>
      <c r="I1002" s="140" t="s">
        <v>59</v>
      </c>
      <c r="J1002" s="137" t="s">
        <v>9</v>
      </c>
      <c r="K1002" s="137" t="s">
        <v>317</v>
      </c>
      <c r="L1002" s="7">
        <f t="shared" si="1"/>
        <v>3478883000</v>
      </c>
      <c r="M1002" s="7">
        <f t="shared" si="2"/>
        <v>2310780000</v>
      </c>
      <c r="N1002" s="7">
        <f t="shared" si="3"/>
        <v>1168103000</v>
      </c>
    </row>
    <row r="1003">
      <c r="A1003" s="136">
        <v>1029.0</v>
      </c>
      <c r="B1003" s="137" t="s">
        <v>405</v>
      </c>
      <c r="C1003" s="137" t="s">
        <v>27</v>
      </c>
      <c r="D1003" s="139">
        <v>42004.0</v>
      </c>
      <c r="E1003" s="138">
        <v>6.023819E9</v>
      </c>
      <c r="F1003" s="138">
        <v>3.022797E9</v>
      </c>
      <c r="G1003" s="138">
        <v>2.347308E9</v>
      </c>
      <c r="H1003" s="141" t="s">
        <v>59</v>
      </c>
      <c r="I1003" s="140" t="s">
        <v>59</v>
      </c>
      <c r="J1003" s="137" t="s">
        <v>9</v>
      </c>
      <c r="K1003" s="137" t="s">
        <v>317</v>
      </c>
      <c r="L1003" s="7">
        <f t="shared" si="1"/>
        <v>3001022000</v>
      </c>
      <c r="M1003" s="7">
        <f t="shared" si="2"/>
        <v>2347308000</v>
      </c>
      <c r="N1003" s="7">
        <f t="shared" si="3"/>
        <v>653714000</v>
      </c>
    </row>
    <row r="1004">
      <c r="A1004" s="136">
        <v>1030.0</v>
      </c>
      <c r="B1004" s="137" t="s">
        <v>405</v>
      </c>
      <c r="C1004" s="137" t="s">
        <v>28</v>
      </c>
      <c r="D1004" s="139">
        <v>42369.0</v>
      </c>
      <c r="E1004" s="138">
        <v>5.702613E9</v>
      </c>
      <c r="F1004" s="138">
        <v>2.896255E9</v>
      </c>
      <c r="G1004" s="138">
        <v>2.265436E9</v>
      </c>
      <c r="H1004" s="141" t="s">
        <v>59</v>
      </c>
      <c r="I1004" s="140" t="s">
        <v>59</v>
      </c>
      <c r="J1004" s="137" t="s">
        <v>9</v>
      </c>
      <c r="K1004" s="137" t="s">
        <v>317</v>
      </c>
      <c r="L1004" s="7">
        <f t="shared" si="1"/>
        <v>2806358000</v>
      </c>
      <c r="M1004" s="7">
        <f t="shared" si="2"/>
        <v>2265436000</v>
      </c>
      <c r="N1004" s="7">
        <f t="shared" si="3"/>
        <v>540922000</v>
      </c>
    </row>
    <row r="1005">
      <c r="A1005" s="136">
        <v>1031.0</v>
      </c>
      <c r="B1005" s="137" t="s">
        <v>406</v>
      </c>
      <c r="C1005" s="137" t="s">
        <v>25</v>
      </c>
      <c r="D1005" s="139">
        <v>41274.0</v>
      </c>
      <c r="E1005" s="138">
        <v>2.7567E10</v>
      </c>
      <c r="F1005" s="138">
        <v>1.67507E10</v>
      </c>
      <c r="G1005" s="138">
        <v>2.2117E9</v>
      </c>
      <c r="H1005" s="141" t="s">
        <v>59</v>
      </c>
      <c r="I1005" s="140" t="s">
        <v>59</v>
      </c>
      <c r="J1005" s="137" t="s">
        <v>9</v>
      </c>
      <c r="K1005" s="137" t="s">
        <v>187</v>
      </c>
      <c r="L1005" s="7">
        <f t="shared" si="1"/>
        <v>10816300000</v>
      </c>
      <c r="M1005" s="7">
        <f t="shared" si="2"/>
        <v>2211700000</v>
      </c>
      <c r="N1005" s="7">
        <f t="shared" si="3"/>
        <v>8604600000</v>
      </c>
    </row>
    <row r="1006">
      <c r="A1006" s="136">
        <v>1032.0</v>
      </c>
      <c r="B1006" s="137" t="s">
        <v>406</v>
      </c>
      <c r="C1006" s="137" t="s">
        <v>26</v>
      </c>
      <c r="D1006" s="139">
        <v>41639.0</v>
      </c>
      <c r="E1006" s="138">
        <v>2.81057E10</v>
      </c>
      <c r="F1006" s="138">
        <v>1.7203E10</v>
      </c>
      <c r="G1006" s="138">
        <v>2.1384E9</v>
      </c>
      <c r="H1006" s="141" t="s">
        <v>59</v>
      </c>
      <c r="I1006" s="140" t="s">
        <v>59</v>
      </c>
      <c r="J1006" s="137" t="s">
        <v>9</v>
      </c>
      <c r="K1006" s="137" t="s">
        <v>187</v>
      </c>
      <c r="L1006" s="7">
        <f t="shared" si="1"/>
        <v>10902700000</v>
      </c>
      <c r="M1006" s="7">
        <f t="shared" si="2"/>
        <v>2138400000</v>
      </c>
      <c r="N1006" s="7">
        <f t="shared" si="3"/>
        <v>8764300000</v>
      </c>
    </row>
    <row r="1007">
      <c r="A1007" s="136">
        <v>1033.0</v>
      </c>
      <c r="B1007" s="137" t="s">
        <v>406</v>
      </c>
      <c r="C1007" s="137" t="s">
        <v>27</v>
      </c>
      <c r="D1007" s="139">
        <v>42004.0</v>
      </c>
      <c r="E1007" s="138">
        <v>2.74413E10</v>
      </c>
      <c r="F1007" s="138">
        <v>1.69856E10</v>
      </c>
      <c r="G1007" s="138">
        <v>2.5065E9</v>
      </c>
      <c r="H1007" s="140" t="s">
        <v>59</v>
      </c>
      <c r="I1007" s="141" t="s">
        <v>59</v>
      </c>
      <c r="J1007" s="137" t="s">
        <v>9</v>
      </c>
      <c r="K1007" s="137" t="s">
        <v>187</v>
      </c>
      <c r="L1007" s="7">
        <f t="shared" si="1"/>
        <v>10455700000</v>
      </c>
      <c r="M1007" s="6">
        <f t="shared" si="2"/>
        <v>2506500000</v>
      </c>
      <c r="N1007" s="7">
        <f t="shared" si="3"/>
        <v>7949200000</v>
      </c>
    </row>
    <row r="1008">
      <c r="A1008" s="136">
        <v>1034.0</v>
      </c>
      <c r="B1008" s="137" t="s">
        <v>406</v>
      </c>
      <c r="C1008" s="137" t="s">
        <v>28</v>
      </c>
      <c r="D1008" s="142">
        <v>42369.0</v>
      </c>
      <c r="E1008" s="138">
        <v>2.5413E10</v>
      </c>
      <c r="F1008" s="138">
        <v>1.56238E10</v>
      </c>
      <c r="G1008" s="138">
        <v>2.6437E9</v>
      </c>
      <c r="H1008" s="141" t="s">
        <v>59</v>
      </c>
      <c r="I1008" s="141" t="s">
        <v>59</v>
      </c>
      <c r="J1008" s="137" t="s">
        <v>9</v>
      </c>
      <c r="K1008" s="137" t="s">
        <v>187</v>
      </c>
      <c r="L1008" s="7">
        <f t="shared" si="1"/>
        <v>9789200000</v>
      </c>
      <c r="M1008" s="6">
        <f t="shared" si="2"/>
        <v>2643700000</v>
      </c>
      <c r="N1008" s="7">
        <f t="shared" si="3"/>
        <v>7145500000</v>
      </c>
    </row>
    <row r="1009">
      <c r="A1009" s="136">
        <v>1035.0</v>
      </c>
      <c r="B1009" s="137" t="s">
        <v>407</v>
      </c>
      <c r="C1009" s="137" t="s">
        <v>25</v>
      </c>
      <c r="D1009" s="139">
        <v>41364.0</v>
      </c>
      <c r="E1009" s="138">
        <v>1.581623E9</v>
      </c>
      <c r="F1009" s="138">
        <v>7.43164E8</v>
      </c>
      <c r="G1009" s="138">
        <v>2.61471E8</v>
      </c>
      <c r="H1009" s="138">
        <v>2.54723E8</v>
      </c>
      <c r="I1009" s="138">
        <v>1.11537E8</v>
      </c>
      <c r="J1009" s="137" t="s">
        <v>15</v>
      </c>
      <c r="K1009" s="137" t="s">
        <v>74</v>
      </c>
      <c r="L1009" s="7">
        <f t="shared" si="1"/>
        <v>838459000</v>
      </c>
      <c r="M1009" s="7">
        <f t="shared" si="2"/>
        <v>627731000</v>
      </c>
      <c r="N1009" s="7">
        <f t="shared" si="3"/>
        <v>210728000</v>
      </c>
    </row>
    <row r="1010">
      <c r="A1010" s="136">
        <v>1036.0</v>
      </c>
      <c r="B1010" s="137" t="s">
        <v>407</v>
      </c>
      <c r="C1010" s="137" t="s">
        <v>26</v>
      </c>
      <c r="D1010" s="139">
        <v>41729.0</v>
      </c>
      <c r="E1010" s="138">
        <v>1.931217E9</v>
      </c>
      <c r="F1010" s="138">
        <v>8.02474E8</v>
      </c>
      <c r="G1010" s="138">
        <v>2.67278E8</v>
      </c>
      <c r="H1010" s="138">
        <v>3.05043E8</v>
      </c>
      <c r="I1010" s="138">
        <v>9.4534E7</v>
      </c>
      <c r="J1010" s="137" t="s">
        <v>15</v>
      </c>
      <c r="K1010" s="137" t="s">
        <v>74</v>
      </c>
      <c r="L1010" s="7">
        <f t="shared" si="1"/>
        <v>1128743000</v>
      </c>
      <c r="M1010" s="7">
        <f t="shared" si="2"/>
        <v>666855000</v>
      </c>
      <c r="N1010" s="7">
        <f t="shared" si="3"/>
        <v>461888000</v>
      </c>
    </row>
    <row r="1011">
      <c r="A1011" s="136">
        <v>1037.0</v>
      </c>
      <c r="B1011" s="137" t="s">
        <v>407</v>
      </c>
      <c r="C1011" s="137" t="s">
        <v>27</v>
      </c>
      <c r="D1011" s="142">
        <v>42094.0</v>
      </c>
      <c r="E1011" s="138">
        <v>2.147036E9</v>
      </c>
      <c r="F1011" s="138">
        <v>9.17472E8</v>
      </c>
      <c r="G1011" s="138">
        <v>2.74815E8</v>
      </c>
      <c r="H1011" s="138">
        <v>3.49543E8</v>
      </c>
      <c r="I1011" s="138">
        <v>1.76746E8</v>
      </c>
      <c r="J1011" s="137" t="s">
        <v>15</v>
      </c>
      <c r="K1011" s="137" t="s">
        <v>74</v>
      </c>
      <c r="L1011" s="7">
        <f t="shared" si="1"/>
        <v>1229564000</v>
      </c>
      <c r="M1011" s="7">
        <f t="shared" si="2"/>
        <v>801104000</v>
      </c>
      <c r="N1011" s="7">
        <f t="shared" si="3"/>
        <v>428460000</v>
      </c>
    </row>
    <row r="1012">
      <c r="A1012" s="136">
        <v>1038.0</v>
      </c>
      <c r="B1012" s="137" t="s">
        <v>407</v>
      </c>
      <c r="C1012" s="137" t="s">
        <v>28</v>
      </c>
      <c r="D1012" s="139">
        <v>42460.0</v>
      </c>
      <c r="E1012" s="138">
        <v>2.173334E9</v>
      </c>
      <c r="F1012" s="138">
        <v>9.6787E8</v>
      </c>
      <c r="G1012" s="138">
        <v>3.0167E8</v>
      </c>
      <c r="H1012" s="138">
        <v>3.72596E8</v>
      </c>
      <c r="I1012" s="138">
        <v>1.74896E8</v>
      </c>
      <c r="J1012" s="137" t="s">
        <v>15</v>
      </c>
      <c r="K1012" s="137" t="s">
        <v>74</v>
      </c>
      <c r="L1012" s="7">
        <f t="shared" si="1"/>
        <v>1205464000</v>
      </c>
      <c r="M1012" s="7">
        <f t="shared" si="2"/>
        <v>849162000</v>
      </c>
      <c r="N1012" s="7">
        <f t="shared" si="3"/>
        <v>356302000</v>
      </c>
    </row>
    <row r="1013">
      <c r="A1013" s="136">
        <v>1039.0</v>
      </c>
      <c r="B1013" s="137" t="s">
        <v>408</v>
      </c>
      <c r="C1013" s="137" t="s">
        <v>25</v>
      </c>
      <c r="D1013" s="139">
        <v>41364.0</v>
      </c>
      <c r="E1013" s="138">
        <v>1.22196E11</v>
      </c>
      <c r="F1013" s="138">
        <v>1.15315E11</v>
      </c>
      <c r="G1013" s="138">
        <v>4.11E9</v>
      </c>
      <c r="H1013" s="138">
        <v>4.33E8</v>
      </c>
      <c r="I1013" s="140" t="s">
        <v>59</v>
      </c>
      <c r="J1013" s="137" t="s">
        <v>13</v>
      </c>
      <c r="K1013" s="137" t="s">
        <v>68</v>
      </c>
      <c r="L1013" s="7">
        <f t="shared" si="1"/>
        <v>6881000000</v>
      </c>
      <c r="M1013" s="7">
        <f t="shared" si="2"/>
        <v>4543000000</v>
      </c>
      <c r="N1013" s="7">
        <f t="shared" si="3"/>
        <v>2338000000</v>
      </c>
    </row>
    <row r="1014">
      <c r="A1014" s="136">
        <v>1040.0</v>
      </c>
      <c r="B1014" s="137" t="s">
        <v>408</v>
      </c>
      <c r="C1014" s="137" t="s">
        <v>26</v>
      </c>
      <c r="D1014" s="139">
        <v>41729.0</v>
      </c>
      <c r="E1014" s="138">
        <v>1.37392E11</v>
      </c>
      <c r="F1014" s="138">
        <v>1.2904E11</v>
      </c>
      <c r="G1014" s="138">
        <v>5.388E9</v>
      </c>
      <c r="H1014" s="138">
        <v>4.57E8</v>
      </c>
      <c r="I1014" s="141" t="s">
        <v>59</v>
      </c>
      <c r="J1014" s="137" t="s">
        <v>13</v>
      </c>
      <c r="K1014" s="137" t="s">
        <v>68</v>
      </c>
      <c r="L1014" s="7">
        <f t="shared" si="1"/>
        <v>8352000000</v>
      </c>
      <c r="M1014" s="6">
        <f t="shared" si="2"/>
        <v>5845000000</v>
      </c>
      <c r="N1014" s="7">
        <f t="shared" si="3"/>
        <v>2507000000</v>
      </c>
    </row>
    <row r="1015">
      <c r="A1015" s="136">
        <v>1041.0</v>
      </c>
      <c r="B1015" s="137" t="s">
        <v>408</v>
      </c>
      <c r="C1015" s="137" t="s">
        <v>27</v>
      </c>
      <c r="D1015" s="139">
        <v>42094.0</v>
      </c>
      <c r="E1015" s="138">
        <v>1.79045E11</v>
      </c>
      <c r="F1015" s="138">
        <v>1.67634E11</v>
      </c>
      <c r="G1015" s="138">
        <v>7.901E9</v>
      </c>
      <c r="H1015" s="138">
        <v>3.92E8</v>
      </c>
      <c r="I1015" s="140" t="s">
        <v>59</v>
      </c>
      <c r="J1015" s="137" t="s">
        <v>13</v>
      </c>
      <c r="K1015" s="137" t="s">
        <v>68</v>
      </c>
      <c r="L1015" s="7">
        <f t="shared" si="1"/>
        <v>11411000000</v>
      </c>
      <c r="M1015" s="7">
        <f t="shared" si="2"/>
        <v>8293000000</v>
      </c>
      <c r="N1015" s="7">
        <f t="shared" si="3"/>
        <v>3118000000</v>
      </c>
    </row>
    <row r="1016">
      <c r="A1016" s="136">
        <v>1042.0</v>
      </c>
      <c r="B1016" s="137" t="s">
        <v>408</v>
      </c>
      <c r="C1016" s="137" t="s">
        <v>28</v>
      </c>
      <c r="D1016" s="139">
        <v>42460.0</v>
      </c>
      <c r="E1016" s="138">
        <v>1.90884E11</v>
      </c>
      <c r="F1016" s="138">
        <v>1.79468E11</v>
      </c>
      <c r="G1016" s="138">
        <v>7.276E9</v>
      </c>
      <c r="H1016" s="138">
        <v>3.92E8</v>
      </c>
      <c r="I1016" s="140" t="s">
        <v>59</v>
      </c>
      <c r="J1016" s="137" t="s">
        <v>13</v>
      </c>
      <c r="K1016" s="137" t="s">
        <v>68</v>
      </c>
      <c r="L1016" s="7">
        <f t="shared" si="1"/>
        <v>11416000000</v>
      </c>
      <c r="M1016" s="7">
        <f t="shared" si="2"/>
        <v>7668000000</v>
      </c>
      <c r="N1016" s="7">
        <f t="shared" si="3"/>
        <v>3748000000</v>
      </c>
    </row>
    <row r="1017">
      <c r="A1017" s="136">
        <v>1043.0</v>
      </c>
      <c r="B1017" s="137" t="s">
        <v>409</v>
      </c>
      <c r="C1017" s="137" t="s">
        <v>25</v>
      </c>
      <c r="D1017" s="139">
        <v>41274.0</v>
      </c>
      <c r="E1017" s="138">
        <v>2.7303E9</v>
      </c>
      <c r="F1017" s="138">
        <v>7.95E8</v>
      </c>
      <c r="G1017" s="138">
        <v>7.522E8</v>
      </c>
      <c r="H1017" s="141" t="s">
        <v>59</v>
      </c>
      <c r="I1017" s="138">
        <v>9.35E7</v>
      </c>
      <c r="J1017" s="137" t="s">
        <v>12</v>
      </c>
      <c r="K1017" s="137" t="s">
        <v>410</v>
      </c>
      <c r="L1017" s="7">
        <f t="shared" si="1"/>
        <v>1935300000</v>
      </c>
      <c r="M1017" s="7">
        <f t="shared" si="2"/>
        <v>845700000</v>
      </c>
      <c r="N1017" s="7">
        <f t="shared" si="3"/>
        <v>1089600000</v>
      </c>
    </row>
    <row r="1018">
      <c r="A1018" s="136">
        <v>1044.0</v>
      </c>
      <c r="B1018" s="137" t="s">
        <v>409</v>
      </c>
      <c r="C1018" s="137" t="s">
        <v>26</v>
      </c>
      <c r="D1018" s="139">
        <v>41639.0</v>
      </c>
      <c r="E1018" s="138">
        <v>2.9725E9</v>
      </c>
      <c r="F1018" s="138">
        <v>8.224E8</v>
      </c>
      <c r="G1018" s="138">
        <v>8.221E8</v>
      </c>
      <c r="H1018" s="140" t="s">
        <v>59</v>
      </c>
      <c r="I1018" s="138">
        <v>9.34E7</v>
      </c>
      <c r="J1018" s="137" t="s">
        <v>12</v>
      </c>
      <c r="K1018" s="137" t="s">
        <v>410</v>
      </c>
      <c r="L1018" s="7">
        <f t="shared" si="1"/>
        <v>2150100000</v>
      </c>
      <c r="M1018" s="7">
        <f t="shared" si="2"/>
        <v>915500000</v>
      </c>
      <c r="N1018" s="7">
        <f t="shared" si="3"/>
        <v>1234600000</v>
      </c>
    </row>
    <row r="1019">
      <c r="A1019" s="136">
        <v>1045.0</v>
      </c>
      <c r="B1019" s="137" t="s">
        <v>409</v>
      </c>
      <c r="C1019" s="137" t="s">
        <v>27</v>
      </c>
      <c r="D1019" s="139">
        <v>42004.0</v>
      </c>
      <c r="E1019" s="138">
        <v>3.3343E9</v>
      </c>
      <c r="F1019" s="138">
        <v>9.303E8</v>
      </c>
      <c r="G1019" s="138">
        <v>8.693E8</v>
      </c>
      <c r="H1019" s="141" t="s">
        <v>59</v>
      </c>
      <c r="I1019" s="138">
        <v>9.56E7</v>
      </c>
      <c r="J1019" s="137" t="s">
        <v>12</v>
      </c>
      <c r="K1019" s="137" t="s">
        <v>410</v>
      </c>
      <c r="L1019" s="7">
        <f t="shared" si="1"/>
        <v>2404000000</v>
      </c>
      <c r="M1019" s="7">
        <f t="shared" si="2"/>
        <v>964900000</v>
      </c>
      <c r="N1019" s="7">
        <f t="shared" si="3"/>
        <v>1439100000</v>
      </c>
    </row>
    <row r="1020">
      <c r="A1020" s="136">
        <v>1046.0</v>
      </c>
      <c r="B1020" s="137" t="s">
        <v>409</v>
      </c>
      <c r="C1020" s="137" t="s">
        <v>28</v>
      </c>
      <c r="D1020" s="139">
        <v>42369.0</v>
      </c>
      <c r="E1020" s="138">
        <v>3.4845E9</v>
      </c>
      <c r="F1020" s="138">
        <v>9.763E8</v>
      </c>
      <c r="G1020" s="138">
        <v>9.213E8</v>
      </c>
      <c r="H1020" s="141" t="s">
        <v>59</v>
      </c>
      <c r="I1020" s="138">
        <v>1.135E8</v>
      </c>
      <c r="J1020" s="137" t="s">
        <v>12</v>
      </c>
      <c r="K1020" s="137" t="s">
        <v>410</v>
      </c>
      <c r="L1020" s="7">
        <f t="shared" si="1"/>
        <v>2508200000</v>
      </c>
      <c r="M1020" s="7">
        <f t="shared" si="2"/>
        <v>1034800000</v>
      </c>
      <c r="N1020" s="7">
        <f t="shared" si="3"/>
        <v>1473400000</v>
      </c>
    </row>
    <row r="1021">
      <c r="A1021" s="136">
        <v>1047.0</v>
      </c>
      <c r="B1021" s="137" t="s">
        <v>411</v>
      </c>
      <c r="C1021" s="137" t="s">
        <v>25</v>
      </c>
      <c r="D1021" s="139">
        <v>41274.0</v>
      </c>
      <c r="E1021" s="138">
        <v>3.5015E10</v>
      </c>
      <c r="F1021" s="138">
        <v>2.1939E10</v>
      </c>
      <c r="G1021" s="138">
        <v>9.176E9</v>
      </c>
      <c r="H1021" s="141" t="s">
        <v>59</v>
      </c>
      <c r="I1021" s="138">
        <v>2.17E8</v>
      </c>
      <c r="J1021" s="137" t="s">
        <v>10</v>
      </c>
      <c r="K1021" s="137" t="s">
        <v>156</v>
      </c>
      <c r="L1021" s="7">
        <f t="shared" si="1"/>
        <v>13076000000</v>
      </c>
      <c r="M1021" s="7">
        <f t="shared" si="2"/>
        <v>9393000000</v>
      </c>
      <c r="N1021" s="7">
        <f t="shared" si="3"/>
        <v>3683000000</v>
      </c>
    </row>
    <row r="1022">
      <c r="A1022" s="136">
        <v>1048.0</v>
      </c>
      <c r="B1022" s="137" t="s">
        <v>411</v>
      </c>
      <c r="C1022" s="137" t="s">
        <v>26</v>
      </c>
      <c r="D1022" s="139">
        <v>41639.0</v>
      </c>
      <c r="E1022" s="138">
        <v>3.5299E10</v>
      </c>
      <c r="F1022" s="138">
        <v>2.2189E10</v>
      </c>
      <c r="G1022" s="138">
        <v>8.679E9</v>
      </c>
      <c r="H1022" s="141" t="s">
        <v>59</v>
      </c>
      <c r="I1022" s="138">
        <v>2.17E8</v>
      </c>
      <c r="J1022" s="137" t="s">
        <v>10</v>
      </c>
      <c r="K1022" s="137" t="s">
        <v>156</v>
      </c>
      <c r="L1022" s="7">
        <f t="shared" si="1"/>
        <v>13110000000</v>
      </c>
      <c r="M1022" s="7">
        <f t="shared" si="2"/>
        <v>8896000000</v>
      </c>
      <c r="N1022" s="7">
        <f t="shared" si="3"/>
        <v>4214000000</v>
      </c>
    </row>
    <row r="1023">
      <c r="A1023" s="136">
        <v>1049.0</v>
      </c>
      <c r="B1023" s="137" t="s">
        <v>411</v>
      </c>
      <c r="C1023" s="137" t="s">
        <v>27</v>
      </c>
      <c r="D1023" s="139">
        <v>42004.0</v>
      </c>
      <c r="E1023" s="138">
        <v>3.4244E10</v>
      </c>
      <c r="F1023" s="138">
        <v>2.1647E10</v>
      </c>
      <c r="G1023" s="138">
        <v>8.457E9</v>
      </c>
      <c r="H1023" s="140" t="s">
        <v>59</v>
      </c>
      <c r="I1023" s="138">
        <v>2.06E8</v>
      </c>
      <c r="J1023" s="137" t="s">
        <v>10</v>
      </c>
      <c r="K1023" s="137" t="s">
        <v>156</v>
      </c>
      <c r="L1023" s="7">
        <f t="shared" si="1"/>
        <v>12597000000</v>
      </c>
      <c r="M1023" s="7">
        <f t="shared" si="2"/>
        <v>8663000000</v>
      </c>
      <c r="N1023" s="7">
        <f t="shared" si="3"/>
        <v>3934000000</v>
      </c>
    </row>
    <row r="1024">
      <c r="A1024" s="136">
        <v>1050.0</v>
      </c>
      <c r="B1024" s="137" t="s">
        <v>411</v>
      </c>
      <c r="C1024" s="137" t="s">
        <v>28</v>
      </c>
      <c r="D1024" s="139">
        <v>42369.0</v>
      </c>
      <c r="E1024" s="138">
        <v>2.9636E10</v>
      </c>
      <c r="F1024" s="138">
        <v>1.8124E10</v>
      </c>
      <c r="G1024" s="138">
        <v>7.577E9</v>
      </c>
      <c r="H1024" s="141" t="s">
        <v>59</v>
      </c>
      <c r="I1024" s="138">
        <v>1.81E8</v>
      </c>
      <c r="J1024" s="137" t="s">
        <v>10</v>
      </c>
      <c r="K1024" s="137" t="s">
        <v>156</v>
      </c>
      <c r="L1024" s="7">
        <f t="shared" si="1"/>
        <v>11512000000</v>
      </c>
      <c r="M1024" s="7">
        <f t="shared" si="2"/>
        <v>7758000000</v>
      </c>
      <c r="N1024" s="7">
        <f t="shared" si="3"/>
        <v>3754000000</v>
      </c>
    </row>
    <row r="1025">
      <c r="A1025" s="136">
        <v>1051.0</v>
      </c>
      <c r="B1025" s="137" t="s">
        <v>412</v>
      </c>
      <c r="C1025" s="137" t="s">
        <v>25</v>
      </c>
      <c r="D1025" s="139">
        <v>41274.0</v>
      </c>
      <c r="E1025" s="138">
        <v>6.815E10</v>
      </c>
      <c r="F1025" s="138">
        <v>3.7987E10</v>
      </c>
      <c r="G1025" s="138">
        <v>9.098E9</v>
      </c>
      <c r="H1025" s="141" t="s">
        <v>59</v>
      </c>
      <c r="I1025" s="138">
        <v>1.7755E10</v>
      </c>
      <c r="J1025" s="137" t="s">
        <v>12</v>
      </c>
      <c r="K1025" s="137" t="s">
        <v>84</v>
      </c>
      <c r="L1025" s="7">
        <f t="shared" si="1"/>
        <v>30163000000</v>
      </c>
      <c r="M1025" s="7">
        <f t="shared" si="2"/>
        <v>26853000000</v>
      </c>
      <c r="N1025" s="7">
        <f t="shared" si="3"/>
        <v>3310000000</v>
      </c>
    </row>
    <row r="1026">
      <c r="A1026" s="136">
        <v>1052.0</v>
      </c>
      <c r="B1026" s="137" t="s">
        <v>412</v>
      </c>
      <c r="C1026" s="137" t="s">
        <v>26</v>
      </c>
      <c r="D1026" s="139">
        <v>41639.0</v>
      </c>
      <c r="E1026" s="138">
        <v>6.8199E10</v>
      </c>
      <c r="F1026" s="138">
        <v>3.8107E10</v>
      </c>
      <c r="G1026" s="138">
        <v>9.438E9</v>
      </c>
      <c r="H1026" s="141" t="s">
        <v>59</v>
      </c>
      <c r="I1026" s="138">
        <v>1.6602E10</v>
      </c>
      <c r="J1026" s="137" t="s">
        <v>12</v>
      </c>
      <c r="K1026" s="137" t="s">
        <v>84</v>
      </c>
      <c r="L1026" s="7">
        <f t="shared" si="1"/>
        <v>30092000000</v>
      </c>
      <c r="M1026" s="7">
        <f t="shared" si="2"/>
        <v>26040000000</v>
      </c>
      <c r="N1026" s="7">
        <f t="shared" si="3"/>
        <v>4052000000</v>
      </c>
    </row>
    <row r="1027">
      <c r="A1027" s="136">
        <v>1053.0</v>
      </c>
      <c r="B1027" s="137" t="s">
        <v>412</v>
      </c>
      <c r="C1027" s="137" t="s">
        <v>27</v>
      </c>
      <c r="D1027" s="139">
        <v>42004.0</v>
      </c>
      <c r="E1027" s="138">
        <v>7.3316E10</v>
      </c>
      <c r="F1027" s="138">
        <v>3.9102E10</v>
      </c>
      <c r="G1027" s="138">
        <v>8.319E9</v>
      </c>
      <c r="H1027" s="141" t="s">
        <v>59</v>
      </c>
      <c r="I1027" s="138">
        <v>1.7091E10</v>
      </c>
      <c r="J1027" s="137" t="s">
        <v>12</v>
      </c>
      <c r="K1027" s="137" t="s">
        <v>84</v>
      </c>
      <c r="L1027" s="7">
        <f t="shared" si="1"/>
        <v>34214000000</v>
      </c>
      <c r="M1027" s="7">
        <f t="shared" si="2"/>
        <v>25410000000</v>
      </c>
      <c r="N1027" s="7">
        <f t="shared" si="3"/>
        <v>8804000000</v>
      </c>
    </row>
    <row r="1028">
      <c r="A1028" s="136">
        <v>1054.0</v>
      </c>
      <c r="B1028" s="137" t="s">
        <v>412</v>
      </c>
      <c r="C1028" s="137" t="s">
        <v>28</v>
      </c>
      <c r="D1028" s="139">
        <v>42369.0</v>
      </c>
      <c r="E1028" s="138">
        <v>6.9951E10</v>
      </c>
      <c r="F1028" s="138">
        <v>3.8714E10</v>
      </c>
      <c r="G1028" s="138">
        <v>6.998E9</v>
      </c>
      <c r="H1028" s="141" t="s">
        <v>59</v>
      </c>
      <c r="I1028" s="138">
        <v>1.6769E10</v>
      </c>
      <c r="J1028" s="137" t="s">
        <v>12</v>
      </c>
      <c r="K1028" s="137" t="s">
        <v>84</v>
      </c>
      <c r="L1028" s="7">
        <f t="shared" si="1"/>
        <v>31237000000</v>
      </c>
      <c r="M1028" s="7">
        <f t="shared" si="2"/>
        <v>23767000000</v>
      </c>
      <c r="N1028" s="7">
        <f t="shared" si="3"/>
        <v>7470000000</v>
      </c>
    </row>
    <row r="1029">
      <c r="A1029" s="136">
        <v>1055.0</v>
      </c>
      <c r="B1029" s="137" t="s">
        <v>413</v>
      </c>
      <c r="C1029" s="137" t="s">
        <v>25</v>
      </c>
      <c r="D1029" s="139">
        <v>41274.0</v>
      </c>
      <c r="E1029" s="138">
        <v>5.78798E9</v>
      </c>
      <c r="F1029" s="138">
        <v>4.297922E9</v>
      </c>
      <c r="G1029" s="138">
        <v>1.11055E9</v>
      </c>
      <c r="H1029" s="141" t="s">
        <v>59</v>
      </c>
      <c r="I1029" s="140" t="s">
        <v>59</v>
      </c>
      <c r="J1029" s="137" t="s">
        <v>9</v>
      </c>
      <c r="K1029" s="137" t="s">
        <v>414</v>
      </c>
      <c r="L1029" s="7">
        <f t="shared" si="1"/>
        <v>1490058000</v>
      </c>
      <c r="M1029" s="7">
        <f t="shared" si="2"/>
        <v>1110550000</v>
      </c>
      <c r="N1029" s="7">
        <f t="shared" si="3"/>
        <v>379508000</v>
      </c>
    </row>
    <row r="1030">
      <c r="A1030" s="136">
        <v>1056.0</v>
      </c>
      <c r="B1030" s="137" t="s">
        <v>413</v>
      </c>
      <c r="C1030" s="137" t="s">
        <v>26</v>
      </c>
      <c r="D1030" s="139">
        <v>41639.0</v>
      </c>
      <c r="E1030" s="138">
        <v>7.348754E9</v>
      </c>
      <c r="F1030" s="138">
        <v>5.427945E9</v>
      </c>
      <c r="G1030" s="138">
        <v>1.373878E9</v>
      </c>
      <c r="H1030" s="141" t="s">
        <v>59</v>
      </c>
      <c r="I1030" s="140" t="s">
        <v>59</v>
      </c>
      <c r="J1030" s="137" t="s">
        <v>9</v>
      </c>
      <c r="K1030" s="137" t="s">
        <v>414</v>
      </c>
      <c r="L1030" s="7">
        <f t="shared" si="1"/>
        <v>1920809000</v>
      </c>
      <c r="M1030" s="7">
        <f t="shared" si="2"/>
        <v>1373878000</v>
      </c>
      <c r="N1030" s="7">
        <f t="shared" si="3"/>
        <v>546931000</v>
      </c>
    </row>
    <row r="1031">
      <c r="A1031" s="136">
        <v>1057.0</v>
      </c>
      <c r="B1031" s="137" t="s">
        <v>413</v>
      </c>
      <c r="C1031" s="137" t="s">
        <v>27</v>
      </c>
      <c r="D1031" s="139">
        <v>42004.0</v>
      </c>
      <c r="E1031" s="138">
        <v>7.803446E9</v>
      </c>
      <c r="F1031" s="138">
        <v>5.649254E9</v>
      </c>
      <c r="G1031" s="138">
        <v>1.381396E9</v>
      </c>
      <c r="H1031" s="141" t="s">
        <v>59</v>
      </c>
      <c r="I1031" s="141" t="s">
        <v>59</v>
      </c>
      <c r="J1031" s="137" t="s">
        <v>9</v>
      </c>
      <c r="K1031" s="137" t="s">
        <v>414</v>
      </c>
      <c r="L1031" s="7">
        <f t="shared" si="1"/>
        <v>2154192000</v>
      </c>
      <c r="M1031" s="6">
        <f t="shared" si="2"/>
        <v>1381396000</v>
      </c>
      <c r="N1031" s="7">
        <f t="shared" si="3"/>
        <v>772796000</v>
      </c>
    </row>
    <row r="1032">
      <c r="A1032" s="136">
        <v>1058.0</v>
      </c>
      <c r="B1032" s="137" t="s">
        <v>413</v>
      </c>
      <c r="C1032" s="137" t="s">
        <v>28</v>
      </c>
      <c r="D1032" s="139">
        <v>42369.0</v>
      </c>
      <c r="E1032" s="138">
        <v>8.071563E9</v>
      </c>
      <c r="F1032" s="138">
        <v>5.660877E9</v>
      </c>
      <c r="G1032" s="138">
        <v>1.57312E9</v>
      </c>
      <c r="H1032" s="141" t="s">
        <v>59</v>
      </c>
      <c r="I1032" s="140" t="s">
        <v>59</v>
      </c>
      <c r="J1032" s="137" t="s">
        <v>9</v>
      </c>
      <c r="K1032" s="137" t="s">
        <v>414</v>
      </c>
      <c r="L1032" s="7">
        <f t="shared" si="1"/>
        <v>2410686000</v>
      </c>
      <c r="M1032" s="7">
        <f t="shared" si="2"/>
        <v>1573120000</v>
      </c>
      <c r="N1032" s="7">
        <f t="shared" si="3"/>
        <v>837566000</v>
      </c>
    </row>
    <row r="1033">
      <c r="A1033" s="136">
        <v>1059.0</v>
      </c>
      <c r="B1033" s="137" t="s">
        <v>415</v>
      </c>
      <c r="C1033" s="137" t="s">
        <v>25</v>
      </c>
      <c r="D1033" s="139">
        <v>41274.0</v>
      </c>
      <c r="E1033" s="138">
        <v>3.9013E9</v>
      </c>
      <c r="F1033" s="138">
        <v>1.5038E9</v>
      </c>
      <c r="G1033" s="138">
        <v>1.4573E9</v>
      </c>
      <c r="H1033" s="138">
        <v>1.001E8</v>
      </c>
      <c r="I1033" s="141" t="s">
        <v>59</v>
      </c>
      <c r="J1033" s="137" t="s">
        <v>10</v>
      </c>
      <c r="K1033" s="137" t="s">
        <v>156</v>
      </c>
      <c r="L1033" s="7">
        <f t="shared" si="1"/>
        <v>2397500000</v>
      </c>
      <c r="M1033" s="6">
        <f t="shared" si="2"/>
        <v>1557400000</v>
      </c>
      <c r="N1033" s="7">
        <f t="shared" si="3"/>
        <v>840100000</v>
      </c>
    </row>
    <row r="1034">
      <c r="A1034" s="136">
        <v>1060.0</v>
      </c>
      <c r="B1034" s="137" t="s">
        <v>415</v>
      </c>
      <c r="C1034" s="137" t="s">
        <v>26</v>
      </c>
      <c r="D1034" s="139">
        <v>41639.0</v>
      </c>
      <c r="E1034" s="138">
        <v>4.2007E9</v>
      </c>
      <c r="F1034" s="138">
        <v>1.5285E9</v>
      </c>
      <c r="G1034" s="138">
        <v>1.5486E9</v>
      </c>
      <c r="H1034" s="138">
        <v>1.002E8</v>
      </c>
      <c r="I1034" s="140" t="s">
        <v>59</v>
      </c>
      <c r="J1034" s="137" t="s">
        <v>10</v>
      </c>
      <c r="K1034" s="137" t="s">
        <v>156</v>
      </c>
      <c r="L1034" s="7">
        <f t="shared" si="1"/>
        <v>2672200000</v>
      </c>
      <c r="M1034" s="7">
        <f t="shared" si="2"/>
        <v>1648800000</v>
      </c>
      <c r="N1034" s="7">
        <f t="shared" si="3"/>
        <v>1023400000</v>
      </c>
    </row>
    <row r="1035">
      <c r="A1035" s="136">
        <v>1061.0</v>
      </c>
      <c r="B1035" s="137" t="s">
        <v>415</v>
      </c>
      <c r="C1035" s="137" t="s">
        <v>27</v>
      </c>
      <c r="D1035" s="142">
        <v>42004.0</v>
      </c>
      <c r="E1035" s="138">
        <v>4.4093E9</v>
      </c>
      <c r="F1035" s="138">
        <v>1.7006E9</v>
      </c>
      <c r="G1035" s="138">
        <v>1.6176E9</v>
      </c>
      <c r="H1035" s="138">
        <v>1.151E8</v>
      </c>
      <c r="I1035" s="140" t="s">
        <v>59</v>
      </c>
      <c r="J1035" s="137" t="s">
        <v>10</v>
      </c>
      <c r="K1035" s="137" t="s">
        <v>156</v>
      </c>
      <c r="L1035" s="7">
        <f t="shared" si="1"/>
        <v>2708700000</v>
      </c>
      <c r="M1035" s="7">
        <f t="shared" si="2"/>
        <v>1732700000</v>
      </c>
      <c r="N1035" s="7">
        <f t="shared" si="3"/>
        <v>976000000</v>
      </c>
    </row>
    <row r="1036">
      <c r="A1036" s="136">
        <v>1062.0</v>
      </c>
      <c r="B1036" s="137" t="s">
        <v>415</v>
      </c>
      <c r="C1036" s="137" t="s">
        <v>28</v>
      </c>
      <c r="D1036" s="139">
        <v>42369.0</v>
      </c>
      <c r="E1036" s="138">
        <v>4.0713E9</v>
      </c>
      <c r="F1036" s="138">
        <v>1.4553E9</v>
      </c>
      <c r="G1036" s="138">
        <v>1.5324E9</v>
      </c>
      <c r="H1036" s="138">
        <v>1.084E8</v>
      </c>
      <c r="I1036" s="141" t="s">
        <v>59</v>
      </c>
      <c r="J1036" s="137" t="s">
        <v>10</v>
      </c>
      <c r="K1036" s="137" t="s">
        <v>156</v>
      </c>
      <c r="L1036" s="7">
        <f t="shared" si="1"/>
        <v>2616000000</v>
      </c>
      <c r="M1036" s="6">
        <f t="shared" si="2"/>
        <v>1640800000</v>
      </c>
      <c r="N1036" s="7">
        <f t="shared" si="3"/>
        <v>975200000</v>
      </c>
    </row>
    <row r="1037">
      <c r="A1037" s="136">
        <v>1063.0</v>
      </c>
      <c r="B1037" s="137" t="s">
        <v>416</v>
      </c>
      <c r="C1037" s="137" t="s">
        <v>25</v>
      </c>
      <c r="D1037" s="139">
        <v>41608.0</v>
      </c>
      <c r="E1037" s="138">
        <v>4.1234E9</v>
      </c>
      <c r="F1037" s="138">
        <v>2.4576E9</v>
      </c>
      <c r="G1037" s="138">
        <v>1.0903E9</v>
      </c>
      <c r="H1037" s="140" t="s">
        <v>59</v>
      </c>
      <c r="I1037" s="141" t="s">
        <v>59</v>
      </c>
      <c r="J1037" s="137" t="s">
        <v>10</v>
      </c>
      <c r="K1037" s="137" t="s">
        <v>156</v>
      </c>
      <c r="L1037" s="7">
        <f t="shared" si="1"/>
        <v>1665800000</v>
      </c>
      <c r="M1037" s="6">
        <f t="shared" si="2"/>
        <v>1090300000</v>
      </c>
      <c r="N1037" s="7">
        <f t="shared" si="3"/>
        <v>575500000</v>
      </c>
    </row>
    <row r="1038">
      <c r="A1038" s="136">
        <v>1064.0</v>
      </c>
      <c r="B1038" s="137" t="s">
        <v>416</v>
      </c>
      <c r="C1038" s="137" t="s">
        <v>26</v>
      </c>
      <c r="D1038" s="139">
        <v>41973.0</v>
      </c>
      <c r="E1038" s="138">
        <v>4.2432E9</v>
      </c>
      <c r="F1038" s="138">
        <v>2.513E9</v>
      </c>
      <c r="G1038" s="138">
        <v>1.122E9</v>
      </c>
      <c r="H1038" s="141" t="s">
        <v>59</v>
      </c>
      <c r="I1038" s="140" t="s">
        <v>59</v>
      </c>
      <c r="J1038" s="137" t="s">
        <v>10</v>
      </c>
      <c r="K1038" s="137" t="s">
        <v>156</v>
      </c>
      <c r="L1038" s="7">
        <f t="shared" si="1"/>
        <v>1730200000</v>
      </c>
      <c r="M1038" s="7">
        <f t="shared" si="2"/>
        <v>1122000000</v>
      </c>
      <c r="N1038" s="7">
        <f t="shared" si="3"/>
        <v>608200000</v>
      </c>
    </row>
    <row r="1039">
      <c r="A1039" s="136">
        <v>1065.0</v>
      </c>
      <c r="B1039" s="137" t="s">
        <v>416</v>
      </c>
      <c r="C1039" s="137" t="s">
        <v>27</v>
      </c>
      <c r="D1039" s="139">
        <v>42338.0</v>
      </c>
      <c r="E1039" s="138">
        <v>4.2963E9</v>
      </c>
      <c r="F1039" s="138">
        <v>2.559E9</v>
      </c>
      <c r="G1039" s="138">
        <v>1.1274E9</v>
      </c>
      <c r="H1039" s="140" t="s">
        <v>59</v>
      </c>
      <c r="I1039" s="140" t="s">
        <v>59</v>
      </c>
      <c r="J1039" s="137" t="s">
        <v>10</v>
      </c>
      <c r="K1039" s="137" t="s">
        <v>156</v>
      </c>
      <c r="L1039" s="7">
        <f t="shared" si="1"/>
        <v>1737300000</v>
      </c>
      <c r="M1039" s="7">
        <f t="shared" si="2"/>
        <v>1127400000</v>
      </c>
      <c r="N1039" s="7">
        <f t="shared" si="3"/>
        <v>609900000</v>
      </c>
    </row>
    <row r="1040">
      <c r="A1040" s="136">
        <v>1066.0</v>
      </c>
      <c r="B1040" s="137" t="s">
        <v>416</v>
      </c>
      <c r="C1040" s="137" t="s">
        <v>28</v>
      </c>
      <c r="D1040" s="139">
        <v>42704.0</v>
      </c>
      <c r="E1040" s="138">
        <v>4.4115E9</v>
      </c>
      <c r="F1040" s="138">
        <v>2.5798E9</v>
      </c>
      <c r="G1040" s="138">
        <v>1.175E9</v>
      </c>
      <c r="H1040" s="140" t="s">
        <v>59</v>
      </c>
      <c r="I1040" s="140" t="s">
        <v>59</v>
      </c>
      <c r="J1040" s="137" t="s">
        <v>10</v>
      </c>
      <c r="K1040" s="137" t="s">
        <v>156</v>
      </c>
      <c r="L1040" s="7">
        <f t="shared" si="1"/>
        <v>1831700000</v>
      </c>
      <c r="M1040" s="7">
        <f t="shared" si="2"/>
        <v>1175000000</v>
      </c>
      <c r="N1040" s="7">
        <f t="shared" si="3"/>
        <v>656700000</v>
      </c>
    </row>
    <row r="1041">
      <c r="A1041" s="136">
        <v>1067.0</v>
      </c>
      <c r="B1041" s="137" t="s">
        <v>417</v>
      </c>
      <c r="C1041" s="137" t="s">
        <v>25</v>
      </c>
      <c r="D1041" s="139">
        <v>41274.0</v>
      </c>
      <c r="E1041" s="138">
        <v>2.031901E9</v>
      </c>
      <c r="F1041" s="138">
        <v>1.704767E9</v>
      </c>
      <c r="G1041" s="138">
        <v>1.35824E8</v>
      </c>
      <c r="H1041" s="141" t="s">
        <v>59</v>
      </c>
      <c r="I1041" s="140" t="s">
        <v>59</v>
      </c>
      <c r="J1041" s="137" t="s">
        <v>16</v>
      </c>
      <c r="K1041" s="137" t="s">
        <v>418</v>
      </c>
      <c r="L1041" s="7">
        <f t="shared" si="1"/>
        <v>327134000</v>
      </c>
      <c r="M1041" s="7">
        <f t="shared" si="2"/>
        <v>135824000</v>
      </c>
      <c r="N1041" s="7">
        <f t="shared" si="3"/>
        <v>191310000</v>
      </c>
    </row>
    <row r="1042">
      <c r="A1042" s="136">
        <v>1068.0</v>
      </c>
      <c r="B1042" s="137" t="s">
        <v>417</v>
      </c>
      <c r="C1042" s="137" t="s">
        <v>26</v>
      </c>
      <c r="D1042" s="139">
        <v>41639.0</v>
      </c>
      <c r="E1042" s="138">
        <v>2.155551E9</v>
      </c>
      <c r="F1042" s="138">
        <v>1.791594E9</v>
      </c>
      <c r="G1042" s="138">
        <v>1.45298E8</v>
      </c>
      <c r="H1042" s="140" t="s">
        <v>59</v>
      </c>
      <c r="I1042" s="141" t="s">
        <v>59</v>
      </c>
      <c r="J1042" s="137" t="s">
        <v>16</v>
      </c>
      <c r="K1042" s="137" t="s">
        <v>418</v>
      </c>
      <c r="L1042" s="7">
        <f t="shared" si="1"/>
        <v>363957000</v>
      </c>
      <c r="M1042" s="6">
        <f t="shared" si="2"/>
        <v>145298000</v>
      </c>
      <c r="N1042" s="7">
        <f t="shared" si="3"/>
        <v>218659000</v>
      </c>
    </row>
    <row r="1043">
      <c r="A1043" s="136">
        <v>1069.0</v>
      </c>
      <c r="B1043" s="137" t="s">
        <v>417</v>
      </c>
      <c r="C1043" s="137" t="s">
        <v>27</v>
      </c>
      <c r="D1043" s="139">
        <v>42004.0</v>
      </c>
      <c r="E1043" s="138">
        <v>2.957951E9</v>
      </c>
      <c r="F1043" s="138">
        <v>2.435591E9</v>
      </c>
      <c r="G1043" s="138">
        <v>1.64596E8</v>
      </c>
      <c r="H1043" s="140" t="s">
        <v>59</v>
      </c>
      <c r="I1043" s="141" t="s">
        <v>59</v>
      </c>
      <c r="J1043" s="137" t="s">
        <v>16</v>
      </c>
      <c r="K1043" s="137" t="s">
        <v>418</v>
      </c>
      <c r="L1043" s="7">
        <f t="shared" si="1"/>
        <v>522360000</v>
      </c>
      <c r="M1043" s="6">
        <f t="shared" si="2"/>
        <v>164596000</v>
      </c>
      <c r="N1043" s="7">
        <f t="shared" si="3"/>
        <v>357764000</v>
      </c>
    </row>
    <row r="1044">
      <c r="A1044" s="136">
        <v>1070.0</v>
      </c>
      <c r="B1044" s="137" t="s">
        <v>417</v>
      </c>
      <c r="C1044" s="137" t="s">
        <v>28</v>
      </c>
      <c r="D1044" s="139">
        <v>42369.0</v>
      </c>
      <c r="E1044" s="138">
        <v>3.53957E9</v>
      </c>
      <c r="F1044" s="138">
        <v>2.817803E9</v>
      </c>
      <c r="G1044" s="138">
        <v>2.33887E8</v>
      </c>
      <c r="H1044" s="141" t="s">
        <v>59</v>
      </c>
      <c r="I1044" s="141" t="s">
        <v>59</v>
      </c>
      <c r="J1044" s="137" t="s">
        <v>16</v>
      </c>
      <c r="K1044" s="137" t="s">
        <v>418</v>
      </c>
      <c r="L1044" s="7">
        <f t="shared" si="1"/>
        <v>721767000</v>
      </c>
      <c r="M1044" s="6">
        <f t="shared" si="2"/>
        <v>233887000</v>
      </c>
      <c r="N1044" s="7">
        <f t="shared" si="3"/>
        <v>487880000</v>
      </c>
    </row>
    <row r="1045">
      <c r="A1045" s="136">
        <v>1071.0</v>
      </c>
      <c r="B1045" s="137" t="s">
        <v>419</v>
      </c>
      <c r="C1045" s="137" t="s">
        <v>25</v>
      </c>
      <c r="D1045" s="139">
        <v>41274.0</v>
      </c>
      <c r="E1045" s="138">
        <v>1.1924E10</v>
      </c>
      <c r="F1045" s="140" t="s">
        <v>59</v>
      </c>
      <c r="G1045" s="138">
        <v>7.134E9</v>
      </c>
      <c r="H1045" s="141" t="s">
        <v>59</v>
      </c>
      <c r="I1045" s="138">
        <v>2.961E9</v>
      </c>
      <c r="J1045" s="137" t="s">
        <v>12</v>
      </c>
      <c r="K1045" s="137" t="s">
        <v>420</v>
      </c>
      <c r="L1045" s="7" t="str">
        <f t="shared" si="1"/>
        <v>#VALUE!</v>
      </c>
      <c r="M1045" s="7">
        <f t="shared" si="2"/>
        <v>10095000000</v>
      </c>
      <c r="N1045" s="6" t="str">
        <f t="shared" si="3"/>
        <v>#VALUE!</v>
      </c>
    </row>
    <row r="1046">
      <c r="A1046" s="136">
        <v>1072.0</v>
      </c>
      <c r="B1046" s="137" t="s">
        <v>419</v>
      </c>
      <c r="C1046" s="137" t="s">
        <v>26</v>
      </c>
      <c r="D1046" s="139">
        <v>41639.0</v>
      </c>
      <c r="E1046" s="138">
        <v>1.2261E10</v>
      </c>
      <c r="F1046" s="140" t="s">
        <v>59</v>
      </c>
      <c r="G1046" s="138">
        <v>7.226E9</v>
      </c>
      <c r="H1046" s="141" t="s">
        <v>59</v>
      </c>
      <c r="I1046" s="138">
        <v>2.958E9</v>
      </c>
      <c r="J1046" s="137" t="s">
        <v>12</v>
      </c>
      <c r="K1046" s="137" t="s">
        <v>420</v>
      </c>
      <c r="L1046" s="7" t="str">
        <f t="shared" si="1"/>
        <v>#VALUE!</v>
      </c>
      <c r="M1046" s="7">
        <f t="shared" si="2"/>
        <v>10184000000</v>
      </c>
      <c r="N1046" s="6" t="str">
        <f t="shared" si="3"/>
        <v>#VALUE!</v>
      </c>
    </row>
    <row r="1047">
      <c r="A1047" s="136">
        <v>1073.0</v>
      </c>
      <c r="B1047" s="137" t="s">
        <v>419</v>
      </c>
      <c r="C1047" s="137" t="s">
        <v>27</v>
      </c>
      <c r="D1047" s="139">
        <v>42004.0</v>
      </c>
      <c r="E1047" s="138">
        <v>1.2951E10</v>
      </c>
      <c r="F1047" s="140" t="s">
        <v>59</v>
      </c>
      <c r="G1047" s="138">
        <v>7.515E9</v>
      </c>
      <c r="H1047" s="141" t="s">
        <v>59</v>
      </c>
      <c r="I1047" s="138">
        <v>3.135E9</v>
      </c>
      <c r="J1047" s="137" t="s">
        <v>12</v>
      </c>
      <c r="K1047" s="137" t="s">
        <v>420</v>
      </c>
      <c r="L1047" s="7" t="str">
        <f t="shared" si="1"/>
        <v>#VALUE!</v>
      </c>
      <c r="M1047" s="7">
        <f t="shared" si="2"/>
        <v>10650000000</v>
      </c>
      <c r="N1047" s="6" t="str">
        <f t="shared" si="3"/>
        <v>#VALUE!</v>
      </c>
    </row>
    <row r="1048">
      <c r="A1048" s="136">
        <v>1074.0</v>
      </c>
      <c r="B1048" s="137" t="s">
        <v>419</v>
      </c>
      <c r="C1048" s="137" t="s">
        <v>28</v>
      </c>
      <c r="D1048" s="139">
        <v>42369.0</v>
      </c>
      <c r="E1048" s="138">
        <v>1.2893E10</v>
      </c>
      <c r="F1048" s="140" t="s">
        <v>59</v>
      </c>
      <c r="G1048" s="138">
        <v>7.334E9</v>
      </c>
      <c r="H1048" s="141" t="s">
        <v>59</v>
      </c>
      <c r="I1048" s="138">
        <v>3.14E9</v>
      </c>
      <c r="J1048" s="137" t="s">
        <v>12</v>
      </c>
      <c r="K1048" s="137" t="s">
        <v>420</v>
      </c>
      <c r="L1048" s="7" t="str">
        <f t="shared" si="1"/>
        <v>#VALUE!</v>
      </c>
      <c r="M1048" s="7">
        <f t="shared" si="2"/>
        <v>10474000000</v>
      </c>
      <c r="N1048" s="6" t="str">
        <f t="shared" si="3"/>
        <v>#VALUE!</v>
      </c>
    </row>
    <row r="1049">
      <c r="A1049" s="136">
        <v>1075.0</v>
      </c>
      <c r="B1049" s="137" t="s">
        <v>421</v>
      </c>
      <c r="C1049" s="137" t="s">
        <v>25</v>
      </c>
      <c r="D1049" s="139">
        <v>41639.0</v>
      </c>
      <c r="E1049" s="138">
        <v>3.0871E10</v>
      </c>
      <c r="F1049" s="138">
        <v>1.6106E10</v>
      </c>
      <c r="G1049" s="138">
        <v>6.384E9</v>
      </c>
      <c r="H1049" s="138">
        <v>1.715E9</v>
      </c>
      <c r="I1049" s="141" t="s">
        <v>59</v>
      </c>
      <c r="J1049" s="137" t="s">
        <v>14</v>
      </c>
      <c r="K1049" s="137" t="s">
        <v>196</v>
      </c>
      <c r="L1049" s="7">
        <f t="shared" si="1"/>
        <v>14765000000</v>
      </c>
      <c r="M1049" s="6">
        <f t="shared" si="2"/>
        <v>8099000000</v>
      </c>
      <c r="N1049" s="7">
        <f t="shared" si="3"/>
        <v>6666000000</v>
      </c>
    </row>
    <row r="1050">
      <c r="A1050" s="136">
        <v>1076.0</v>
      </c>
      <c r="B1050" s="137" t="s">
        <v>421</v>
      </c>
      <c r="C1050" s="137" t="s">
        <v>26</v>
      </c>
      <c r="D1050" s="139">
        <v>42004.0</v>
      </c>
      <c r="E1050" s="138">
        <v>3.1821E10</v>
      </c>
      <c r="F1050" s="138">
        <v>1.6447E10</v>
      </c>
      <c r="G1050" s="138">
        <v>6.469E9</v>
      </c>
      <c r="H1050" s="138">
        <v>1.77E9</v>
      </c>
      <c r="I1050" s="141" t="s">
        <v>59</v>
      </c>
      <c r="J1050" s="137" t="s">
        <v>14</v>
      </c>
      <c r="K1050" s="137" t="s">
        <v>196</v>
      </c>
      <c r="L1050" s="7">
        <f t="shared" si="1"/>
        <v>15374000000</v>
      </c>
      <c r="M1050" s="6">
        <f t="shared" si="2"/>
        <v>8239000000</v>
      </c>
      <c r="N1050" s="7">
        <f t="shared" si="3"/>
        <v>7135000000</v>
      </c>
    </row>
    <row r="1051">
      <c r="A1051" s="136">
        <v>1077.0</v>
      </c>
      <c r="B1051" s="137" t="s">
        <v>421</v>
      </c>
      <c r="C1051" s="137" t="s">
        <v>27</v>
      </c>
      <c r="D1051" s="139">
        <v>42369.0</v>
      </c>
      <c r="E1051" s="138">
        <v>3.0274E10</v>
      </c>
      <c r="F1051" s="138">
        <v>1.5383E10</v>
      </c>
      <c r="G1051" s="138">
        <v>6.182E9</v>
      </c>
      <c r="H1051" s="138">
        <v>1.763E9</v>
      </c>
      <c r="I1051" s="140" t="s">
        <v>59</v>
      </c>
      <c r="J1051" s="137" t="s">
        <v>14</v>
      </c>
      <c r="K1051" s="137" t="s">
        <v>196</v>
      </c>
      <c r="L1051" s="7">
        <f t="shared" si="1"/>
        <v>14891000000</v>
      </c>
      <c r="M1051" s="7">
        <f t="shared" si="2"/>
        <v>7945000000</v>
      </c>
      <c r="N1051" s="7">
        <f t="shared" si="3"/>
        <v>6946000000</v>
      </c>
    </row>
    <row r="1052">
      <c r="A1052" s="136">
        <v>1078.0</v>
      </c>
      <c r="B1052" s="137" t="s">
        <v>421</v>
      </c>
      <c r="C1052" s="137" t="s">
        <v>28</v>
      </c>
      <c r="D1052" s="139">
        <v>42735.0</v>
      </c>
      <c r="E1052" s="138">
        <v>3.0109E10</v>
      </c>
      <c r="F1052" s="138">
        <v>1.504E10</v>
      </c>
      <c r="G1052" s="138">
        <v>6.111E9</v>
      </c>
      <c r="H1052" s="138">
        <v>1.735E9</v>
      </c>
      <c r="I1052" s="140" t="s">
        <v>59</v>
      </c>
      <c r="J1052" s="137" t="s">
        <v>14</v>
      </c>
      <c r="K1052" s="137" t="s">
        <v>196</v>
      </c>
      <c r="L1052" s="7">
        <f t="shared" si="1"/>
        <v>15069000000</v>
      </c>
      <c r="M1052" s="7">
        <f t="shared" si="2"/>
        <v>7846000000</v>
      </c>
      <c r="N1052" s="7">
        <f t="shared" si="3"/>
        <v>7223000000</v>
      </c>
    </row>
    <row r="1053">
      <c r="A1053" s="136">
        <v>1079.0</v>
      </c>
      <c r="B1053" s="137" t="s">
        <v>422</v>
      </c>
      <c r="C1053" s="137" t="s">
        <v>25</v>
      </c>
      <c r="D1053" s="139">
        <v>41274.0</v>
      </c>
      <c r="E1053" s="138">
        <v>2.060702E9</v>
      </c>
      <c r="F1053" s="138">
        <v>9.95046E8</v>
      </c>
      <c r="G1053" s="140" t="s">
        <v>59</v>
      </c>
      <c r="H1053" s="140" t="s">
        <v>59</v>
      </c>
      <c r="I1053" s="140" t="s">
        <v>59</v>
      </c>
      <c r="J1053" s="137" t="s">
        <v>10</v>
      </c>
      <c r="K1053" s="137" t="s">
        <v>245</v>
      </c>
      <c r="L1053" s="7">
        <f t="shared" si="1"/>
        <v>1065656000</v>
      </c>
      <c r="M1053" s="7">
        <f t="shared" si="2"/>
        <v>0</v>
      </c>
      <c r="N1053" s="7">
        <f t="shared" si="3"/>
        <v>1065656000</v>
      </c>
    </row>
    <row r="1054">
      <c r="A1054" s="136">
        <v>1080.0</v>
      </c>
      <c r="B1054" s="137" t="s">
        <v>422</v>
      </c>
      <c r="C1054" s="137" t="s">
        <v>26</v>
      </c>
      <c r="D1054" s="139">
        <v>41639.0</v>
      </c>
      <c r="E1054" s="138">
        <v>2.246428E9</v>
      </c>
      <c r="F1054" s="138">
        <v>1.073497E9</v>
      </c>
      <c r="G1054" s="140" t="s">
        <v>59</v>
      </c>
      <c r="H1054" s="140" t="s">
        <v>59</v>
      </c>
      <c r="I1054" s="140" t="s">
        <v>59</v>
      </c>
      <c r="J1054" s="137" t="s">
        <v>10</v>
      </c>
      <c r="K1054" s="137" t="s">
        <v>245</v>
      </c>
      <c r="L1054" s="7">
        <f t="shared" si="1"/>
        <v>1172931000</v>
      </c>
      <c r="M1054" s="7">
        <f t="shared" si="2"/>
        <v>0</v>
      </c>
      <c r="N1054" s="7">
        <f t="shared" si="3"/>
        <v>1172931000</v>
      </c>
    </row>
    <row r="1055">
      <c r="A1055" s="136">
        <v>1081.0</v>
      </c>
      <c r="B1055" s="137" t="s">
        <v>422</v>
      </c>
      <c r="C1055" s="137" t="s">
        <v>27</v>
      </c>
      <c r="D1055" s="139">
        <v>42004.0</v>
      </c>
      <c r="E1055" s="138">
        <v>2.464867E9</v>
      </c>
      <c r="F1055" s="138">
        <v>1.125057E9</v>
      </c>
      <c r="G1055" s="140" t="s">
        <v>59</v>
      </c>
      <c r="H1055" s="141" t="s">
        <v>59</v>
      </c>
      <c r="I1055" s="141" t="s">
        <v>59</v>
      </c>
      <c r="J1055" s="137" t="s">
        <v>10</v>
      </c>
      <c r="K1055" s="137" t="s">
        <v>245</v>
      </c>
      <c r="L1055" s="7">
        <f t="shared" si="1"/>
        <v>1339810000</v>
      </c>
      <c r="M1055" s="6">
        <f t="shared" si="2"/>
        <v>0</v>
      </c>
      <c r="N1055" s="7">
        <f t="shared" si="3"/>
        <v>1339810000</v>
      </c>
    </row>
    <row r="1056">
      <c r="A1056" s="136">
        <v>1082.0</v>
      </c>
      <c r="B1056" s="137" t="s">
        <v>422</v>
      </c>
      <c r="C1056" s="137" t="s">
        <v>28</v>
      </c>
      <c r="D1056" s="139">
        <v>42369.0</v>
      </c>
      <c r="E1056" s="138">
        <v>2.722564E9</v>
      </c>
      <c r="F1056" s="138">
        <v>1.090263E9</v>
      </c>
      <c r="G1056" s="140" t="s">
        <v>59</v>
      </c>
      <c r="H1056" s="140" t="s">
        <v>59</v>
      </c>
      <c r="I1056" s="141" t="s">
        <v>59</v>
      </c>
      <c r="J1056" s="137" t="s">
        <v>10</v>
      </c>
      <c r="K1056" s="137" t="s">
        <v>245</v>
      </c>
      <c r="L1056" s="7">
        <f t="shared" si="1"/>
        <v>1632301000</v>
      </c>
      <c r="M1056" s="6">
        <f t="shared" si="2"/>
        <v>0</v>
      </c>
      <c r="N1056" s="7">
        <f t="shared" si="3"/>
        <v>1632301000</v>
      </c>
    </row>
    <row r="1057">
      <c r="A1057" s="136">
        <v>1083.0</v>
      </c>
      <c r="B1057" s="137" t="s">
        <v>423</v>
      </c>
      <c r="C1057" s="137" t="s">
        <v>25</v>
      </c>
      <c r="D1057" s="139">
        <v>41274.0</v>
      </c>
      <c r="E1057" s="138">
        <v>2.4618E10</v>
      </c>
      <c r="F1057" s="138">
        <v>1.5055E10</v>
      </c>
      <c r="G1057" s="138">
        <v>2.249E9</v>
      </c>
      <c r="H1057" s="141" t="s">
        <v>59</v>
      </c>
      <c r="I1057" s="141" t="s">
        <v>59</v>
      </c>
      <c r="J1057" s="137" t="s">
        <v>10</v>
      </c>
      <c r="K1057" s="137" t="s">
        <v>424</v>
      </c>
      <c r="L1057" s="7">
        <f t="shared" si="1"/>
        <v>9563000000</v>
      </c>
      <c r="M1057" s="6">
        <f t="shared" si="2"/>
        <v>2249000000</v>
      </c>
      <c r="N1057" s="7">
        <f t="shared" si="3"/>
        <v>7314000000</v>
      </c>
    </row>
    <row r="1058">
      <c r="A1058" s="136">
        <v>1084.0</v>
      </c>
      <c r="B1058" s="137" t="s">
        <v>423</v>
      </c>
      <c r="C1058" s="137" t="s">
        <v>26</v>
      </c>
      <c r="D1058" s="142">
        <v>41639.0</v>
      </c>
      <c r="E1058" s="138">
        <v>2.4466E10</v>
      </c>
      <c r="F1058" s="138">
        <v>1.4009E10</v>
      </c>
      <c r="G1058" s="138">
        <v>2.362E9</v>
      </c>
      <c r="H1058" s="141" t="s">
        <v>59</v>
      </c>
      <c r="I1058" s="141" t="s">
        <v>59</v>
      </c>
      <c r="J1058" s="137" t="s">
        <v>10</v>
      </c>
      <c r="K1058" s="137" t="s">
        <v>424</v>
      </c>
      <c r="L1058" s="7">
        <f t="shared" si="1"/>
        <v>10457000000</v>
      </c>
      <c r="M1058" s="6">
        <f t="shared" si="2"/>
        <v>2362000000</v>
      </c>
      <c r="N1058" s="7">
        <f t="shared" si="3"/>
        <v>8095000000</v>
      </c>
    </row>
    <row r="1059">
      <c r="A1059" s="136">
        <v>1085.0</v>
      </c>
      <c r="B1059" s="137" t="s">
        <v>423</v>
      </c>
      <c r="C1059" s="137" t="s">
        <v>27</v>
      </c>
      <c r="D1059" s="139">
        <v>42004.0</v>
      </c>
      <c r="E1059" s="138">
        <v>2.4522E10</v>
      </c>
      <c r="F1059" s="138">
        <v>1.4362E10</v>
      </c>
      <c r="G1059" s="138">
        <v>2.541E9</v>
      </c>
      <c r="H1059" s="140" t="s">
        <v>59</v>
      </c>
      <c r="I1059" s="140" t="s">
        <v>59</v>
      </c>
      <c r="J1059" s="137" t="s">
        <v>10</v>
      </c>
      <c r="K1059" s="137" t="s">
        <v>424</v>
      </c>
      <c r="L1059" s="7">
        <f t="shared" si="1"/>
        <v>10160000000</v>
      </c>
      <c r="M1059" s="7">
        <f t="shared" si="2"/>
        <v>2541000000</v>
      </c>
      <c r="N1059" s="7">
        <f t="shared" si="3"/>
        <v>7619000000</v>
      </c>
    </row>
    <row r="1060">
      <c r="A1060" s="136">
        <v>1086.0</v>
      </c>
      <c r="B1060" s="137" t="s">
        <v>423</v>
      </c>
      <c r="C1060" s="137" t="s">
        <v>28</v>
      </c>
      <c r="D1060" s="139">
        <v>42369.0</v>
      </c>
      <c r="E1060" s="138">
        <v>2.5434E10</v>
      </c>
      <c r="F1060" s="138">
        <v>1.432E10</v>
      </c>
      <c r="G1060" s="138">
        <v>2.749E9</v>
      </c>
      <c r="H1060" s="141" t="s">
        <v>59</v>
      </c>
      <c r="I1060" s="141" t="s">
        <v>59</v>
      </c>
      <c r="J1060" s="137" t="s">
        <v>10</v>
      </c>
      <c r="K1060" s="137" t="s">
        <v>424</v>
      </c>
      <c r="L1060" s="7">
        <f t="shared" si="1"/>
        <v>11114000000</v>
      </c>
      <c r="M1060" s="6">
        <f t="shared" si="2"/>
        <v>2749000000</v>
      </c>
      <c r="N1060" s="7">
        <f t="shared" si="3"/>
        <v>8365000000</v>
      </c>
    </row>
    <row r="1061">
      <c r="A1061" s="136">
        <v>1087.0</v>
      </c>
      <c r="B1061" s="137" t="s">
        <v>425</v>
      </c>
      <c r="C1061" s="137" t="s">
        <v>25</v>
      </c>
      <c r="D1061" s="139">
        <v>41517.0</v>
      </c>
      <c r="E1061" s="138">
        <v>1.4861E10</v>
      </c>
      <c r="F1061" s="138">
        <v>7.208E9</v>
      </c>
      <c r="G1061" s="138">
        <v>2.55E9</v>
      </c>
      <c r="H1061" s="138">
        <v>1.533E9</v>
      </c>
      <c r="I1061" s="140" t="s">
        <v>59</v>
      </c>
      <c r="J1061" s="137" t="s">
        <v>16</v>
      </c>
      <c r="K1061" s="137" t="s">
        <v>170</v>
      </c>
      <c r="L1061" s="7">
        <f t="shared" si="1"/>
        <v>7653000000</v>
      </c>
      <c r="M1061" s="7">
        <f t="shared" si="2"/>
        <v>4083000000</v>
      </c>
      <c r="N1061" s="7">
        <f t="shared" si="3"/>
        <v>3570000000</v>
      </c>
    </row>
    <row r="1062">
      <c r="A1062" s="136">
        <v>1088.0</v>
      </c>
      <c r="B1062" s="137" t="s">
        <v>425</v>
      </c>
      <c r="C1062" s="137" t="s">
        <v>26</v>
      </c>
      <c r="D1062" s="139">
        <v>41882.0</v>
      </c>
      <c r="E1062" s="138">
        <v>1.5855E10</v>
      </c>
      <c r="F1062" s="138">
        <v>7.281E9</v>
      </c>
      <c r="G1062" s="138">
        <v>2.774E9</v>
      </c>
      <c r="H1062" s="138">
        <v>1.725E9</v>
      </c>
      <c r="I1062" s="141" t="s">
        <v>59</v>
      </c>
      <c r="J1062" s="137" t="s">
        <v>16</v>
      </c>
      <c r="K1062" s="137" t="s">
        <v>170</v>
      </c>
      <c r="L1062" s="7">
        <f t="shared" si="1"/>
        <v>8574000000</v>
      </c>
      <c r="M1062" s="6">
        <f t="shared" si="2"/>
        <v>4499000000</v>
      </c>
      <c r="N1062" s="7">
        <f t="shared" si="3"/>
        <v>4075000000</v>
      </c>
    </row>
    <row r="1063">
      <c r="A1063" s="136">
        <v>1089.0</v>
      </c>
      <c r="B1063" s="137" t="s">
        <v>425</v>
      </c>
      <c r="C1063" s="137" t="s">
        <v>27</v>
      </c>
      <c r="D1063" s="139">
        <v>42247.0</v>
      </c>
      <c r="E1063" s="138">
        <v>1.5001E10</v>
      </c>
      <c r="F1063" s="138">
        <v>6.819E9</v>
      </c>
      <c r="G1063" s="138">
        <v>2.686E9</v>
      </c>
      <c r="H1063" s="138">
        <v>1.58E9</v>
      </c>
      <c r="I1063" s="140" t="s">
        <v>59</v>
      </c>
      <c r="J1063" s="137" t="s">
        <v>16</v>
      </c>
      <c r="K1063" s="137" t="s">
        <v>170</v>
      </c>
      <c r="L1063" s="7">
        <f t="shared" si="1"/>
        <v>8182000000</v>
      </c>
      <c r="M1063" s="7">
        <f t="shared" si="2"/>
        <v>4266000000</v>
      </c>
      <c r="N1063" s="7">
        <f t="shared" si="3"/>
        <v>3916000000</v>
      </c>
    </row>
    <row r="1064">
      <c r="A1064" s="136">
        <v>1090.0</v>
      </c>
      <c r="B1064" s="137" t="s">
        <v>425</v>
      </c>
      <c r="C1064" s="137" t="s">
        <v>28</v>
      </c>
      <c r="D1064" s="139">
        <v>42613.0</v>
      </c>
      <c r="E1064" s="138">
        <v>1.3502E10</v>
      </c>
      <c r="F1064" s="138">
        <v>6.485E9</v>
      </c>
      <c r="G1064" s="138">
        <v>2.833E9</v>
      </c>
      <c r="H1064" s="138">
        <v>1.512E9</v>
      </c>
      <c r="I1064" s="141" t="s">
        <v>59</v>
      </c>
      <c r="J1064" s="137" t="s">
        <v>16</v>
      </c>
      <c r="K1064" s="137" t="s">
        <v>170</v>
      </c>
      <c r="L1064" s="7">
        <f t="shared" si="1"/>
        <v>7017000000</v>
      </c>
      <c r="M1064" s="6">
        <f t="shared" si="2"/>
        <v>4345000000</v>
      </c>
      <c r="N1064" s="7">
        <f t="shared" si="3"/>
        <v>2672000000</v>
      </c>
    </row>
    <row r="1065">
      <c r="A1065" s="136">
        <v>1091.0</v>
      </c>
      <c r="B1065" s="137" t="s">
        <v>426</v>
      </c>
      <c r="C1065" s="137" t="s">
        <v>25</v>
      </c>
      <c r="D1065" s="142">
        <v>41425.0</v>
      </c>
      <c r="E1065" s="138">
        <v>9.9741E9</v>
      </c>
      <c r="F1065" s="138">
        <v>7.2139E9</v>
      </c>
      <c r="G1065" s="138">
        <v>5.506E8</v>
      </c>
      <c r="H1065" s="141" t="s">
        <v>59</v>
      </c>
      <c r="I1065" s="140" t="s">
        <v>59</v>
      </c>
      <c r="J1065" s="137" t="s">
        <v>16</v>
      </c>
      <c r="K1065" s="137" t="s">
        <v>170</v>
      </c>
      <c r="L1065" s="7">
        <f t="shared" si="1"/>
        <v>2760200000</v>
      </c>
      <c r="M1065" s="7">
        <f t="shared" si="2"/>
        <v>550600000</v>
      </c>
      <c r="N1065" s="7">
        <f t="shared" si="3"/>
        <v>2209600000</v>
      </c>
    </row>
    <row r="1066">
      <c r="A1066" s="136">
        <v>1092.0</v>
      </c>
      <c r="B1066" s="137" t="s">
        <v>426</v>
      </c>
      <c r="C1066" s="137" t="s">
        <v>26</v>
      </c>
      <c r="D1066" s="139">
        <v>42004.0</v>
      </c>
      <c r="E1066" s="138">
        <v>9.0558E9</v>
      </c>
      <c r="F1066" s="138">
        <v>7.1292E9</v>
      </c>
      <c r="G1066" s="138">
        <v>5.058E8</v>
      </c>
      <c r="H1066" s="141" t="s">
        <v>59</v>
      </c>
      <c r="I1066" s="140" t="s">
        <v>59</v>
      </c>
      <c r="J1066" s="137" t="s">
        <v>16</v>
      </c>
      <c r="K1066" s="137" t="s">
        <v>170</v>
      </c>
      <c r="L1066" s="7">
        <f t="shared" si="1"/>
        <v>1926600000</v>
      </c>
      <c r="M1066" s="7">
        <f t="shared" si="2"/>
        <v>505800000</v>
      </c>
      <c r="N1066" s="7">
        <f t="shared" si="3"/>
        <v>1420800000</v>
      </c>
    </row>
    <row r="1067">
      <c r="A1067" s="136">
        <v>1093.0</v>
      </c>
      <c r="B1067" s="137" t="s">
        <v>426</v>
      </c>
      <c r="C1067" s="137" t="s">
        <v>27</v>
      </c>
      <c r="D1067" s="139">
        <v>42369.0</v>
      </c>
      <c r="E1067" s="138">
        <v>8.8953E9</v>
      </c>
      <c r="F1067" s="138">
        <v>7.1774E9</v>
      </c>
      <c r="G1067" s="138">
        <v>4.391E8</v>
      </c>
      <c r="H1067" s="140" t="s">
        <v>59</v>
      </c>
      <c r="I1067" s="140" t="s">
        <v>59</v>
      </c>
      <c r="J1067" s="137" t="s">
        <v>16</v>
      </c>
      <c r="K1067" s="137" t="s">
        <v>170</v>
      </c>
      <c r="L1067" s="7">
        <f t="shared" si="1"/>
        <v>1717900000</v>
      </c>
      <c r="M1067" s="7">
        <f t="shared" si="2"/>
        <v>439100000</v>
      </c>
      <c r="N1067" s="7">
        <f t="shared" si="3"/>
        <v>1278800000</v>
      </c>
    </row>
    <row r="1068">
      <c r="A1068" s="136">
        <v>1094.0</v>
      </c>
      <c r="B1068" s="137" t="s">
        <v>426</v>
      </c>
      <c r="C1068" s="137" t="s">
        <v>28</v>
      </c>
      <c r="D1068" s="139">
        <v>42735.0</v>
      </c>
      <c r="E1068" s="138">
        <v>7.1628E9</v>
      </c>
      <c r="F1068" s="138">
        <v>6.3528E9</v>
      </c>
      <c r="G1068" s="138">
        <v>4.91E8</v>
      </c>
      <c r="H1068" s="140" t="s">
        <v>59</v>
      </c>
      <c r="I1068" s="141" t="s">
        <v>59</v>
      </c>
      <c r="J1068" s="137" t="s">
        <v>16</v>
      </c>
      <c r="K1068" s="137" t="s">
        <v>170</v>
      </c>
      <c r="L1068" s="7">
        <f t="shared" si="1"/>
        <v>810000000</v>
      </c>
      <c r="M1068" s="6">
        <f t="shared" si="2"/>
        <v>491000000</v>
      </c>
      <c r="N1068" s="7">
        <f t="shared" si="3"/>
        <v>319000000</v>
      </c>
    </row>
    <row r="1069">
      <c r="A1069" s="136">
        <v>1095.0</v>
      </c>
      <c r="B1069" s="137" t="s">
        <v>427</v>
      </c>
      <c r="C1069" s="137" t="s">
        <v>25</v>
      </c>
      <c r="D1069" s="139">
        <v>41274.0</v>
      </c>
      <c r="E1069" s="138">
        <v>8.2243E10</v>
      </c>
      <c r="F1069" s="138">
        <v>6.8948E10</v>
      </c>
      <c r="G1069" s="138">
        <v>7.202E9</v>
      </c>
      <c r="H1069" s="141" t="s">
        <v>59</v>
      </c>
      <c r="I1069" s="138">
        <v>9.95E8</v>
      </c>
      <c r="J1069" s="137" t="s">
        <v>11</v>
      </c>
      <c r="K1069" s="137" t="s">
        <v>372</v>
      </c>
      <c r="L1069" s="7">
        <f t="shared" si="1"/>
        <v>13295000000</v>
      </c>
      <c r="M1069" s="7">
        <f t="shared" si="2"/>
        <v>8197000000</v>
      </c>
      <c r="N1069" s="7">
        <f t="shared" si="3"/>
        <v>5098000000</v>
      </c>
    </row>
    <row r="1070">
      <c r="A1070" s="136">
        <v>1096.0</v>
      </c>
      <c r="B1070" s="137" t="s">
        <v>427</v>
      </c>
      <c r="C1070" s="137" t="s">
        <v>26</v>
      </c>
      <c r="D1070" s="139">
        <v>41639.0</v>
      </c>
      <c r="E1070" s="138">
        <v>1.0016E11</v>
      </c>
      <c r="F1070" s="138">
        <v>8.7758E10</v>
      </c>
      <c r="G1070" s="138">
        <v>7.851E9</v>
      </c>
      <c r="H1070" s="141" t="s">
        <v>59</v>
      </c>
      <c r="I1070" s="138">
        <v>1.22E9</v>
      </c>
      <c r="J1070" s="137" t="s">
        <v>11</v>
      </c>
      <c r="K1070" s="137" t="s">
        <v>372</v>
      </c>
      <c r="L1070" s="7">
        <f t="shared" si="1"/>
        <v>12402000000</v>
      </c>
      <c r="M1070" s="7">
        <f t="shared" si="2"/>
        <v>9071000000</v>
      </c>
      <c r="N1070" s="7">
        <f t="shared" si="3"/>
        <v>3331000000</v>
      </c>
    </row>
    <row r="1071">
      <c r="A1071" s="136">
        <v>1097.0</v>
      </c>
      <c r="B1071" s="137" t="s">
        <v>427</v>
      </c>
      <c r="C1071" s="137" t="s">
        <v>27</v>
      </c>
      <c r="D1071" s="139">
        <v>42004.0</v>
      </c>
      <c r="E1071" s="138">
        <v>9.7817E10</v>
      </c>
      <c r="F1071" s="138">
        <v>8.4275E10</v>
      </c>
      <c r="G1071" s="138">
        <v>8.45E9</v>
      </c>
      <c r="H1071" s="141" t="s">
        <v>59</v>
      </c>
      <c r="I1071" s="138">
        <v>1.326E9</v>
      </c>
      <c r="J1071" s="137" t="s">
        <v>11</v>
      </c>
      <c r="K1071" s="137" t="s">
        <v>372</v>
      </c>
      <c r="L1071" s="7">
        <f t="shared" si="1"/>
        <v>13542000000</v>
      </c>
      <c r="M1071" s="7">
        <f t="shared" si="2"/>
        <v>9776000000</v>
      </c>
      <c r="N1071" s="7">
        <f t="shared" si="3"/>
        <v>3766000000</v>
      </c>
    </row>
    <row r="1072">
      <c r="A1072" s="136">
        <v>1098.0</v>
      </c>
      <c r="B1072" s="137" t="s">
        <v>427</v>
      </c>
      <c r="C1072" s="137" t="s">
        <v>28</v>
      </c>
      <c r="D1072" s="139">
        <v>42369.0</v>
      </c>
      <c r="E1072" s="138">
        <v>7.2051E10</v>
      </c>
      <c r="F1072" s="138">
        <v>5.5891E10</v>
      </c>
      <c r="G1072" s="138">
        <v>1.0029E10</v>
      </c>
      <c r="H1072" s="140" t="s">
        <v>59</v>
      </c>
      <c r="I1072" s="138">
        <v>1.646E9</v>
      </c>
      <c r="J1072" s="137" t="s">
        <v>11</v>
      </c>
      <c r="K1072" s="137" t="s">
        <v>372</v>
      </c>
      <c r="L1072" s="7">
        <f t="shared" si="1"/>
        <v>16160000000</v>
      </c>
      <c r="M1072" s="7">
        <f t="shared" si="2"/>
        <v>11675000000</v>
      </c>
      <c r="N1072" s="7">
        <f t="shared" si="3"/>
        <v>4485000000</v>
      </c>
    </row>
    <row r="1073">
      <c r="A1073" s="136">
        <v>1099.0</v>
      </c>
      <c r="B1073" s="137" t="s">
        <v>428</v>
      </c>
      <c r="C1073" s="137" t="s">
        <v>25</v>
      </c>
      <c r="D1073" s="139">
        <v>41274.0</v>
      </c>
      <c r="E1073" s="138">
        <v>4.7267E10</v>
      </c>
      <c r="F1073" s="138">
        <v>1.6446E10</v>
      </c>
      <c r="G1073" s="138">
        <v>1.2776E10</v>
      </c>
      <c r="H1073" s="138">
        <v>8.168E9</v>
      </c>
      <c r="I1073" s="141" t="s">
        <v>59</v>
      </c>
      <c r="J1073" s="137" t="s">
        <v>13</v>
      </c>
      <c r="K1073" s="137" t="s">
        <v>66</v>
      </c>
      <c r="L1073" s="7">
        <f t="shared" si="1"/>
        <v>30821000000</v>
      </c>
      <c r="M1073" s="6">
        <f t="shared" si="2"/>
        <v>20944000000</v>
      </c>
      <c r="N1073" s="7">
        <f t="shared" si="3"/>
        <v>9877000000</v>
      </c>
    </row>
    <row r="1074">
      <c r="A1074" s="136">
        <v>1100.0</v>
      </c>
      <c r="B1074" s="137" t="s">
        <v>428</v>
      </c>
      <c r="C1074" s="137" t="s">
        <v>26</v>
      </c>
      <c r="D1074" s="139">
        <v>41639.0</v>
      </c>
      <c r="E1074" s="138">
        <v>4.4033E10</v>
      </c>
      <c r="F1074" s="138">
        <v>1.6954E10</v>
      </c>
      <c r="G1074" s="138">
        <v>1.1911E10</v>
      </c>
      <c r="H1074" s="138">
        <v>7.503E9</v>
      </c>
      <c r="I1074" s="140" t="s">
        <v>59</v>
      </c>
      <c r="J1074" s="137" t="s">
        <v>13</v>
      </c>
      <c r="K1074" s="137" t="s">
        <v>66</v>
      </c>
      <c r="L1074" s="7">
        <f t="shared" si="1"/>
        <v>27079000000</v>
      </c>
      <c r="M1074" s="7">
        <f t="shared" si="2"/>
        <v>19414000000</v>
      </c>
      <c r="N1074" s="7">
        <f t="shared" si="3"/>
        <v>7665000000</v>
      </c>
    </row>
    <row r="1075">
      <c r="A1075" s="136">
        <v>1101.0</v>
      </c>
      <c r="B1075" s="137" t="s">
        <v>428</v>
      </c>
      <c r="C1075" s="137" t="s">
        <v>27</v>
      </c>
      <c r="D1075" s="139">
        <v>42004.0</v>
      </c>
      <c r="E1075" s="138">
        <v>4.2237E10</v>
      </c>
      <c r="F1075" s="138">
        <v>1.6768E10</v>
      </c>
      <c r="G1075" s="138">
        <v>1.1606E10</v>
      </c>
      <c r="H1075" s="138">
        <v>7.18E9</v>
      </c>
      <c r="I1075" s="141" t="s">
        <v>59</v>
      </c>
      <c r="J1075" s="137" t="s">
        <v>13</v>
      </c>
      <c r="K1075" s="137" t="s">
        <v>66</v>
      </c>
      <c r="L1075" s="7">
        <f t="shared" si="1"/>
        <v>25469000000</v>
      </c>
      <c r="M1075" s="6">
        <f t="shared" si="2"/>
        <v>18786000000</v>
      </c>
      <c r="N1075" s="7">
        <f t="shared" si="3"/>
        <v>6683000000</v>
      </c>
    </row>
    <row r="1076">
      <c r="A1076" s="136">
        <v>1102.0</v>
      </c>
      <c r="B1076" s="137" t="s">
        <v>428</v>
      </c>
      <c r="C1076" s="137" t="s">
        <v>28</v>
      </c>
      <c r="D1076" s="139">
        <v>42369.0</v>
      </c>
      <c r="E1076" s="138">
        <v>3.9498E10</v>
      </c>
      <c r="F1076" s="138">
        <v>1.4934E10</v>
      </c>
      <c r="G1076" s="138">
        <v>1.0313E10</v>
      </c>
      <c r="H1076" s="138">
        <v>6.704E9</v>
      </c>
      <c r="I1076" s="140" t="s">
        <v>59</v>
      </c>
      <c r="J1076" s="137" t="s">
        <v>13</v>
      </c>
      <c r="K1076" s="137" t="s">
        <v>66</v>
      </c>
      <c r="L1076" s="7">
        <f t="shared" si="1"/>
        <v>24564000000</v>
      </c>
      <c r="M1076" s="7">
        <f t="shared" si="2"/>
        <v>17017000000</v>
      </c>
      <c r="N1076" s="7">
        <f t="shared" si="3"/>
        <v>7547000000</v>
      </c>
    </row>
    <row r="1077">
      <c r="A1077" s="136">
        <v>1103.0</v>
      </c>
      <c r="B1077" s="137" t="s">
        <v>429</v>
      </c>
      <c r="C1077" s="137" t="s">
        <v>25</v>
      </c>
      <c r="D1077" s="139">
        <v>41274.0</v>
      </c>
      <c r="E1077" s="138">
        <v>1.1966E10</v>
      </c>
      <c r="F1077" s="138">
        <v>2.079E9</v>
      </c>
      <c r="G1077" s="138">
        <v>4.017E9</v>
      </c>
      <c r="H1077" s="140" t="s">
        <v>59</v>
      </c>
      <c r="I1077" s="138">
        <v>2.008E9</v>
      </c>
      <c r="J1077" s="137" t="s">
        <v>11</v>
      </c>
      <c r="K1077" s="137" t="s">
        <v>116</v>
      </c>
      <c r="L1077" s="7">
        <f t="shared" si="1"/>
        <v>9887000000</v>
      </c>
      <c r="M1077" s="7">
        <f t="shared" si="2"/>
        <v>6025000000</v>
      </c>
      <c r="N1077" s="7">
        <f t="shared" si="3"/>
        <v>3862000000</v>
      </c>
    </row>
    <row r="1078">
      <c r="A1078" s="136">
        <v>1104.0</v>
      </c>
      <c r="B1078" s="137" t="s">
        <v>429</v>
      </c>
      <c r="C1078" s="137" t="s">
        <v>26</v>
      </c>
      <c r="D1078" s="139">
        <v>41639.0</v>
      </c>
      <c r="E1078" s="138">
        <v>1.1325E10</v>
      </c>
      <c r="F1078" s="138">
        <v>2.156E9</v>
      </c>
      <c r="G1078" s="138">
        <v>3.469E9</v>
      </c>
      <c r="H1078" s="141" t="s">
        <v>59</v>
      </c>
      <c r="I1078" s="138">
        <v>2.5E9</v>
      </c>
      <c r="J1078" s="137" t="s">
        <v>11</v>
      </c>
      <c r="K1078" s="137" t="s">
        <v>116</v>
      </c>
      <c r="L1078" s="7">
        <f t="shared" si="1"/>
        <v>9169000000</v>
      </c>
      <c r="M1078" s="7">
        <f t="shared" si="2"/>
        <v>5969000000</v>
      </c>
      <c r="N1078" s="7">
        <f t="shared" si="3"/>
        <v>3200000000</v>
      </c>
    </row>
    <row r="1079">
      <c r="A1079" s="136">
        <v>1105.0</v>
      </c>
      <c r="B1079" s="137" t="s">
        <v>429</v>
      </c>
      <c r="C1079" s="137" t="s">
        <v>27</v>
      </c>
      <c r="D1079" s="139">
        <v>42004.0</v>
      </c>
      <c r="E1079" s="138">
        <v>1.0846E10</v>
      </c>
      <c r="F1079" s="138">
        <v>2.246E9</v>
      </c>
      <c r="G1079" s="138">
        <v>3.627E9</v>
      </c>
      <c r="H1079" s="140" t="s">
        <v>59</v>
      </c>
      <c r="I1079" s="138">
        <v>2.861E9</v>
      </c>
      <c r="J1079" s="137" t="s">
        <v>11</v>
      </c>
      <c r="K1079" s="137" t="s">
        <v>116</v>
      </c>
      <c r="L1079" s="7">
        <f t="shared" si="1"/>
        <v>8600000000</v>
      </c>
      <c r="M1079" s="7">
        <f t="shared" si="2"/>
        <v>6488000000</v>
      </c>
      <c r="N1079" s="7">
        <f t="shared" si="3"/>
        <v>2112000000</v>
      </c>
    </row>
    <row r="1080">
      <c r="A1080" s="136">
        <v>1106.0</v>
      </c>
      <c r="B1080" s="137" t="s">
        <v>429</v>
      </c>
      <c r="C1080" s="137" t="s">
        <v>28</v>
      </c>
      <c r="D1080" s="139">
        <v>42369.0</v>
      </c>
      <c r="E1080" s="138">
        <v>5.522E9</v>
      </c>
      <c r="F1080" s="138">
        <v>1.694E9</v>
      </c>
      <c r="G1080" s="138">
        <v>1.831E9</v>
      </c>
      <c r="H1080" s="140" t="s">
        <v>59</v>
      </c>
      <c r="I1080" s="138">
        <v>2.957E9</v>
      </c>
      <c r="J1080" s="137" t="s">
        <v>11</v>
      </c>
      <c r="K1080" s="137" t="s">
        <v>116</v>
      </c>
      <c r="L1080" s="7">
        <f t="shared" si="1"/>
        <v>3828000000</v>
      </c>
      <c r="M1080" s="7">
        <f t="shared" si="2"/>
        <v>4788000000</v>
      </c>
      <c r="N1080" s="7">
        <f t="shared" si="3"/>
        <v>-960000000</v>
      </c>
    </row>
    <row r="1081">
      <c r="A1081" s="136">
        <v>1107.0</v>
      </c>
      <c r="B1081" s="137" t="s">
        <v>430</v>
      </c>
      <c r="C1081" s="137" t="s">
        <v>25</v>
      </c>
      <c r="D1081" s="139">
        <v>41455.0</v>
      </c>
      <c r="E1081" s="138">
        <v>7.7849E10</v>
      </c>
      <c r="F1081" s="138">
        <v>2.0385E10</v>
      </c>
      <c r="G1081" s="138">
        <v>2.0289E10</v>
      </c>
      <c r="H1081" s="138">
        <v>1.0411E10</v>
      </c>
      <c r="I1081" s="141" t="s">
        <v>59</v>
      </c>
      <c r="J1081" s="137" t="s">
        <v>15</v>
      </c>
      <c r="K1081" s="137" t="s">
        <v>431</v>
      </c>
      <c r="L1081" s="7">
        <f t="shared" si="1"/>
        <v>57464000000</v>
      </c>
      <c r="M1081" s="6">
        <f t="shared" si="2"/>
        <v>30700000000</v>
      </c>
      <c r="N1081" s="7">
        <f t="shared" si="3"/>
        <v>26764000000</v>
      </c>
    </row>
    <row r="1082">
      <c r="A1082" s="136">
        <v>1108.0</v>
      </c>
      <c r="B1082" s="137" t="s">
        <v>430</v>
      </c>
      <c r="C1082" s="137" t="s">
        <v>26</v>
      </c>
      <c r="D1082" s="139">
        <v>41820.0</v>
      </c>
      <c r="E1082" s="138">
        <v>8.6833E10</v>
      </c>
      <c r="F1082" s="138">
        <v>2.7078E10</v>
      </c>
      <c r="G1082" s="138">
        <v>2.0488E10</v>
      </c>
      <c r="H1082" s="138">
        <v>1.1381E10</v>
      </c>
      <c r="I1082" s="141" t="s">
        <v>59</v>
      </c>
      <c r="J1082" s="137" t="s">
        <v>15</v>
      </c>
      <c r="K1082" s="137" t="s">
        <v>431</v>
      </c>
      <c r="L1082" s="7">
        <f t="shared" si="1"/>
        <v>59755000000</v>
      </c>
      <c r="M1082" s="6">
        <f t="shared" si="2"/>
        <v>31869000000</v>
      </c>
      <c r="N1082" s="7">
        <f t="shared" si="3"/>
        <v>27886000000</v>
      </c>
    </row>
    <row r="1083">
      <c r="A1083" s="136">
        <v>1109.0</v>
      </c>
      <c r="B1083" s="137" t="s">
        <v>430</v>
      </c>
      <c r="C1083" s="137" t="s">
        <v>27</v>
      </c>
      <c r="D1083" s="142">
        <v>42185.0</v>
      </c>
      <c r="E1083" s="138">
        <v>9.358E10</v>
      </c>
      <c r="F1083" s="138">
        <v>3.3038E10</v>
      </c>
      <c r="G1083" s="138">
        <v>2.0324E10</v>
      </c>
      <c r="H1083" s="138">
        <v>1.2046E10</v>
      </c>
      <c r="I1083" s="140" t="s">
        <v>59</v>
      </c>
      <c r="J1083" s="137" t="s">
        <v>15</v>
      </c>
      <c r="K1083" s="137" t="s">
        <v>431</v>
      </c>
      <c r="L1083" s="7">
        <f t="shared" si="1"/>
        <v>60542000000</v>
      </c>
      <c r="M1083" s="7">
        <f t="shared" si="2"/>
        <v>32370000000</v>
      </c>
      <c r="N1083" s="7">
        <f t="shared" si="3"/>
        <v>28172000000</v>
      </c>
    </row>
    <row r="1084">
      <c r="A1084" s="136">
        <v>1110.0</v>
      </c>
      <c r="B1084" s="137" t="s">
        <v>430</v>
      </c>
      <c r="C1084" s="137" t="s">
        <v>28</v>
      </c>
      <c r="D1084" s="139">
        <v>42551.0</v>
      </c>
      <c r="E1084" s="138">
        <v>8.532E10</v>
      </c>
      <c r="F1084" s="138">
        <v>3.278E10</v>
      </c>
      <c r="G1084" s="138">
        <v>1.926E10</v>
      </c>
      <c r="H1084" s="138">
        <v>1.1988E10</v>
      </c>
      <c r="I1084" s="141" t="s">
        <v>59</v>
      </c>
      <c r="J1084" s="137" t="s">
        <v>15</v>
      </c>
      <c r="K1084" s="137" t="s">
        <v>431</v>
      </c>
      <c r="L1084" s="7">
        <f t="shared" si="1"/>
        <v>52540000000</v>
      </c>
      <c r="M1084" s="6">
        <f t="shared" si="2"/>
        <v>31248000000</v>
      </c>
      <c r="N1084" s="7">
        <f t="shared" si="3"/>
        <v>21292000000</v>
      </c>
    </row>
    <row r="1085">
      <c r="A1085" s="136">
        <v>1111.0</v>
      </c>
      <c r="B1085" s="137" t="s">
        <v>432</v>
      </c>
      <c r="C1085" s="137" t="s">
        <v>25</v>
      </c>
      <c r="D1085" s="139">
        <v>41274.0</v>
      </c>
      <c r="E1085" s="138">
        <v>4.608955E9</v>
      </c>
      <c r="F1085" s="138">
        <v>1.16586E8</v>
      </c>
      <c r="G1085" s="138">
        <v>2.448629E9</v>
      </c>
      <c r="H1085" s="140" t="s">
        <v>59</v>
      </c>
      <c r="I1085" s="138">
        <v>2.64631E8</v>
      </c>
      <c r="J1085" s="137" t="s">
        <v>12</v>
      </c>
      <c r="K1085" s="137" t="s">
        <v>137</v>
      </c>
      <c r="L1085" s="7">
        <f t="shared" si="1"/>
        <v>4492369000</v>
      </c>
      <c r="M1085" s="7">
        <f t="shared" si="2"/>
        <v>2713260000</v>
      </c>
      <c r="N1085" s="7">
        <f t="shared" si="3"/>
        <v>1779109000</v>
      </c>
    </row>
    <row r="1086">
      <c r="A1086" s="136">
        <v>1112.0</v>
      </c>
      <c r="B1086" s="137" t="s">
        <v>432</v>
      </c>
      <c r="C1086" s="137" t="s">
        <v>26</v>
      </c>
      <c r="D1086" s="139">
        <v>41639.0</v>
      </c>
      <c r="E1086" s="138">
        <v>4.822539E9</v>
      </c>
      <c r="F1086" s="138">
        <v>8.3692E7</v>
      </c>
      <c r="G1086" s="138">
        <v>2.540954E9</v>
      </c>
      <c r="H1086" s="140" t="s">
        <v>59</v>
      </c>
      <c r="I1086" s="138">
        <v>2.31912E8</v>
      </c>
      <c r="J1086" s="137" t="s">
        <v>12</v>
      </c>
      <c r="K1086" s="137" t="s">
        <v>137</v>
      </c>
      <c r="L1086" s="7">
        <f t="shared" si="1"/>
        <v>4738847000</v>
      </c>
      <c r="M1086" s="7">
        <f t="shared" si="2"/>
        <v>2772866000</v>
      </c>
      <c r="N1086" s="7">
        <f t="shared" si="3"/>
        <v>1965981000</v>
      </c>
    </row>
    <row r="1087">
      <c r="A1087" s="136">
        <v>1113.0</v>
      </c>
      <c r="B1087" s="137" t="s">
        <v>432</v>
      </c>
      <c r="C1087" s="137" t="s">
        <v>27</v>
      </c>
      <c r="D1087" s="139">
        <v>42004.0</v>
      </c>
      <c r="E1087" s="138">
        <v>4.73615E9</v>
      </c>
      <c r="F1087" s="138">
        <v>6.3083E7</v>
      </c>
      <c r="G1087" s="138">
        <v>2.65565E9</v>
      </c>
      <c r="H1087" s="141" t="s">
        <v>59</v>
      </c>
      <c r="I1087" s="138">
        <v>1.57824E8</v>
      </c>
      <c r="J1087" s="137" t="s">
        <v>12</v>
      </c>
      <c r="K1087" s="137" t="s">
        <v>137</v>
      </c>
      <c r="L1087" s="7">
        <f t="shared" si="1"/>
        <v>4673067000</v>
      </c>
      <c r="M1087" s="7">
        <f t="shared" si="2"/>
        <v>2813474000</v>
      </c>
      <c r="N1087" s="7">
        <f t="shared" si="3"/>
        <v>1859593000</v>
      </c>
    </row>
    <row r="1088">
      <c r="A1088" s="136">
        <v>1114.0</v>
      </c>
      <c r="B1088" s="137" t="s">
        <v>432</v>
      </c>
      <c r="C1088" s="137" t="s">
        <v>28</v>
      </c>
      <c r="D1088" s="139">
        <v>42369.0</v>
      </c>
      <c r="E1088" s="138">
        <v>4.995881E9</v>
      </c>
      <c r="F1088" s="138">
        <v>7.3814E7</v>
      </c>
      <c r="G1088" s="138">
        <v>2.796508E9</v>
      </c>
      <c r="H1088" s="141" t="s">
        <v>59</v>
      </c>
      <c r="I1088" s="138">
        <v>1.96424E8</v>
      </c>
      <c r="J1088" s="137" t="s">
        <v>12</v>
      </c>
      <c r="K1088" s="137" t="s">
        <v>137</v>
      </c>
      <c r="L1088" s="7">
        <f t="shared" si="1"/>
        <v>4922067000</v>
      </c>
      <c r="M1088" s="7">
        <f t="shared" si="2"/>
        <v>2992932000</v>
      </c>
      <c r="N1088" s="7">
        <f t="shared" si="3"/>
        <v>1929135000</v>
      </c>
    </row>
    <row r="1089">
      <c r="A1089" s="136">
        <v>1115.0</v>
      </c>
      <c r="B1089" s="137" t="s">
        <v>433</v>
      </c>
      <c r="C1089" s="137" t="s">
        <v>25</v>
      </c>
      <c r="D1089" s="139">
        <v>41639.0</v>
      </c>
      <c r="E1089" s="138">
        <v>2.378972E9</v>
      </c>
      <c r="F1089" s="138">
        <v>1.097041E9</v>
      </c>
      <c r="G1089" s="138">
        <v>6.92693E8</v>
      </c>
      <c r="H1089" s="138">
        <v>1.16346E8</v>
      </c>
      <c r="I1089" s="138">
        <v>2.4539E7</v>
      </c>
      <c r="J1089" s="137" t="s">
        <v>13</v>
      </c>
      <c r="K1089" s="137" t="s">
        <v>349</v>
      </c>
      <c r="L1089" s="7">
        <f t="shared" si="1"/>
        <v>1281931000</v>
      </c>
      <c r="M1089" s="7">
        <f t="shared" si="2"/>
        <v>833578000</v>
      </c>
      <c r="N1089" s="7">
        <f t="shared" si="3"/>
        <v>448353000</v>
      </c>
    </row>
    <row r="1090">
      <c r="A1090" s="136">
        <v>1116.0</v>
      </c>
      <c r="B1090" s="137" t="s">
        <v>433</v>
      </c>
      <c r="C1090" s="137" t="s">
        <v>26</v>
      </c>
      <c r="D1090" s="139">
        <v>42004.0</v>
      </c>
      <c r="E1090" s="138">
        <v>2.485983E9</v>
      </c>
      <c r="F1090" s="138">
        <v>1.127233E9</v>
      </c>
      <c r="G1090" s="138">
        <v>7.28582E8</v>
      </c>
      <c r="H1090" s="138">
        <v>1.23297E8</v>
      </c>
      <c r="I1090" s="138">
        <v>2.9185E7</v>
      </c>
      <c r="J1090" s="137" t="s">
        <v>13</v>
      </c>
      <c r="K1090" s="137" t="s">
        <v>349</v>
      </c>
      <c r="L1090" s="7">
        <f t="shared" si="1"/>
        <v>1358750000</v>
      </c>
      <c r="M1090" s="7">
        <f t="shared" si="2"/>
        <v>881064000</v>
      </c>
      <c r="N1090" s="7">
        <f t="shared" si="3"/>
        <v>477686000</v>
      </c>
    </row>
    <row r="1091">
      <c r="A1091" s="136">
        <v>1117.0</v>
      </c>
      <c r="B1091" s="137" t="s">
        <v>433</v>
      </c>
      <c r="C1091" s="137" t="s">
        <v>27</v>
      </c>
      <c r="D1091" s="139">
        <v>42369.0</v>
      </c>
      <c r="E1091" s="138">
        <v>2.395447E9</v>
      </c>
      <c r="F1091" s="138">
        <v>1.043454E9</v>
      </c>
      <c r="G1091" s="138">
        <v>7.0081E8</v>
      </c>
      <c r="H1091" s="138">
        <v>1.19076E8</v>
      </c>
      <c r="I1091" s="138">
        <v>3.0951E7</v>
      </c>
      <c r="J1091" s="137" t="s">
        <v>13</v>
      </c>
      <c r="K1091" s="137" t="s">
        <v>349</v>
      </c>
      <c r="L1091" s="7">
        <f t="shared" si="1"/>
        <v>1351993000</v>
      </c>
      <c r="M1091" s="7">
        <f t="shared" si="2"/>
        <v>850837000</v>
      </c>
      <c r="N1091" s="7">
        <f t="shared" si="3"/>
        <v>501156000</v>
      </c>
    </row>
    <row r="1092">
      <c r="A1092" s="136">
        <v>1118.0</v>
      </c>
      <c r="B1092" s="137" t="s">
        <v>433</v>
      </c>
      <c r="C1092" s="137" t="s">
        <v>28</v>
      </c>
      <c r="D1092" s="139">
        <v>42735.0</v>
      </c>
      <c r="E1092" s="138">
        <v>2.508257E9</v>
      </c>
      <c r="F1092" s="138">
        <v>1.07267E9</v>
      </c>
      <c r="G1092" s="138">
        <v>7.32622E8</v>
      </c>
      <c r="H1092" s="138">
        <v>1.19968E8</v>
      </c>
      <c r="I1092" s="138">
        <v>3.6052E7</v>
      </c>
      <c r="J1092" s="137" t="s">
        <v>13</v>
      </c>
      <c r="K1092" s="137" t="s">
        <v>349</v>
      </c>
      <c r="L1092" s="7">
        <f t="shared" si="1"/>
        <v>1435587000</v>
      </c>
      <c r="M1092" s="7">
        <f t="shared" si="2"/>
        <v>888642000</v>
      </c>
      <c r="N1092" s="7">
        <f t="shared" si="3"/>
        <v>546945000</v>
      </c>
    </row>
    <row r="1093">
      <c r="A1093" s="136">
        <v>1119.0</v>
      </c>
      <c r="B1093" s="137" t="s">
        <v>434</v>
      </c>
      <c r="C1093" s="137" t="s">
        <v>25</v>
      </c>
      <c r="D1093" s="139">
        <v>41515.0</v>
      </c>
      <c r="E1093" s="138">
        <v>9.073E9</v>
      </c>
      <c r="F1093" s="138">
        <v>7.226E9</v>
      </c>
      <c r="G1093" s="138">
        <v>5.54E8</v>
      </c>
      <c r="H1093" s="138">
        <v>9.31E8</v>
      </c>
      <c r="I1093" s="140" t="s">
        <v>59</v>
      </c>
      <c r="J1093" s="137" t="s">
        <v>15</v>
      </c>
      <c r="K1093" s="137" t="s">
        <v>74</v>
      </c>
      <c r="L1093" s="7">
        <f t="shared" si="1"/>
        <v>1847000000</v>
      </c>
      <c r="M1093" s="7">
        <f t="shared" si="2"/>
        <v>1485000000</v>
      </c>
      <c r="N1093" s="7">
        <f t="shared" si="3"/>
        <v>362000000</v>
      </c>
    </row>
    <row r="1094">
      <c r="A1094" s="136">
        <v>1120.0</v>
      </c>
      <c r="B1094" s="137" t="s">
        <v>434</v>
      </c>
      <c r="C1094" s="137" t="s">
        <v>26</v>
      </c>
      <c r="D1094" s="139">
        <v>41879.0</v>
      </c>
      <c r="E1094" s="138">
        <v>1.6358E10</v>
      </c>
      <c r="F1094" s="138">
        <v>1.0921E10</v>
      </c>
      <c r="G1094" s="138">
        <v>9.39E8</v>
      </c>
      <c r="H1094" s="138">
        <v>1.371E9</v>
      </c>
      <c r="I1094" s="140" t="s">
        <v>59</v>
      </c>
      <c r="J1094" s="137" t="s">
        <v>15</v>
      </c>
      <c r="K1094" s="137" t="s">
        <v>74</v>
      </c>
      <c r="L1094" s="7">
        <f t="shared" si="1"/>
        <v>5437000000</v>
      </c>
      <c r="M1094" s="7">
        <f t="shared" si="2"/>
        <v>2310000000</v>
      </c>
      <c r="N1094" s="7">
        <f t="shared" si="3"/>
        <v>3127000000</v>
      </c>
    </row>
    <row r="1095">
      <c r="A1095" s="136">
        <v>1121.0</v>
      </c>
      <c r="B1095" s="137" t="s">
        <v>434</v>
      </c>
      <c r="C1095" s="137" t="s">
        <v>27</v>
      </c>
      <c r="D1095" s="139">
        <v>42250.0</v>
      </c>
      <c r="E1095" s="138">
        <v>1.6192E10</v>
      </c>
      <c r="F1095" s="138">
        <v>1.0977E10</v>
      </c>
      <c r="G1095" s="138">
        <v>6.74E8</v>
      </c>
      <c r="H1095" s="138">
        <v>1.54E9</v>
      </c>
      <c r="I1095" s="140" t="s">
        <v>59</v>
      </c>
      <c r="J1095" s="137" t="s">
        <v>15</v>
      </c>
      <c r="K1095" s="137" t="s">
        <v>74</v>
      </c>
      <c r="L1095" s="7">
        <f t="shared" si="1"/>
        <v>5215000000</v>
      </c>
      <c r="M1095" s="7">
        <f t="shared" si="2"/>
        <v>2214000000</v>
      </c>
      <c r="N1095" s="7">
        <f t="shared" si="3"/>
        <v>3001000000</v>
      </c>
    </row>
    <row r="1096">
      <c r="A1096" s="136">
        <v>1122.0</v>
      </c>
      <c r="B1096" s="137" t="s">
        <v>434</v>
      </c>
      <c r="C1096" s="137" t="s">
        <v>28</v>
      </c>
      <c r="D1096" s="139">
        <v>42614.0</v>
      </c>
      <c r="E1096" s="138">
        <v>1.2399E10</v>
      </c>
      <c r="F1096" s="138">
        <v>9.894E9</v>
      </c>
      <c r="G1096" s="138">
        <v>6.53E8</v>
      </c>
      <c r="H1096" s="138">
        <v>1.617E9</v>
      </c>
      <c r="I1096" s="140" t="s">
        <v>59</v>
      </c>
      <c r="J1096" s="137" t="s">
        <v>15</v>
      </c>
      <c r="K1096" s="137" t="s">
        <v>74</v>
      </c>
      <c r="L1096" s="7">
        <f t="shared" si="1"/>
        <v>2505000000</v>
      </c>
      <c r="M1096" s="7">
        <f t="shared" si="2"/>
        <v>2270000000</v>
      </c>
      <c r="N1096" s="7">
        <f t="shared" si="3"/>
        <v>235000000</v>
      </c>
    </row>
    <row r="1097">
      <c r="A1097" s="136">
        <v>1123.0</v>
      </c>
      <c r="B1097" s="137" t="s">
        <v>435</v>
      </c>
      <c r="C1097" s="137" t="s">
        <v>25</v>
      </c>
      <c r="D1097" s="139">
        <v>41274.0</v>
      </c>
      <c r="E1097" s="138">
        <v>4.608563E9</v>
      </c>
      <c r="F1097" s="138">
        <v>1.079136E9</v>
      </c>
      <c r="G1097" s="138">
        <v>2.85144E8</v>
      </c>
      <c r="H1097" s="141" t="s">
        <v>59</v>
      </c>
      <c r="I1097" s="138">
        <v>1.291456E9</v>
      </c>
      <c r="J1097" s="137" t="s">
        <v>11</v>
      </c>
      <c r="K1097" s="137" t="s">
        <v>176</v>
      </c>
      <c r="L1097" s="7">
        <f t="shared" si="1"/>
        <v>3529427000</v>
      </c>
      <c r="M1097" s="7">
        <f t="shared" si="2"/>
        <v>1576600000</v>
      </c>
      <c r="N1097" s="7">
        <f t="shared" si="3"/>
        <v>1952827000</v>
      </c>
    </row>
    <row r="1098">
      <c r="A1098" s="136">
        <v>1124.0</v>
      </c>
      <c r="B1098" s="137" t="s">
        <v>435</v>
      </c>
      <c r="C1098" s="137" t="s">
        <v>26</v>
      </c>
      <c r="D1098" s="139">
        <v>41639.0</v>
      </c>
      <c r="E1098" s="138">
        <v>5.312686E9</v>
      </c>
      <c r="F1098" s="138">
        <v>1.252812E9</v>
      </c>
      <c r="G1098" s="138">
        <v>4.66498E8</v>
      </c>
      <c r="H1098" s="141" t="s">
        <v>59</v>
      </c>
      <c r="I1098" s="138">
        <v>1.60239E9</v>
      </c>
      <c r="J1098" s="137" t="s">
        <v>11</v>
      </c>
      <c r="K1098" s="137" t="s">
        <v>176</v>
      </c>
      <c r="L1098" s="7">
        <f t="shared" si="1"/>
        <v>4059874000</v>
      </c>
      <c r="M1098" s="7">
        <f t="shared" si="2"/>
        <v>2068888000</v>
      </c>
      <c r="N1098" s="7">
        <f t="shared" si="3"/>
        <v>1990986000</v>
      </c>
    </row>
    <row r="1099">
      <c r="A1099" s="136">
        <v>1125.0</v>
      </c>
      <c r="B1099" s="137" t="s">
        <v>435</v>
      </c>
      <c r="C1099" s="137" t="s">
        <v>27</v>
      </c>
      <c r="D1099" s="139">
        <v>42004.0</v>
      </c>
      <c r="E1099" s="138">
        <v>5.288933E9</v>
      </c>
      <c r="F1099" s="138">
        <v>1.089888E9</v>
      </c>
      <c r="G1099" s="138">
        <v>4.71219E8</v>
      </c>
      <c r="H1099" s="140" t="s">
        <v>59</v>
      </c>
      <c r="I1099" s="138">
        <v>1.957025E9</v>
      </c>
      <c r="J1099" s="137" t="s">
        <v>11</v>
      </c>
      <c r="K1099" s="137" t="s">
        <v>176</v>
      </c>
      <c r="L1099" s="7">
        <f t="shared" si="1"/>
        <v>4199045000</v>
      </c>
      <c r="M1099" s="7">
        <f t="shared" si="2"/>
        <v>2428244000</v>
      </c>
      <c r="N1099" s="7">
        <f t="shared" si="3"/>
        <v>1770801000</v>
      </c>
    </row>
    <row r="1100">
      <c r="A1100" s="136">
        <v>1126.0</v>
      </c>
      <c r="B1100" s="137" t="s">
        <v>435</v>
      </c>
      <c r="C1100" s="137" t="s">
        <v>28</v>
      </c>
      <c r="D1100" s="139">
        <v>42369.0</v>
      </c>
      <c r="E1100" s="138">
        <v>2.787116E9</v>
      </c>
      <c r="F1100" s="138">
        <v>8.32306E8</v>
      </c>
      <c r="G1100" s="138">
        <v>3.72457E8</v>
      </c>
      <c r="H1100" s="140" t="s">
        <v>59</v>
      </c>
      <c r="I1100" s="138">
        <v>1.668489E9</v>
      </c>
      <c r="J1100" s="137" t="s">
        <v>11</v>
      </c>
      <c r="K1100" s="137" t="s">
        <v>176</v>
      </c>
      <c r="L1100" s="7">
        <f t="shared" si="1"/>
        <v>1954810000</v>
      </c>
      <c r="M1100" s="7">
        <f t="shared" si="2"/>
        <v>2040946000</v>
      </c>
      <c r="N1100" s="7">
        <f t="shared" si="3"/>
        <v>-86136000</v>
      </c>
    </row>
    <row r="1101">
      <c r="A1101" s="136">
        <v>1127.0</v>
      </c>
      <c r="B1101" s="137" t="s">
        <v>436</v>
      </c>
      <c r="C1101" s="137" t="s">
        <v>25</v>
      </c>
      <c r="D1101" s="139">
        <v>42004.0</v>
      </c>
      <c r="E1101" s="138">
        <v>7.7196E9</v>
      </c>
      <c r="F1101" s="138">
        <v>4.1916E9</v>
      </c>
      <c r="G1101" s="138">
        <v>1.5457E9</v>
      </c>
      <c r="H1101" s="138">
        <v>5.818E8</v>
      </c>
      <c r="I1101" s="140" t="s">
        <v>59</v>
      </c>
      <c r="J1101" s="137" t="s">
        <v>13</v>
      </c>
      <c r="K1101" s="137" t="s">
        <v>66</v>
      </c>
      <c r="L1101" s="7">
        <f t="shared" si="1"/>
        <v>3528000000</v>
      </c>
      <c r="M1101" s="7">
        <f t="shared" si="2"/>
        <v>2127500000</v>
      </c>
      <c r="N1101" s="7">
        <f t="shared" si="3"/>
        <v>1400500000</v>
      </c>
    </row>
    <row r="1102">
      <c r="A1102" s="136">
        <v>1128.0</v>
      </c>
      <c r="B1102" s="137" t="s">
        <v>436</v>
      </c>
      <c r="C1102" s="137" t="s">
        <v>26</v>
      </c>
      <c r="D1102" s="139">
        <v>42369.0</v>
      </c>
      <c r="E1102" s="138">
        <v>9.4293E9</v>
      </c>
      <c r="F1102" s="138">
        <v>5.2132E9</v>
      </c>
      <c r="G1102" s="138">
        <v>2.1807E9</v>
      </c>
      <c r="H1102" s="138">
        <v>6.719E8</v>
      </c>
      <c r="I1102" s="140" t="s">
        <v>59</v>
      </c>
      <c r="J1102" s="137" t="s">
        <v>13</v>
      </c>
      <c r="K1102" s="137" t="s">
        <v>66</v>
      </c>
      <c r="L1102" s="7">
        <f t="shared" si="1"/>
        <v>4216100000</v>
      </c>
      <c r="M1102" s="7">
        <f t="shared" si="2"/>
        <v>2852600000</v>
      </c>
      <c r="N1102" s="7">
        <f t="shared" si="3"/>
        <v>1363500000</v>
      </c>
    </row>
    <row r="1103">
      <c r="A1103" s="136">
        <v>1132.0</v>
      </c>
      <c r="B1103" s="137" t="s">
        <v>437</v>
      </c>
      <c r="C1103" s="137" t="s">
        <v>25</v>
      </c>
      <c r="D1103" s="139">
        <v>41639.0</v>
      </c>
      <c r="E1103" s="138">
        <v>5.015E9</v>
      </c>
      <c r="F1103" s="138">
        <v>8.44E8</v>
      </c>
      <c r="G1103" s="138">
        <v>4.46E8</v>
      </c>
      <c r="H1103" s="141" t="s">
        <v>59</v>
      </c>
      <c r="I1103" s="138">
        <v>1.568E9</v>
      </c>
      <c r="J1103" s="137" t="s">
        <v>11</v>
      </c>
      <c r="K1103" s="137" t="s">
        <v>116</v>
      </c>
      <c r="L1103" s="7">
        <f t="shared" si="1"/>
        <v>4171000000</v>
      </c>
      <c r="M1103" s="7">
        <f t="shared" si="2"/>
        <v>2014000000</v>
      </c>
      <c r="N1103" s="7">
        <f t="shared" si="3"/>
        <v>2157000000</v>
      </c>
    </row>
    <row r="1104">
      <c r="A1104" s="136">
        <v>1133.0</v>
      </c>
      <c r="B1104" s="137" t="s">
        <v>437</v>
      </c>
      <c r="C1104" s="137" t="s">
        <v>26</v>
      </c>
      <c r="D1104" s="139">
        <v>42004.0</v>
      </c>
      <c r="E1104" s="138">
        <v>5.115E9</v>
      </c>
      <c r="F1104" s="138">
        <v>9.45E8</v>
      </c>
      <c r="G1104" s="138">
        <v>4.95E8</v>
      </c>
      <c r="H1104" s="140" t="s">
        <v>59</v>
      </c>
      <c r="I1104" s="138">
        <v>1.759E9</v>
      </c>
      <c r="J1104" s="137" t="s">
        <v>11</v>
      </c>
      <c r="K1104" s="137" t="s">
        <v>116</v>
      </c>
      <c r="L1104" s="7">
        <f t="shared" si="1"/>
        <v>4170000000</v>
      </c>
      <c r="M1104" s="7">
        <f t="shared" si="2"/>
        <v>2254000000</v>
      </c>
      <c r="N1104" s="7">
        <f t="shared" si="3"/>
        <v>1916000000</v>
      </c>
    </row>
    <row r="1105">
      <c r="A1105" s="136">
        <v>1134.0</v>
      </c>
      <c r="B1105" s="137" t="s">
        <v>437</v>
      </c>
      <c r="C1105" s="137" t="s">
        <v>27</v>
      </c>
      <c r="D1105" s="139">
        <v>42369.0</v>
      </c>
      <c r="E1105" s="138">
        <v>3.183E9</v>
      </c>
      <c r="F1105" s="138">
        <v>9.79E8</v>
      </c>
      <c r="G1105" s="138">
        <v>7.45E8</v>
      </c>
      <c r="H1105" s="140" t="s">
        <v>59</v>
      </c>
      <c r="I1105" s="138">
        <v>2.131E9</v>
      </c>
      <c r="J1105" s="137" t="s">
        <v>11</v>
      </c>
      <c r="K1105" s="137" t="s">
        <v>116</v>
      </c>
      <c r="L1105" s="7">
        <f t="shared" si="1"/>
        <v>2204000000</v>
      </c>
      <c r="M1105" s="7">
        <f t="shared" si="2"/>
        <v>2876000000</v>
      </c>
      <c r="N1105" s="7">
        <f t="shared" si="3"/>
        <v>-672000000</v>
      </c>
    </row>
    <row r="1106">
      <c r="A1106" s="136">
        <v>1135.0</v>
      </c>
      <c r="B1106" s="137" t="s">
        <v>437</v>
      </c>
      <c r="C1106" s="137" t="s">
        <v>28</v>
      </c>
      <c r="D1106" s="139">
        <v>42735.0</v>
      </c>
      <c r="E1106" s="138">
        <v>3.491E9</v>
      </c>
      <c r="F1106" s="138">
        <v>1.083E9</v>
      </c>
      <c r="G1106" s="138">
        <v>2.33E8</v>
      </c>
      <c r="H1106" s="140" t="s">
        <v>59</v>
      </c>
      <c r="I1106" s="138">
        <v>2.454E9</v>
      </c>
      <c r="J1106" s="137" t="s">
        <v>11</v>
      </c>
      <c r="K1106" s="137" t="s">
        <v>116</v>
      </c>
      <c r="L1106" s="7">
        <f t="shared" si="1"/>
        <v>2408000000</v>
      </c>
      <c r="M1106" s="7">
        <f t="shared" si="2"/>
        <v>2687000000</v>
      </c>
      <c r="N1106" s="7">
        <f t="shared" si="3"/>
        <v>-279000000</v>
      </c>
    </row>
    <row r="1107">
      <c r="A1107" s="136">
        <v>1136.0</v>
      </c>
      <c r="B1107" s="137" t="s">
        <v>438</v>
      </c>
      <c r="C1107" s="137" t="s">
        <v>25</v>
      </c>
      <c r="D1107" s="139">
        <v>41274.0</v>
      </c>
      <c r="E1107" s="138">
        <v>3.023E9</v>
      </c>
      <c r="F1107" s="138">
        <v>1.446E9</v>
      </c>
      <c r="G1107" s="138">
        <v>8.32E8</v>
      </c>
      <c r="H1107" s="141" t="s">
        <v>59</v>
      </c>
      <c r="I1107" s="138">
        <v>1.04E8</v>
      </c>
      <c r="J1107" s="137" t="s">
        <v>12</v>
      </c>
      <c r="K1107" s="137" t="s">
        <v>410</v>
      </c>
      <c r="L1107" s="7">
        <f t="shared" si="1"/>
        <v>1577000000</v>
      </c>
      <c r="M1107" s="7">
        <f t="shared" si="2"/>
        <v>936000000</v>
      </c>
      <c r="N1107" s="7">
        <f t="shared" si="3"/>
        <v>641000000</v>
      </c>
    </row>
    <row r="1108">
      <c r="A1108" s="136">
        <v>1137.0</v>
      </c>
      <c r="B1108" s="137" t="s">
        <v>438</v>
      </c>
      <c r="C1108" s="137" t="s">
        <v>26</v>
      </c>
      <c r="D1108" s="139">
        <v>41639.0</v>
      </c>
      <c r="E1108" s="138">
        <v>3.1E9</v>
      </c>
      <c r="F1108" s="138">
        <v>1.316E9</v>
      </c>
      <c r="G1108" s="138">
        <v>1.054E9</v>
      </c>
      <c r="H1108" s="141" t="s">
        <v>59</v>
      </c>
      <c r="I1108" s="138">
        <v>1.22E8</v>
      </c>
      <c r="J1108" s="137" t="s">
        <v>12</v>
      </c>
      <c r="K1108" s="137" t="s">
        <v>410</v>
      </c>
      <c r="L1108" s="7">
        <f t="shared" si="1"/>
        <v>1784000000</v>
      </c>
      <c r="M1108" s="7">
        <f t="shared" si="2"/>
        <v>1176000000</v>
      </c>
      <c r="N1108" s="7">
        <f t="shared" si="3"/>
        <v>608000000</v>
      </c>
    </row>
    <row r="1109">
      <c r="A1109" s="136">
        <v>1138.0</v>
      </c>
      <c r="B1109" s="137" t="s">
        <v>438</v>
      </c>
      <c r="C1109" s="137" t="s">
        <v>27</v>
      </c>
      <c r="D1109" s="139">
        <v>42004.0</v>
      </c>
      <c r="E1109" s="138">
        <v>3.383E9</v>
      </c>
      <c r="F1109" s="138">
        <v>1.433E9</v>
      </c>
      <c r="G1109" s="138">
        <v>1.095E9</v>
      </c>
      <c r="H1109" s="141" t="s">
        <v>59</v>
      </c>
      <c r="I1109" s="138">
        <v>1.37E8</v>
      </c>
      <c r="J1109" s="137" t="s">
        <v>12</v>
      </c>
      <c r="K1109" s="137" t="s">
        <v>410</v>
      </c>
      <c r="L1109" s="7">
        <f t="shared" si="1"/>
        <v>1950000000</v>
      </c>
      <c r="M1109" s="7">
        <f t="shared" si="2"/>
        <v>1232000000</v>
      </c>
      <c r="N1109" s="7">
        <f t="shared" si="3"/>
        <v>718000000</v>
      </c>
    </row>
    <row r="1110">
      <c r="A1110" s="136">
        <v>1139.0</v>
      </c>
      <c r="B1110" s="137" t="s">
        <v>438</v>
      </c>
      <c r="C1110" s="137" t="s">
        <v>28</v>
      </c>
      <c r="D1110" s="139">
        <v>42369.0</v>
      </c>
      <c r="E1110" s="138">
        <v>3.292E9</v>
      </c>
      <c r="F1110" s="138">
        <v>1.313E9</v>
      </c>
      <c r="G1110" s="138">
        <v>1.05E9</v>
      </c>
      <c r="H1110" s="140" t="s">
        <v>59</v>
      </c>
      <c r="I1110" s="138">
        <v>1.38E8</v>
      </c>
      <c r="J1110" s="137" t="s">
        <v>12</v>
      </c>
      <c r="K1110" s="137" t="s">
        <v>410</v>
      </c>
      <c r="L1110" s="7">
        <f t="shared" si="1"/>
        <v>1979000000</v>
      </c>
      <c r="M1110" s="7">
        <f t="shared" si="2"/>
        <v>1188000000</v>
      </c>
      <c r="N1110" s="7">
        <f t="shared" si="3"/>
        <v>791000000</v>
      </c>
    </row>
    <row r="1111">
      <c r="A1111" s="136">
        <v>1140.0</v>
      </c>
      <c r="B1111" s="137" t="s">
        <v>439</v>
      </c>
      <c r="C1111" s="137" t="s">
        <v>25</v>
      </c>
      <c r="D1111" s="139">
        <v>41274.0</v>
      </c>
      <c r="E1111" s="138">
        <v>1.4256E10</v>
      </c>
      <c r="F1111" s="138">
        <v>8.276E9</v>
      </c>
      <c r="G1111" s="138">
        <v>1.186E9</v>
      </c>
      <c r="H1111" s="141" t="s">
        <v>59</v>
      </c>
      <c r="I1111" s="138">
        <v>1.518E9</v>
      </c>
      <c r="J1111" s="137" t="s">
        <v>19</v>
      </c>
      <c r="K1111" s="137" t="s">
        <v>80</v>
      </c>
      <c r="L1111" s="7">
        <f t="shared" si="1"/>
        <v>5980000000</v>
      </c>
      <c r="M1111" s="7">
        <f t="shared" si="2"/>
        <v>2704000000</v>
      </c>
      <c r="N1111" s="7">
        <f t="shared" si="3"/>
        <v>3276000000</v>
      </c>
    </row>
    <row r="1112">
      <c r="A1112" s="136">
        <v>1141.0</v>
      </c>
      <c r="B1112" s="137" t="s">
        <v>439</v>
      </c>
      <c r="C1112" s="137" t="s">
        <v>26</v>
      </c>
      <c r="D1112" s="139">
        <v>41639.0</v>
      </c>
      <c r="E1112" s="138">
        <v>1.5136E10</v>
      </c>
      <c r="F1112" s="138">
        <v>8.152E9</v>
      </c>
      <c r="G1112" s="138">
        <v>1.28E9</v>
      </c>
      <c r="H1112" s="140" t="s">
        <v>59</v>
      </c>
      <c r="I1112" s="138">
        <v>2.163E9</v>
      </c>
      <c r="J1112" s="137" t="s">
        <v>19</v>
      </c>
      <c r="K1112" s="137" t="s">
        <v>80</v>
      </c>
      <c r="L1112" s="7">
        <f t="shared" si="1"/>
        <v>6984000000</v>
      </c>
      <c r="M1112" s="7">
        <f t="shared" si="2"/>
        <v>3443000000</v>
      </c>
      <c r="N1112" s="7">
        <f t="shared" si="3"/>
        <v>3541000000</v>
      </c>
    </row>
    <row r="1113">
      <c r="A1113" s="136">
        <v>1142.0</v>
      </c>
      <c r="B1113" s="137" t="s">
        <v>439</v>
      </c>
      <c r="C1113" s="137" t="s">
        <v>27</v>
      </c>
      <c r="D1113" s="139">
        <v>42004.0</v>
      </c>
      <c r="E1113" s="138">
        <v>1.7021E10</v>
      </c>
      <c r="F1113" s="138">
        <v>8.751E9</v>
      </c>
      <c r="G1113" s="138">
        <v>1.324E9</v>
      </c>
      <c r="H1113" s="140" t="s">
        <v>59</v>
      </c>
      <c r="I1113" s="138">
        <v>2.551E9</v>
      </c>
      <c r="J1113" s="137" t="s">
        <v>19</v>
      </c>
      <c r="K1113" s="137" t="s">
        <v>80</v>
      </c>
      <c r="L1113" s="7">
        <f t="shared" si="1"/>
        <v>8270000000</v>
      </c>
      <c r="M1113" s="7">
        <f t="shared" si="2"/>
        <v>3875000000</v>
      </c>
      <c r="N1113" s="7">
        <f t="shared" si="3"/>
        <v>4395000000</v>
      </c>
    </row>
    <row r="1114">
      <c r="A1114" s="136">
        <v>1143.0</v>
      </c>
      <c r="B1114" s="137" t="s">
        <v>439</v>
      </c>
      <c r="C1114" s="137" t="s">
        <v>28</v>
      </c>
      <c r="D1114" s="139">
        <v>42369.0</v>
      </c>
      <c r="E1114" s="138">
        <v>1.7486E10</v>
      </c>
      <c r="F1114" s="138">
        <v>8.596E9</v>
      </c>
      <c r="G1114" s="138">
        <v>1.399E9</v>
      </c>
      <c r="H1114" s="140" t="s">
        <v>59</v>
      </c>
      <c r="I1114" s="138">
        <v>2.831E9</v>
      </c>
      <c r="J1114" s="137" t="s">
        <v>19</v>
      </c>
      <c r="K1114" s="137" t="s">
        <v>80</v>
      </c>
      <c r="L1114" s="7">
        <f t="shared" si="1"/>
        <v>8890000000</v>
      </c>
      <c r="M1114" s="7">
        <f t="shared" si="2"/>
        <v>4230000000</v>
      </c>
      <c r="N1114" s="7">
        <f t="shared" si="3"/>
        <v>4660000000</v>
      </c>
    </row>
    <row r="1115">
      <c r="A1115" s="136">
        <v>1144.0</v>
      </c>
      <c r="B1115" s="137" t="s">
        <v>440</v>
      </c>
      <c r="C1115" s="137" t="s">
        <v>25</v>
      </c>
      <c r="D1115" s="139">
        <v>41274.0</v>
      </c>
      <c r="E1115" s="138">
        <v>9.964E9</v>
      </c>
      <c r="F1115" s="138">
        <v>4.334E9</v>
      </c>
      <c r="G1115" s="138">
        <v>7.57E8</v>
      </c>
      <c r="H1115" s="138">
        <v>7.04E8</v>
      </c>
      <c r="I1115" s="138">
        <v>1.032E9</v>
      </c>
      <c r="J1115" s="137" t="s">
        <v>16</v>
      </c>
      <c r="K1115" s="137" t="s">
        <v>441</v>
      </c>
      <c r="L1115" s="7">
        <f t="shared" si="1"/>
        <v>5630000000</v>
      </c>
      <c r="M1115" s="7">
        <f t="shared" si="2"/>
        <v>2493000000</v>
      </c>
      <c r="N1115" s="7">
        <f t="shared" si="3"/>
        <v>3137000000</v>
      </c>
    </row>
    <row r="1116">
      <c r="A1116" s="136">
        <v>1145.0</v>
      </c>
      <c r="B1116" s="137" t="s">
        <v>440</v>
      </c>
      <c r="C1116" s="137" t="s">
        <v>26</v>
      </c>
      <c r="D1116" s="139">
        <v>41639.0</v>
      </c>
      <c r="E1116" s="138">
        <v>8.414E9</v>
      </c>
      <c r="F1116" s="138">
        <v>5.299E9</v>
      </c>
      <c r="G1116" s="138">
        <v>5.84E8</v>
      </c>
      <c r="H1116" s="138">
        <v>4.69E8</v>
      </c>
      <c r="I1116" s="138">
        <v>1.362E9</v>
      </c>
      <c r="J1116" s="137" t="s">
        <v>16</v>
      </c>
      <c r="K1116" s="137" t="s">
        <v>441</v>
      </c>
      <c r="L1116" s="7">
        <f t="shared" si="1"/>
        <v>3115000000</v>
      </c>
      <c r="M1116" s="7">
        <f t="shared" si="2"/>
        <v>2415000000</v>
      </c>
      <c r="N1116" s="7">
        <f t="shared" si="3"/>
        <v>700000000</v>
      </c>
    </row>
    <row r="1117">
      <c r="A1117" s="136">
        <v>1146.0</v>
      </c>
      <c r="B1117" s="137" t="s">
        <v>440</v>
      </c>
      <c r="C1117" s="137" t="s">
        <v>27</v>
      </c>
      <c r="D1117" s="139">
        <v>42004.0</v>
      </c>
      <c r="E1117" s="138">
        <v>7.292E9</v>
      </c>
      <c r="F1117" s="138">
        <v>4.457E9</v>
      </c>
      <c r="G1117" s="138">
        <v>5.45E8</v>
      </c>
      <c r="H1117" s="138">
        <v>3.25E8</v>
      </c>
      <c r="I1117" s="138">
        <v>1.229E9</v>
      </c>
      <c r="J1117" s="137" t="s">
        <v>16</v>
      </c>
      <c r="K1117" s="137" t="s">
        <v>441</v>
      </c>
      <c r="L1117" s="7">
        <f t="shared" si="1"/>
        <v>2835000000</v>
      </c>
      <c r="M1117" s="7">
        <f t="shared" si="2"/>
        <v>2099000000</v>
      </c>
      <c r="N1117" s="7">
        <f t="shared" si="3"/>
        <v>736000000</v>
      </c>
    </row>
    <row r="1118">
      <c r="A1118" s="136">
        <v>1147.0</v>
      </c>
      <c r="B1118" s="137" t="s">
        <v>440</v>
      </c>
      <c r="C1118" s="137" t="s">
        <v>28</v>
      </c>
      <c r="D1118" s="142">
        <v>42369.0</v>
      </c>
      <c r="E1118" s="138">
        <v>7.729E9</v>
      </c>
      <c r="F1118" s="138">
        <v>4.312E9</v>
      </c>
      <c r="G1118" s="138">
        <v>6.7E8</v>
      </c>
      <c r="H1118" s="138">
        <v>2.89E8</v>
      </c>
      <c r="I1118" s="138">
        <v>1.239E9</v>
      </c>
      <c r="J1118" s="137" t="s">
        <v>16</v>
      </c>
      <c r="K1118" s="137" t="s">
        <v>441</v>
      </c>
      <c r="L1118" s="7">
        <f t="shared" si="1"/>
        <v>3417000000</v>
      </c>
      <c r="M1118" s="7">
        <f t="shared" si="2"/>
        <v>2198000000</v>
      </c>
      <c r="N1118" s="7">
        <f t="shared" si="3"/>
        <v>1219000000</v>
      </c>
    </row>
    <row r="1119">
      <c r="A1119" s="136">
        <v>1148.0</v>
      </c>
      <c r="B1119" s="137" t="s">
        <v>442</v>
      </c>
      <c r="C1119" s="137" t="s">
        <v>25</v>
      </c>
      <c r="D1119" s="139">
        <v>41639.0</v>
      </c>
      <c r="E1119" s="138">
        <v>4.374562E9</v>
      </c>
      <c r="F1119" s="138">
        <v>3.117203E9</v>
      </c>
      <c r="G1119" s="138">
        <v>6.50243E8</v>
      </c>
      <c r="H1119" s="138">
        <v>3.78769E8</v>
      </c>
      <c r="I1119" s="140" t="s">
        <v>59</v>
      </c>
      <c r="J1119" s="137" t="s">
        <v>15</v>
      </c>
      <c r="K1119" s="137" t="s">
        <v>92</v>
      </c>
      <c r="L1119" s="7">
        <f t="shared" si="1"/>
        <v>1257359000</v>
      </c>
      <c r="M1119" s="7">
        <f t="shared" si="2"/>
        <v>1029012000</v>
      </c>
      <c r="N1119" s="7">
        <f t="shared" si="3"/>
        <v>228347000</v>
      </c>
    </row>
    <row r="1120">
      <c r="A1120" s="136">
        <v>1149.0</v>
      </c>
      <c r="B1120" s="137" t="s">
        <v>442</v>
      </c>
      <c r="C1120" s="137" t="s">
        <v>26</v>
      </c>
      <c r="D1120" s="139">
        <v>42004.0</v>
      </c>
      <c r="E1120" s="138">
        <v>5.504656E9</v>
      </c>
      <c r="F1120" s="138">
        <v>3.75276E9</v>
      </c>
      <c r="G1120" s="138">
        <v>8.76927E8</v>
      </c>
      <c r="H1120" s="138">
        <v>4.72321E8</v>
      </c>
      <c r="I1120" s="141" t="s">
        <v>59</v>
      </c>
      <c r="J1120" s="137" t="s">
        <v>15</v>
      </c>
      <c r="K1120" s="137" t="s">
        <v>92</v>
      </c>
      <c r="L1120" s="7">
        <f t="shared" si="1"/>
        <v>1751896000</v>
      </c>
      <c r="M1120" s="6">
        <f t="shared" si="2"/>
        <v>1349248000</v>
      </c>
      <c r="N1120" s="7">
        <f t="shared" si="3"/>
        <v>402648000</v>
      </c>
    </row>
    <row r="1121">
      <c r="A1121" s="136">
        <v>1150.0</v>
      </c>
      <c r="B1121" s="137" t="s">
        <v>442</v>
      </c>
      <c r="C1121" s="137" t="s">
        <v>27</v>
      </c>
      <c r="D1121" s="139">
        <v>42369.0</v>
      </c>
      <c r="E1121" s="138">
        <v>6.779511E9</v>
      </c>
      <c r="F1121" s="138">
        <v>4.591476E9</v>
      </c>
      <c r="G1121" s="138">
        <v>1.231421E9</v>
      </c>
      <c r="H1121" s="138">
        <v>6.50788E8</v>
      </c>
      <c r="I1121" s="140" t="s">
        <v>59</v>
      </c>
      <c r="J1121" s="137" t="s">
        <v>15</v>
      </c>
      <c r="K1121" s="137" t="s">
        <v>92</v>
      </c>
      <c r="L1121" s="7">
        <f t="shared" si="1"/>
        <v>2188035000</v>
      </c>
      <c r="M1121" s="7">
        <f t="shared" si="2"/>
        <v>1882209000</v>
      </c>
      <c r="N1121" s="7">
        <f t="shared" si="3"/>
        <v>305826000</v>
      </c>
    </row>
    <row r="1122">
      <c r="A1122" s="136">
        <v>1151.0</v>
      </c>
      <c r="B1122" s="137" t="s">
        <v>442</v>
      </c>
      <c r="C1122" s="137" t="s">
        <v>28</v>
      </c>
      <c r="D1122" s="139">
        <v>42735.0</v>
      </c>
      <c r="E1122" s="138">
        <v>8.830669E9</v>
      </c>
      <c r="F1122" s="138">
        <v>6.029901E9</v>
      </c>
      <c r="G1122" s="138">
        <v>1.568877E9</v>
      </c>
      <c r="H1122" s="138">
        <v>8.52098E8</v>
      </c>
      <c r="I1122" s="140" t="s">
        <v>59</v>
      </c>
      <c r="J1122" s="137" t="s">
        <v>15</v>
      </c>
      <c r="K1122" s="137" t="s">
        <v>92</v>
      </c>
      <c r="L1122" s="7">
        <f t="shared" si="1"/>
        <v>2800768000</v>
      </c>
      <c r="M1122" s="7">
        <f t="shared" si="2"/>
        <v>2420975000</v>
      </c>
      <c r="N1122" s="7">
        <f t="shared" si="3"/>
        <v>379793000</v>
      </c>
    </row>
    <row r="1123">
      <c r="A1123" s="136">
        <v>1152.0</v>
      </c>
      <c r="B1123" s="137" t="s">
        <v>443</v>
      </c>
      <c r="C1123" s="137" t="s">
        <v>25</v>
      </c>
      <c r="D1123" s="139">
        <v>41274.0</v>
      </c>
      <c r="E1123" s="138">
        <v>1.562E9</v>
      </c>
      <c r="F1123" s="138">
        <v>4.13E8</v>
      </c>
      <c r="G1123" s="138">
        <v>3.11E8</v>
      </c>
      <c r="H1123" s="141" t="s">
        <v>59</v>
      </c>
      <c r="I1123" s="138">
        <v>7.04E8</v>
      </c>
      <c r="J1123" s="137" t="s">
        <v>11</v>
      </c>
      <c r="K1123" s="137" t="s">
        <v>116</v>
      </c>
      <c r="L1123" s="7">
        <f t="shared" si="1"/>
        <v>1149000000</v>
      </c>
      <c r="M1123" s="7">
        <f t="shared" si="2"/>
        <v>1015000000</v>
      </c>
      <c r="N1123" s="7">
        <f t="shared" si="3"/>
        <v>134000000</v>
      </c>
    </row>
    <row r="1124">
      <c r="A1124" s="136">
        <v>1153.0</v>
      </c>
      <c r="B1124" s="137" t="s">
        <v>443</v>
      </c>
      <c r="C1124" s="137" t="s">
        <v>26</v>
      </c>
      <c r="D1124" s="139">
        <v>41639.0</v>
      </c>
      <c r="E1124" s="138">
        <v>1.857E9</v>
      </c>
      <c r="F1124" s="138">
        <v>4.11E8</v>
      </c>
      <c r="G1124" s="138">
        <v>3.11E8</v>
      </c>
      <c r="H1124" s="141" t="s">
        <v>59</v>
      </c>
      <c r="I1124" s="138">
        <v>6.85E8</v>
      </c>
      <c r="J1124" s="137" t="s">
        <v>11</v>
      </c>
      <c r="K1124" s="137" t="s">
        <v>116</v>
      </c>
      <c r="L1124" s="7">
        <f t="shared" si="1"/>
        <v>1446000000</v>
      </c>
      <c r="M1124" s="7">
        <f t="shared" si="2"/>
        <v>996000000</v>
      </c>
      <c r="N1124" s="7">
        <f t="shared" si="3"/>
        <v>450000000</v>
      </c>
    </row>
    <row r="1125">
      <c r="A1125" s="136">
        <v>1154.0</v>
      </c>
      <c r="B1125" s="137" t="s">
        <v>443</v>
      </c>
      <c r="C1125" s="137" t="s">
        <v>27</v>
      </c>
      <c r="D1125" s="139">
        <v>42004.0</v>
      </c>
      <c r="E1125" s="138">
        <v>2.288E9</v>
      </c>
      <c r="F1125" s="138">
        <v>4.85E8</v>
      </c>
      <c r="G1125" s="138">
        <v>3.58E8</v>
      </c>
      <c r="H1125" s="141" t="s">
        <v>59</v>
      </c>
      <c r="I1125" s="138">
        <v>8.7E8</v>
      </c>
      <c r="J1125" s="137" t="s">
        <v>11</v>
      </c>
      <c r="K1125" s="137" t="s">
        <v>116</v>
      </c>
      <c r="L1125" s="7">
        <f t="shared" si="1"/>
        <v>1803000000</v>
      </c>
      <c r="M1125" s="7">
        <f t="shared" si="2"/>
        <v>1228000000</v>
      </c>
      <c r="N1125" s="7">
        <f t="shared" si="3"/>
        <v>575000000</v>
      </c>
    </row>
    <row r="1126">
      <c r="A1126" s="136">
        <v>1155.0</v>
      </c>
      <c r="B1126" s="137" t="s">
        <v>443</v>
      </c>
      <c r="C1126" s="137" t="s">
        <v>28</v>
      </c>
      <c r="D1126" s="139">
        <v>42369.0</v>
      </c>
      <c r="E1126" s="138">
        <v>1.557E9</v>
      </c>
      <c r="F1126" s="138">
        <v>4.97E8</v>
      </c>
      <c r="G1126" s="138">
        <v>5.204E9</v>
      </c>
      <c r="H1126" s="140" t="s">
        <v>59</v>
      </c>
      <c r="I1126" s="138">
        <v>9.17E8</v>
      </c>
      <c r="J1126" s="137" t="s">
        <v>11</v>
      </c>
      <c r="K1126" s="137" t="s">
        <v>116</v>
      </c>
      <c r="L1126" s="7">
        <f t="shared" si="1"/>
        <v>1060000000</v>
      </c>
      <c r="M1126" s="7">
        <f t="shared" si="2"/>
        <v>6121000000</v>
      </c>
      <c r="N1126" s="7">
        <f t="shared" si="3"/>
        <v>-5061000000</v>
      </c>
    </row>
    <row r="1127">
      <c r="A1127" s="136">
        <v>1156.0</v>
      </c>
      <c r="B1127" s="137" t="s">
        <v>444</v>
      </c>
      <c r="C1127" s="137" t="s">
        <v>25</v>
      </c>
      <c r="D1127" s="139">
        <v>41425.0</v>
      </c>
      <c r="E1127" s="138">
        <v>2.5313E10</v>
      </c>
      <c r="F1127" s="138">
        <v>1.4279E10</v>
      </c>
      <c r="G1127" s="138">
        <v>7.796E9</v>
      </c>
      <c r="H1127" s="140" t="s">
        <v>59</v>
      </c>
      <c r="I1127" s="140" t="s">
        <v>59</v>
      </c>
      <c r="J1127" s="137" t="s">
        <v>9</v>
      </c>
      <c r="K1127" s="137" t="s">
        <v>320</v>
      </c>
      <c r="L1127" s="7">
        <f t="shared" si="1"/>
        <v>11034000000</v>
      </c>
      <c r="M1127" s="7">
        <f t="shared" si="2"/>
        <v>7796000000</v>
      </c>
      <c r="N1127" s="7">
        <f t="shared" si="3"/>
        <v>3238000000</v>
      </c>
    </row>
    <row r="1128">
      <c r="A1128" s="136">
        <v>1157.0</v>
      </c>
      <c r="B1128" s="137" t="s">
        <v>444</v>
      </c>
      <c r="C1128" s="137" t="s">
        <v>26</v>
      </c>
      <c r="D1128" s="139">
        <v>41790.0</v>
      </c>
      <c r="E1128" s="138">
        <v>2.7799E10</v>
      </c>
      <c r="F1128" s="138">
        <v>1.5353E10</v>
      </c>
      <c r="G1128" s="138">
        <v>8.766E9</v>
      </c>
      <c r="H1128" s="140" t="s">
        <v>59</v>
      </c>
      <c r="I1128" s="140" t="s">
        <v>59</v>
      </c>
      <c r="J1128" s="137" t="s">
        <v>9</v>
      </c>
      <c r="K1128" s="137" t="s">
        <v>320</v>
      </c>
      <c r="L1128" s="7">
        <f t="shared" si="1"/>
        <v>12446000000</v>
      </c>
      <c r="M1128" s="7">
        <f t="shared" si="2"/>
        <v>8766000000</v>
      </c>
      <c r="N1128" s="7">
        <f t="shared" si="3"/>
        <v>3680000000</v>
      </c>
    </row>
    <row r="1129">
      <c r="A1129" s="136">
        <v>1158.0</v>
      </c>
      <c r="B1129" s="137" t="s">
        <v>444</v>
      </c>
      <c r="C1129" s="137" t="s">
        <v>27</v>
      </c>
      <c r="D1129" s="139">
        <v>42155.0</v>
      </c>
      <c r="E1129" s="138">
        <v>3.0601E10</v>
      </c>
      <c r="F1129" s="138">
        <v>1.6534E10</v>
      </c>
      <c r="G1129" s="138">
        <v>9.892E9</v>
      </c>
      <c r="H1129" s="141" t="s">
        <v>59</v>
      </c>
      <c r="I1129" s="141" t="s">
        <v>59</v>
      </c>
      <c r="J1129" s="137" t="s">
        <v>9</v>
      </c>
      <c r="K1129" s="137" t="s">
        <v>320</v>
      </c>
      <c r="L1129" s="7">
        <f t="shared" si="1"/>
        <v>14067000000</v>
      </c>
      <c r="M1129" s="6">
        <f t="shared" si="2"/>
        <v>9892000000</v>
      </c>
      <c r="N1129" s="7">
        <f t="shared" si="3"/>
        <v>4175000000</v>
      </c>
    </row>
    <row r="1130">
      <c r="A1130" s="136">
        <v>1159.0</v>
      </c>
      <c r="B1130" s="137" t="s">
        <v>444</v>
      </c>
      <c r="C1130" s="137" t="s">
        <v>28</v>
      </c>
      <c r="D1130" s="139">
        <v>42521.0</v>
      </c>
      <c r="E1130" s="138">
        <v>3.2376E10</v>
      </c>
      <c r="F1130" s="138">
        <v>1.7405E10</v>
      </c>
      <c r="G1130" s="138">
        <v>1.0469E10</v>
      </c>
      <c r="H1130" s="141" t="s">
        <v>59</v>
      </c>
      <c r="I1130" s="140" t="s">
        <v>59</v>
      </c>
      <c r="J1130" s="137" t="s">
        <v>9</v>
      </c>
      <c r="K1130" s="137" t="s">
        <v>320</v>
      </c>
      <c r="L1130" s="7">
        <f t="shared" si="1"/>
        <v>14971000000</v>
      </c>
      <c r="M1130" s="7">
        <f t="shared" si="2"/>
        <v>10469000000</v>
      </c>
      <c r="N1130" s="7">
        <f t="shared" si="3"/>
        <v>4502000000</v>
      </c>
    </row>
    <row r="1131">
      <c r="A1131" s="136">
        <v>1160.0</v>
      </c>
      <c r="B1131" s="137" t="s">
        <v>445</v>
      </c>
      <c r="C1131" s="137" t="s">
        <v>25</v>
      </c>
      <c r="D1131" s="139">
        <v>41639.0</v>
      </c>
      <c r="E1131" s="138">
        <v>5.703E9</v>
      </c>
      <c r="F1131" s="138">
        <v>2.398E9</v>
      </c>
      <c r="G1131" s="138">
        <v>1.815E9</v>
      </c>
      <c r="H1131" s="140" t="s">
        <v>59</v>
      </c>
      <c r="I1131" s="138">
        <v>5.1E8</v>
      </c>
      <c r="J1131" s="137" t="s">
        <v>14</v>
      </c>
      <c r="K1131" s="137" t="s">
        <v>242</v>
      </c>
      <c r="L1131" s="7">
        <f t="shared" si="1"/>
        <v>3305000000</v>
      </c>
      <c r="M1131" s="7">
        <f t="shared" si="2"/>
        <v>2325000000</v>
      </c>
      <c r="N1131" s="7">
        <f t="shared" si="3"/>
        <v>980000000</v>
      </c>
    </row>
    <row r="1132">
      <c r="A1132" s="136">
        <v>1161.0</v>
      </c>
      <c r="B1132" s="137" t="s">
        <v>445</v>
      </c>
      <c r="C1132" s="137" t="s">
        <v>26</v>
      </c>
      <c r="D1132" s="139">
        <v>42004.0</v>
      </c>
      <c r="E1132" s="138">
        <v>6.288E9</v>
      </c>
      <c r="F1132" s="138">
        <v>2.62E9</v>
      </c>
      <c r="G1132" s="138">
        <v>1.917E9</v>
      </c>
      <c r="H1132" s="140" t="s">
        <v>59</v>
      </c>
      <c r="I1132" s="138">
        <v>5.73E8</v>
      </c>
      <c r="J1132" s="137" t="s">
        <v>14</v>
      </c>
      <c r="K1132" s="137" t="s">
        <v>242</v>
      </c>
      <c r="L1132" s="7">
        <f t="shared" si="1"/>
        <v>3668000000</v>
      </c>
      <c r="M1132" s="7">
        <f t="shared" si="2"/>
        <v>2490000000</v>
      </c>
      <c r="N1132" s="7">
        <f t="shared" si="3"/>
        <v>1178000000</v>
      </c>
    </row>
    <row r="1133">
      <c r="A1133" s="136">
        <v>1162.0</v>
      </c>
      <c r="B1133" s="137" t="s">
        <v>445</v>
      </c>
      <c r="C1133" s="137" t="s">
        <v>27</v>
      </c>
      <c r="D1133" s="139">
        <v>42369.0</v>
      </c>
      <c r="E1133" s="138">
        <v>6.172E9</v>
      </c>
      <c r="F1133" s="138">
        <v>2.539E9</v>
      </c>
      <c r="G1133" s="138">
        <v>1.915E9</v>
      </c>
      <c r="H1133" s="140" t="s">
        <v>59</v>
      </c>
      <c r="I1133" s="138">
        <v>5.74E8</v>
      </c>
      <c r="J1133" s="137" t="s">
        <v>14</v>
      </c>
      <c r="K1133" s="137" t="s">
        <v>242</v>
      </c>
      <c r="L1133" s="7">
        <f t="shared" si="1"/>
        <v>3633000000</v>
      </c>
      <c r="M1133" s="7">
        <f t="shared" si="2"/>
        <v>2489000000</v>
      </c>
      <c r="N1133" s="7">
        <f t="shared" si="3"/>
        <v>1144000000</v>
      </c>
    </row>
    <row r="1134">
      <c r="A1134" s="136">
        <v>1163.0</v>
      </c>
      <c r="B1134" s="137" t="s">
        <v>445</v>
      </c>
      <c r="C1134" s="137" t="s">
        <v>28</v>
      </c>
      <c r="D1134" s="139">
        <v>42735.0</v>
      </c>
      <c r="E1134" s="138">
        <v>6.309E9</v>
      </c>
      <c r="F1134" s="138">
        <v>2.607E9</v>
      </c>
      <c r="G1134" s="138">
        <v>1.851E9</v>
      </c>
      <c r="H1134" s="140" t="s">
        <v>59</v>
      </c>
      <c r="I1134" s="138">
        <v>6.03E8</v>
      </c>
      <c r="J1134" s="137" t="s">
        <v>14</v>
      </c>
      <c r="K1134" s="137" t="s">
        <v>242</v>
      </c>
      <c r="L1134" s="7">
        <f t="shared" si="1"/>
        <v>3702000000</v>
      </c>
      <c r="M1134" s="7">
        <f t="shared" si="2"/>
        <v>2454000000</v>
      </c>
      <c r="N1134" s="7">
        <f t="shared" si="3"/>
        <v>1248000000</v>
      </c>
    </row>
    <row r="1135">
      <c r="A1135" s="136">
        <v>1164.0</v>
      </c>
      <c r="B1135" s="137" t="s">
        <v>446</v>
      </c>
      <c r="C1135" s="137" t="s">
        <v>25</v>
      </c>
      <c r="D1135" s="139">
        <v>41274.0</v>
      </c>
      <c r="E1135" s="138">
        <v>1.7194E10</v>
      </c>
      <c r="F1135" s="138">
        <v>1.2151E10</v>
      </c>
      <c r="G1135" s="138">
        <v>1.654E9</v>
      </c>
      <c r="H1135" s="141" t="s">
        <v>59</v>
      </c>
      <c r="I1135" s="141" t="s">
        <v>59</v>
      </c>
      <c r="J1135" s="137" t="s">
        <v>11</v>
      </c>
      <c r="K1135" s="137" t="s">
        <v>146</v>
      </c>
      <c r="L1135" s="7">
        <f t="shared" si="1"/>
        <v>5043000000</v>
      </c>
      <c r="M1135" s="6">
        <f t="shared" si="2"/>
        <v>1654000000</v>
      </c>
      <c r="N1135" s="7">
        <f t="shared" si="3"/>
        <v>3389000000</v>
      </c>
    </row>
    <row r="1136">
      <c r="A1136" s="136">
        <v>1165.0</v>
      </c>
      <c r="B1136" s="137" t="s">
        <v>446</v>
      </c>
      <c r="C1136" s="137" t="s">
        <v>26</v>
      </c>
      <c r="D1136" s="139">
        <v>41639.0</v>
      </c>
      <c r="E1136" s="138">
        <v>1.9221E10</v>
      </c>
      <c r="F1136" s="138">
        <v>1.4117E10</v>
      </c>
      <c r="G1136" s="138">
        <v>1.905E9</v>
      </c>
      <c r="H1136" s="141" t="s">
        <v>59</v>
      </c>
      <c r="I1136" s="140" t="s">
        <v>59</v>
      </c>
      <c r="J1136" s="137" t="s">
        <v>11</v>
      </c>
      <c r="K1136" s="137" t="s">
        <v>146</v>
      </c>
      <c r="L1136" s="7">
        <f t="shared" si="1"/>
        <v>5104000000</v>
      </c>
      <c r="M1136" s="7">
        <f t="shared" si="2"/>
        <v>1905000000</v>
      </c>
      <c r="N1136" s="7">
        <f t="shared" si="3"/>
        <v>3199000000</v>
      </c>
    </row>
    <row r="1137">
      <c r="A1137" s="136">
        <v>1166.0</v>
      </c>
      <c r="B1137" s="137" t="s">
        <v>446</v>
      </c>
      <c r="C1137" s="137" t="s">
        <v>27</v>
      </c>
      <c r="D1137" s="139">
        <v>42004.0</v>
      </c>
      <c r="E1137" s="138">
        <v>2.144E10</v>
      </c>
      <c r="F1137" s="138">
        <v>1.5631E10</v>
      </c>
      <c r="G1137" s="138">
        <v>2.092E9</v>
      </c>
      <c r="H1137" s="141" t="s">
        <v>59</v>
      </c>
      <c r="I1137" s="141" t="s">
        <v>59</v>
      </c>
      <c r="J1137" s="137" t="s">
        <v>11</v>
      </c>
      <c r="K1137" s="137" t="s">
        <v>146</v>
      </c>
      <c r="L1137" s="7">
        <f t="shared" si="1"/>
        <v>5809000000</v>
      </c>
      <c r="M1137" s="6">
        <f t="shared" si="2"/>
        <v>2092000000</v>
      </c>
      <c r="N1137" s="7">
        <f t="shared" si="3"/>
        <v>3717000000</v>
      </c>
    </row>
    <row r="1138">
      <c r="A1138" s="136">
        <v>1167.0</v>
      </c>
      <c r="B1138" s="137" t="s">
        <v>446</v>
      </c>
      <c r="C1138" s="137" t="s">
        <v>28</v>
      </c>
      <c r="D1138" s="139">
        <v>42369.0</v>
      </c>
      <c r="E1138" s="138">
        <v>1.4757E10</v>
      </c>
      <c r="F1138" s="138">
        <v>1.1694E10</v>
      </c>
      <c r="G1138" s="138">
        <v>1.764E9</v>
      </c>
      <c r="H1138" s="141" t="s">
        <v>59</v>
      </c>
      <c r="I1138" s="141" t="s">
        <v>59</v>
      </c>
      <c r="J1138" s="137" t="s">
        <v>11</v>
      </c>
      <c r="K1138" s="137" t="s">
        <v>146</v>
      </c>
      <c r="L1138" s="7">
        <f t="shared" si="1"/>
        <v>3063000000</v>
      </c>
      <c r="M1138" s="6">
        <f t="shared" si="2"/>
        <v>1764000000</v>
      </c>
      <c r="N1138" s="7">
        <f t="shared" si="3"/>
        <v>1299000000</v>
      </c>
    </row>
    <row r="1139">
      <c r="A1139" s="136">
        <v>1168.0</v>
      </c>
      <c r="B1139" s="137" t="s">
        <v>447</v>
      </c>
      <c r="C1139" s="137" t="s">
        <v>25</v>
      </c>
      <c r="D1139" s="139">
        <v>41639.0</v>
      </c>
      <c r="E1139" s="138">
        <v>1.1245E10</v>
      </c>
      <c r="F1139" s="138">
        <v>4.07E9</v>
      </c>
      <c r="G1139" s="138">
        <v>3.002E9</v>
      </c>
      <c r="H1139" s="140" t="s">
        <v>59</v>
      </c>
      <c r="I1139" s="138">
        <v>9.16E8</v>
      </c>
      <c r="J1139" s="137" t="s">
        <v>14</v>
      </c>
      <c r="K1139" s="137" t="s">
        <v>210</v>
      </c>
      <c r="L1139" s="7">
        <f t="shared" si="1"/>
        <v>7175000000</v>
      </c>
      <c r="M1139" s="7">
        <f t="shared" si="2"/>
        <v>3918000000</v>
      </c>
      <c r="N1139" s="7">
        <f t="shared" si="3"/>
        <v>3257000000</v>
      </c>
    </row>
    <row r="1140">
      <c r="A1140" s="136">
        <v>1169.0</v>
      </c>
      <c r="B1140" s="137" t="s">
        <v>447</v>
      </c>
      <c r="C1140" s="137" t="s">
        <v>26</v>
      </c>
      <c r="D1140" s="139">
        <v>42004.0</v>
      </c>
      <c r="E1140" s="138">
        <v>1.1624E10</v>
      </c>
      <c r="F1140" s="138">
        <v>4.201E9</v>
      </c>
      <c r="G1140" s="138">
        <v>2.897E9</v>
      </c>
      <c r="H1140" s="141" t="s">
        <v>59</v>
      </c>
      <c r="I1140" s="138">
        <v>9.51E8</v>
      </c>
      <c r="J1140" s="137" t="s">
        <v>14</v>
      </c>
      <c r="K1140" s="137" t="s">
        <v>210</v>
      </c>
      <c r="L1140" s="7">
        <f t="shared" si="1"/>
        <v>7423000000</v>
      </c>
      <c r="M1140" s="7">
        <f t="shared" si="2"/>
        <v>3848000000</v>
      </c>
      <c r="N1140" s="7">
        <f t="shared" si="3"/>
        <v>3575000000</v>
      </c>
    </row>
    <row r="1141">
      <c r="A1141" s="136">
        <v>1170.0</v>
      </c>
      <c r="B1141" s="137" t="s">
        <v>447</v>
      </c>
      <c r="C1141" s="137" t="s">
        <v>27</v>
      </c>
      <c r="D1141" s="139">
        <v>42369.0</v>
      </c>
      <c r="E1141" s="138">
        <v>1.0511E10</v>
      </c>
      <c r="F1141" s="138">
        <v>3.662E9</v>
      </c>
      <c r="G1141" s="138">
        <v>2.911E9</v>
      </c>
      <c r="H1141" s="141" t="s">
        <v>59</v>
      </c>
      <c r="I1141" s="138">
        <v>1.054E9</v>
      </c>
      <c r="J1141" s="137" t="s">
        <v>14</v>
      </c>
      <c r="K1141" s="137" t="s">
        <v>210</v>
      </c>
      <c r="L1141" s="7">
        <f t="shared" si="1"/>
        <v>6849000000</v>
      </c>
      <c r="M1141" s="7">
        <f t="shared" si="2"/>
        <v>3965000000</v>
      </c>
      <c r="N1141" s="7">
        <f t="shared" si="3"/>
        <v>2884000000</v>
      </c>
    </row>
    <row r="1142">
      <c r="A1142" s="136">
        <v>1171.0</v>
      </c>
      <c r="B1142" s="137" t="s">
        <v>447</v>
      </c>
      <c r="C1142" s="137" t="s">
        <v>28</v>
      </c>
      <c r="D1142" s="139">
        <v>42735.0</v>
      </c>
      <c r="E1142" s="138">
        <v>9.888E9</v>
      </c>
      <c r="F1142" s="138">
        <v>3.045E9</v>
      </c>
      <c r="G1142" s="138">
        <v>2.743E9</v>
      </c>
      <c r="H1142" s="141" t="s">
        <v>59</v>
      </c>
      <c r="I1142" s="138">
        <v>1.026E9</v>
      </c>
      <c r="J1142" s="137" t="s">
        <v>14</v>
      </c>
      <c r="K1142" s="137" t="s">
        <v>210</v>
      </c>
      <c r="L1142" s="7">
        <f t="shared" si="1"/>
        <v>6843000000</v>
      </c>
      <c r="M1142" s="7">
        <f t="shared" si="2"/>
        <v>3769000000</v>
      </c>
      <c r="N1142" s="7">
        <f t="shared" si="3"/>
        <v>3074000000</v>
      </c>
    </row>
    <row r="1143">
      <c r="A1143" s="136">
        <v>1172.0</v>
      </c>
      <c r="B1143" s="137" t="s">
        <v>448</v>
      </c>
      <c r="C1143" s="137" t="s">
        <v>25</v>
      </c>
      <c r="D1143" s="139">
        <v>41390.0</v>
      </c>
      <c r="E1143" s="138">
        <v>6.3324E9</v>
      </c>
      <c r="F1143" s="138">
        <v>2.5713E9</v>
      </c>
      <c r="G1143" s="138">
        <v>2.2474E9</v>
      </c>
      <c r="H1143" s="138">
        <v>9.042E8</v>
      </c>
      <c r="I1143" s="141" t="s">
        <v>59</v>
      </c>
      <c r="J1143" s="137" t="s">
        <v>15</v>
      </c>
      <c r="K1143" s="137" t="s">
        <v>92</v>
      </c>
      <c r="L1143" s="7">
        <f t="shared" si="1"/>
        <v>3761100000</v>
      </c>
      <c r="M1143" s="6">
        <f t="shared" si="2"/>
        <v>3151600000</v>
      </c>
      <c r="N1143" s="7">
        <f t="shared" si="3"/>
        <v>609500000</v>
      </c>
    </row>
    <row r="1144">
      <c r="A1144" s="136">
        <v>1173.0</v>
      </c>
      <c r="B1144" s="137" t="s">
        <v>448</v>
      </c>
      <c r="C1144" s="137" t="s">
        <v>26</v>
      </c>
      <c r="D1144" s="139">
        <v>41754.0</v>
      </c>
      <c r="E1144" s="138">
        <v>6.325E9</v>
      </c>
      <c r="F1144" s="138">
        <v>2.406E9</v>
      </c>
      <c r="G1144" s="138">
        <v>2.179E9</v>
      </c>
      <c r="H1144" s="138">
        <v>9.18E8</v>
      </c>
      <c r="I1144" s="140" t="s">
        <v>59</v>
      </c>
      <c r="J1144" s="137" t="s">
        <v>15</v>
      </c>
      <c r="K1144" s="137" t="s">
        <v>92</v>
      </c>
      <c r="L1144" s="7">
        <f t="shared" si="1"/>
        <v>3919000000</v>
      </c>
      <c r="M1144" s="7">
        <f t="shared" si="2"/>
        <v>3097000000</v>
      </c>
      <c r="N1144" s="7">
        <f t="shared" si="3"/>
        <v>822000000</v>
      </c>
    </row>
    <row r="1145">
      <c r="A1145" s="136">
        <v>1174.0</v>
      </c>
      <c r="B1145" s="137" t="s">
        <v>448</v>
      </c>
      <c r="C1145" s="137" t="s">
        <v>27</v>
      </c>
      <c r="D1145" s="139">
        <v>42118.0</v>
      </c>
      <c r="E1145" s="138">
        <v>6.123E9</v>
      </c>
      <c r="F1145" s="138">
        <v>2.29E9</v>
      </c>
      <c r="G1145" s="138">
        <v>2.197E9</v>
      </c>
      <c r="H1145" s="138">
        <v>9.2E8</v>
      </c>
      <c r="I1145" s="141" t="s">
        <v>59</v>
      </c>
      <c r="J1145" s="137" t="s">
        <v>15</v>
      </c>
      <c r="K1145" s="137" t="s">
        <v>92</v>
      </c>
      <c r="L1145" s="7">
        <f t="shared" si="1"/>
        <v>3833000000</v>
      </c>
      <c r="M1145" s="6">
        <f t="shared" si="2"/>
        <v>3117000000</v>
      </c>
      <c r="N1145" s="7">
        <f t="shared" si="3"/>
        <v>716000000</v>
      </c>
    </row>
    <row r="1146">
      <c r="A1146" s="136">
        <v>1175.0</v>
      </c>
      <c r="B1146" s="137" t="s">
        <v>448</v>
      </c>
      <c r="C1146" s="137" t="s">
        <v>28</v>
      </c>
      <c r="D1146" s="139">
        <v>42489.0</v>
      </c>
      <c r="E1146" s="138">
        <v>5.546E9</v>
      </c>
      <c r="F1146" s="138">
        <v>2.173E9</v>
      </c>
      <c r="G1146" s="138">
        <v>2.099E9</v>
      </c>
      <c r="H1146" s="138">
        <v>8.61E8</v>
      </c>
      <c r="I1146" s="140" t="s">
        <v>59</v>
      </c>
      <c r="J1146" s="137" t="s">
        <v>15</v>
      </c>
      <c r="K1146" s="137" t="s">
        <v>92</v>
      </c>
      <c r="L1146" s="7">
        <f t="shared" si="1"/>
        <v>3373000000</v>
      </c>
      <c r="M1146" s="7">
        <f t="shared" si="2"/>
        <v>2960000000</v>
      </c>
      <c r="N1146" s="7">
        <f t="shared" si="3"/>
        <v>413000000</v>
      </c>
    </row>
    <row r="1147">
      <c r="A1147" s="136">
        <v>1180.0</v>
      </c>
      <c r="B1147" s="137" t="s">
        <v>449</v>
      </c>
      <c r="C1147" s="137" t="s">
        <v>25</v>
      </c>
      <c r="D1147" s="139">
        <v>41274.0</v>
      </c>
      <c r="E1147" s="138">
        <v>1.9429273E10</v>
      </c>
      <c r="F1147" s="138">
        <v>1.7915735E10</v>
      </c>
      <c r="G1147" s="138">
        <v>4.549E8</v>
      </c>
      <c r="H1147" s="141" t="s">
        <v>59</v>
      </c>
      <c r="I1147" s="140" t="s">
        <v>59</v>
      </c>
      <c r="J1147" s="137" t="s">
        <v>16</v>
      </c>
      <c r="K1147" s="137" t="s">
        <v>450</v>
      </c>
      <c r="L1147" s="7">
        <f t="shared" si="1"/>
        <v>1513538000</v>
      </c>
      <c r="M1147" s="7">
        <f t="shared" si="2"/>
        <v>454900000</v>
      </c>
      <c r="N1147" s="7">
        <f t="shared" si="3"/>
        <v>1058638000</v>
      </c>
    </row>
    <row r="1148">
      <c r="A1148" s="136">
        <v>1181.0</v>
      </c>
      <c r="B1148" s="137" t="s">
        <v>449</v>
      </c>
      <c r="C1148" s="137" t="s">
        <v>26</v>
      </c>
      <c r="D1148" s="139">
        <v>41639.0</v>
      </c>
      <c r="E1148" s="138">
        <v>1.9052046E10</v>
      </c>
      <c r="F1148" s="138">
        <v>1.7641421E10</v>
      </c>
      <c r="G1148" s="138">
        <v>4.67904E8</v>
      </c>
      <c r="H1148" s="141" t="s">
        <v>59</v>
      </c>
      <c r="I1148" s="140" t="s">
        <v>59</v>
      </c>
      <c r="J1148" s="137" t="s">
        <v>16</v>
      </c>
      <c r="K1148" s="137" t="s">
        <v>450</v>
      </c>
      <c r="L1148" s="7">
        <f t="shared" si="1"/>
        <v>1410625000</v>
      </c>
      <c r="M1148" s="7">
        <f t="shared" si="2"/>
        <v>467904000</v>
      </c>
      <c r="N1148" s="7">
        <f t="shared" si="3"/>
        <v>942721000</v>
      </c>
    </row>
    <row r="1149">
      <c r="A1149" s="136">
        <v>1182.0</v>
      </c>
      <c r="B1149" s="137" t="s">
        <v>449</v>
      </c>
      <c r="C1149" s="137" t="s">
        <v>27</v>
      </c>
      <c r="D1149" s="139">
        <v>42004.0</v>
      </c>
      <c r="E1149" s="138">
        <v>2.1105141E10</v>
      </c>
      <c r="F1149" s="138">
        <v>1.9198615E10</v>
      </c>
      <c r="G1149" s="138">
        <v>5.20805E8</v>
      </c>
      <c r="H1149" s="141" t="s">
        <v>59</v>
      </c>
      <c r="I1149" s="141" t="s">
        <v>59</v>
      </c>
      <c r="J1149" s="137" t="s">
        <v>16</v>
      </c>
      <c r="K1149" s="137" t="s">
        <v>450</v>
      </c>
      <c r="L1149" s="7">
        <f t="shared" si="1"/>
        <v>1906526000</v>
      </c>
      <c r="M1149" s="6">
        <f t="shared" si="2"/>
        <v>520805000</v>
      </c>
      <c r="N1149" s="7">
        <f t="shared" si="3"/>
        <v>1385721000</v>
      </c>
    </row>
    <row r="1150">
      <c r="A1150" s="136">
        <v>1183.0</v>
      </c>
      <c r="B1150" s="137" t="s">
        <v>449</v>
      </c>
      <c r="C1150" s="137" t="s">
        <v>28</v>
      </c>
      <c r="D1150" s="139">
        <v>42369.0</v>
      </c>
      <c r="E1150" s="138">
        <v>1.6439276E10</v>
      </c>
      <c r="F1150" s="138">
        <v>1.4858014E10</v>
      </c>
      <c r="G1150" s="138">
        <v>4.58989E8</v>
      </c>
      <c r="H1150" s="141" t="s">
        <v>59</v>
      </c>
      <c r="I1150" s="141" t="s">
        <v>59</v>
      </c>
      <c r="J1150" s="137" t="s">
        <v>16</v>
      </c>
      <c r="K1150" s="137" t="s">
        <v>450</v>
      </c>
      <c r="L1150" s="7">
        <f t="shared" si="1"/>
        <v>1581262000</v>
      </c>
      <c r="M1150" s="6">
        <f t="shared" si="2"/>
        <v>458989000</v>
      </c>
      <c r="N1150" s="7">
        <f t="shared" si="3"/>
        <v>1122273000</v>
      </c>
    </row>
    <row r="1151">
      <c r="A1151" s="136">
        <v>1184.0</v>
      </c>
      <c r="B1151" s="137" t="s">
        <v>451</v>
      </c>
      <c r="C1151" s="137" t="s">
        <v>25</v>
      </c>
      <c r="D1151" s="139">
        <v>41301.0</v>
      </c>
      <c r="E1151" s="138">
        <v>4.280159E9</v>
      </c>
      <c r="F1151" s="138">
        <v>2.053816E9</v>
      </c>
      <c r="G1151" s="138">
        <v>4.30822E8</v>
      </c>
      <c r="H1151" s="138">
        <v>1.147282E9</v>
      </c>
      <c r="I1151" s="140" t="s">
        <v>59</v>
      </c>
      <c r="J1151" s="137" t="s">
        <v>15</v>
      </c>
      <c r="K1151" s="137" t="s">
        <v>74</v>
      </c>
      <c r="L1151" s="7">
        <f t="shared" si="1"/>
        <v>2226343000</v>
      </c>
      <c r="M1151" s="7">
        <f t="shared" si="2"/>
        <v>1578104000</v>
      </c>
      <c r="N1151" s="7">
        <f t="shared" si="3"/>
        <v>648239000</v>
      </c>
    </row>
    <row r="1152">
      <c r="A1152" s="136">
        <v>1185.0</v>
      </c>
      <c r="B1152" s="137" t="s">
        <v>451</v>
      </c>
      <c r="C1152" s="137" t="s">
        <v>26</v>
      </c>
      <c r="D1152" s="139">
        <v>41665.0</v>
      </c>
      <c r="E1152" s="138">
        <v>4.13E9</v>
      </c>
      <c r="F1152" s="138">
        <v>1.862E9</v>
      </c>
      <c r="G1152" s="138">
        <v>4.36E8</v>
      </c>
      <c r="H1152" s="138">
        <v>1.336E9</v>
      </c>
      <c r="I1152" s="141" t="s">
        <v>59</v>
      </c>
      <c r="J1152" s="137" t="s">
        <v>15</v>
      </c>
      <c r="K1152" s="137" t="s">
        <v>74</v>
      </c>
      <c r="L1152" s="7">
        <f t="shared" si="1"/>
        <v>2268000000</v>
      </c>
      <c r="M1152" s="6">
        <f t="shared" si="2"/>
        <v>1772000000</v>
      </c>
      <c r="N1152" s="7">
        <f t="shared" si="3"/>
        <v>496000000</v>
      </c>
    </row>
    <row r="1153">
      <c r="A1153" s="136">
        <v>1186.0</v>
      </c>
      <c r="B1153" s="137" t="s">
        <v>451</v>
      </c>
      <c r="C1153" s="137" t="s">
        <v>27</v>
      </c>
      <c r="D1153" s="142">
        <v>42029.0</v>
      </c>
      <c r="E1153" s="138">
        <v>4.682E9</v>
      </c>
      <c r="F1153" s="138">
        <v>2.083E9</v>
      </c>
      <c r="G1153" s="138">
        <v>4.8E8</v>
      </c>
      <c r="H1153" s="138">
        <v>1.36E9</v>
      </c>
      <c r="I1153" s="141" t="s">
        <v>59</v>
      </c>
      <c r="J1153" s="137" t="s">
        <v>15</v>
      </c>
      <c r="K1153" s="137" t="s">
        <v>74</v>
      </c>
      <c r="L1153" s="7">
        <f t="shared" si="1"/>
        <v>2599000000</v>
      </c>
      <c r="M1153" s="6">
        <f t="shared" si="2"/>
        <v>1840000000</v>
      </c>
      <c r="N1153" s="7">
        <f t="shared" si="3"/>
        <v>759000000</v>
      </c>
    </row>
    <row r="1154">
      <c r="A1154" s="136">
        <v>1187.0</v>
      </c>
      <c r="B1154" s="137" t="s">
        <v>451</v>
      </c>
      <c r="C1154" s="137" t="s">
        <v>28</v>
      </c>
      <c r="D1154" s="139">
        <v>42400.0</v>
      </c>
      <c r="E1154" s="138">
        <v>5.01E9</v>
      </c>
      <c r="F1154" s="138">
        <v>2.199E9</v>
      </c>
      <c r="G1154" s="138">
        <v>6.02E8</v>
      </c>
      <c r="H1154" s="138">
        <v>1.331E9</v>
      </c>
      <c r="I1154" s="140" t="s">
        <v>59</v>
      </c>
      <c r="J1154" s="137" t="s">
        <v>15</v>
      </c>
      <c r="K1154" s="137" t="s">
        <v>74</v>
      </c>
      <c r="L1154" s="7">
        <f t="shared" si="1"/>
        <v>2811000000</v>
      </c>
      <c r="M1154" s="7">
        <f t="shared" si="2"/>
        <v>1933000000</v>
      </c>
      <c r="N1154" s="7">
        <f t="shared" si="3"/>
        <v>878000000</v>
      </c>
    </row>
    <row r="1155">
      <c r="A1155" s="136">
        <v>1188.0</v>
      </c>
      <c r="B1155" s="137" t="s">
        <v>452</v>
      </c>
      <c r="C1155" s="137" t="s">
        <v>25</v>
      </c>
      <c r="D1155" s="139">
        <v>41274.0</v>
      </c>
      <c r="E1155" s="138">
        <v>5.5085E9</v>
      </c>
      <c r="F1155" s="138">
        <v>3.4144E9</v>
      </c>
      <c r="G1155" s="138">
        <v>1.4035E9</v>
      </c>
      <c r="H1155" s="141" t="s">
        <v>59</v>
      </c>
      <c r="I1155" s="140" t="s">
        <v>59</v>
      </c>
      <c r="J1155" s="137" t="s">
        <v>9</v>
      </c>
      <c r="K1155" s="137" t="s">
        <v>453</v>
      </c>
      <c r="L1155" s="7">
        <f t="shared" si="1"/>
        <v>2094100000</v>
      </c>
      <c r="M1155" s="7">
        <f t="shared" si="2"/>
        <v>1403500000</v>
      </c>
      <c r="N1155" s="7">
        <f t="shared" si="3"/>
        <v>690600000</v>
      </c>
    </row>
    <row r="1156">
      <c r="A1156" s="136">
        <v>1189.0</v>
      </c>
      <c r="B1156" s="137" t="s">
        <v>452</v>
      </c>
      <c r="C1156" s="137" t="s">
        <v>26</v>
      </c>
      <c r="D1156" s="139">
        <v>41639.0</v>
      </c>
      <c r="E1156" s="138">
        <v>5.607E9</v>
      </c>
      <c r="F1156" s="138">
        <v>3.4821E9</v>
      </c>
      <c r="G1156" s="138">
        <v>1.3995E9</v>
      </c>
      <c r="H1156" s="141" t="s">
        <v>59</v>
      </c>
      <c r="I1156" s="140" t="s">
        <v>59</v>
      </c>
      <c r="J1156" s="137" t="s">
        <v>9</v>
      </c>
      <c r="K1156" s="137" t="s">
        <v>453</v>
      </c>
      <c r="L1156" s="7">
        <f t="shared" si="1"/>
        <v>2124900000</v>
      </c>
      <c r="M1156" s="7">
        <f t="shared" si="2"/>
        <v>1399500000</v>
      </c>
      <c r="N1156" s="7">
        <f t="shared" si="3"/>
        <v>725400000</v>
      </c>
    </row>
    <row r="1157">
      <c r="A1157" s="136">
        <v>1190.0</v>
      </c>
      <c r="B1157" s="137" t="s">
        <v>452</v>
      </c>
      <c r="C1157" s="137" t="s">
        <v>27</v>
      </c>
      <c r="D1157" s="139">
        <v>42004.0</v>
      </c>
      <c r="E1157" s="138">
        <v>5.727E9</v>
      </c>
      <c r="F1157" s="138">
        <v>3.5236E9</v>
      </c>
      <c r="G1157" s="138">
        <v>1.5459E9</v>
      </c>
      <c r="H1157" s="141" t="s">
        <v>59</v>
      </c>
      <c r="I1157" s="140" t="s">
        <v>59</v>
      </c>
      <c r="J1157" s="137" t="s">
        <v>9</v>
      </c>
      <c r="K1157" s="137" t="s">
        <v>453</v>
      </c>
      <c r="L1157" s="7">
        <f t="shared" si="1"/>
        <v>2203400000</v>
      </c>
      <c r="M1157" s="7">
        <f t="shared" si="2"/>
        <v>1545900000</v>
      </c>
      <c r="N1157" s="7">
        <f t="shared" si="3"/>
        <v>657500000</v>
      </c>
    </row>
    <row r="1158">
      <c r="A1158" s="136">
        <v>1191.0</v>
      </c>
      <c r="B1158" s="137" t="s">
        <v>452</v>
      </c>
      <c r="C1158" s="137" t="s">
        <v>28</v>
      </c>
      <c r="D1158" s="139">
        <v>42369.0</v>
      </c>
      <c r="E1158" s="138">
        <v>5.9157E9</v>
      </c>
      <c r="F1158" s="138">
        <v>3.6111E9</v>
      </c>
      <c r="G1158" s="138">
        <v>1.626E9</v>
      </c>
      <c r="H1158" s="141" t="s">
        <v>59</v>
      </c>
      <c r="I1158" s="140" t="s">
        <v>59</v>
      </c>
      <c r="J1158" s="137" t="s">
        <v>9</v>
      </c>
      <c r="K1158" s="137" t="s">
        <v>453</v>
      </c>
      <c r="L1158" s="7">
        <f t="shared" si="1"/>
        <v>2304600000</v>
      </c>
      <c r="M1158" s="7">
        <f t="shared" si="2"/>
        <v>1626000000</v>
      </c>
      <c r="N1158" s="7">
        <f t="shared" si="3"/>
        <v>678600000</v>
      </c>
    </row>
    <row r="1159">
      <c r="A1159" s="136">
        <v>1200.0</v>
      </c>
      <c r="B1159" s="137" t="s">
        <v>454</v>
      </c>
      <c r="C1159" s="137" t="s">
        <v>25</v>
      </c>
      <c r="D1159" s="142">
        <v>41274.0</v>
      </c>
      <c r="E1159" s="138">
        <v>4.84581E8</v>
      </c>
      <c r="F1159" s="138">
        <v>2.1306E7</v>
      </c>
      <c r="G1159" s="138">
        <v>3.8123E7</v>
      </c>
      <c r="H1159" s="141" t="s">
        <v>59</v>
      </c>
      <c r="I1159" s="138">
        <v>1.47515E8</v>
      </c>
      <c r="J1159" s="137" t="s">
        <v>17</v>
      </c>
      <c r="K1159" s="137" t="s">
        <v>296</v>
      </c>
      <c r="L1159" s="7">
        <f t="shared" si="1"/>
        <v>463275000</v>
      </c>
      <c r="M1159" s="7">
        <f t="shared" si="2"/>
        <v>185638000</v>
      </c>
      <c r="N1159" s="7">
        <f t="shared" si="3"/>
        <v>277637000</v>
      </c>
    </row>
    <row r="1160">
      <c r="A1160" s="136">
        <v>1201.0</v>
      </c>
      <c r="B1160" s="137" t="s">
        <v>454</v>
      </c>
      <c r="C1160" s="137" t="s">
        <v>26</v>
      </c>
      <c r="D1160" s="139">
        <v>41639.0</v>
      </c>
      <c r="E1160" s="138">
        <v>7.80209E8</v>
      </c>
      <c r="F1160" s="138">
        <v>3.8851E7</v>
      </c>
      <c r="G1160" s="138">
        <v>5.6881E7</v>
      </c>
      <c r="H1160" s="141" t="s">
        <v>59</v>
      </c>
      <c r="I1160" s="138">
        <v>3.06769E8</v>
      </c>
      <c r="J1160" s="137" t="s">
        <v>17</v>
      </c>
      <c r="K1160" s="137" t="s">
        <v>296</v>
      </c>
      <c r="L1160" s="7">
        <f t="shared" si="1"/>
        <v>741358000</v>
      </c>
      <c r="M1160" s="7">
        <f t="shared" si="2"/>
        <v>363650000</v>
      </c>
      <c r="N1160" s="7">
        <f t="shared" si="3"/>
        <v>377708000</v>
      </c>
    </row>
    <row r="1161">
      <c r="A1161" s="136">
        <v>1202.0</v>
      </c>
      <c r="B1161" s="137" t="s">
        <v>454</v>
      </c>
      <c r="C1161" s="137" t="s">
        <v>27</v>
      </c>
      <c r="D1161" s="139">
        <v>42004.0</v>
      </c>
      <c r="E1161" s="138">
        <v>9.33505E8</v>
      </c>
      <c r="F1161" s="138">
        <v>5.3871E7</v>
      </c>
      <c r="G1161" s="138">
        <v>5.1085E7</v>
      </c>
      <c r="H1161" s="140" t="s">
        <v>59</v>
      </c>
      <c r="I1161" s="138">
        <v>3.74661E8</v>
      </c>
      <c r="J1161" s="137" t="s">
        <v>17</v>
      </c>
      <c r="K1161" s="137" t="s">
        <v>296</v>
      </c>
      <c r="L1161" s="7">
        <f t="shared" si="1"/>
        <v>879634000</v>
      </c>
      <c r="M1161" s="7">
        <f t="shared" si="2"/>
        <v>425746000</v>
      </c>
      <c r="N1161" s="7">
        <f t="shared" si="3"/>
        <v>453888000</v>
      </c>
    </row>
    <row r="1162">
      <c r="A1162" s="136">
        <v>1203.0</v>
      </c>
      <c r="B1162" s="137" t="s">
        <v>454</v>
      </c>
      <c r="C1162" s="137" t="s">
        <v>28</v>
      </c>
      <c r="D1162" s="139">
        <v>42369.0</v>
      </c>
      <c r="E1162" s="138">
        <v>1.023285E9</v>
      </c>
      <c r="F1162" s="138">
        <v>5.5352E7</v>
      </c>
      <c r="G1162" s="138">
        <v>4.9298E7</v>
      </c>
      <c r="H1162" s="141" t="s">
        <v>59</v>
      </c>
      <c r="I1162" s="138">
        <v>4.09215E8</v>
      </c>
      <c r="J1162" s="137" t="s">
        <v>17</v>
      </c>
      <c r="K1162" s="137" t="s">
        <v>296</v>
      </c>
      <c r="L1162" s="7">
        <f t="shared" si="1"/>
        <v>967933000</v>
      </c>
      <c r="M1162" s="7">
        <f t="shared" si="2"/>
        <v>458513000</v>
      </c>
      <c r="N1162" s="7">
        <f t="shared" si="3"/>
        <v>509420000</v>
      </c>
    </row>
    <row r="1163">
      <c r="A1163" s="136">
        <v>1204.0</v>
      </c>
      <c r="B1163" s="137" t="s">
        <v>455</v>
      </c>
      <c r="C1163" s="137" t="s">
        <v>25</v>
      </c>
      <c r="D1163" s="139">
        <v>41274.0</v>
      </c>
      <c r="E1163" s="138">
        <v>1.0184121E10</v>
      </c>
      <c r="F1163" s="138">
        <v>8.540319E9</v>
      </c>
      <c r="G1163" s="138">
        <v>4.91725E8</v>
      </c>
      <c r="H1163" s="141" t="s">
        <v>59</v>
      </c>
      <c r="I1163" s="138">
        <v>2.05334E8</v>
      </c>
      <c r="J1163" s="137" t="s">
        <v>11</v>
      </c>
      <c r="K1163" s="137" t="s">
        <v>116</v>
      </c>
      <c r="L1163" s="7">
        <f t="shared" si="1"/>
        <v>1643802000</v>
      </c>
      <c r="M1163" s="7">
        <f t="shared" si="2"/>
        <v>697059000</v>
      </c>
      <c r="N1163" s="7">
        <f t="shared" si="3"/>
        <v>946743000</v>
      </c>
    </row>
    <row r="1164">
      <c r="A1164" s="136">
        <v>1205.0</v>
      </c>
      <c r="B1164" s="137" t="s">
        <v>455</v>
      </c>
      <c r="C1164" s="137" t="s">
        <v>26</v>
      </c>
      <c r="D1164" s="139">
        <v>41639.0</v>
      </c>
      <c r="E1164" s="138">
        <v>1.1871879E10</v>
      </c>
      <c r="F1164" s="138">
        <v>1.0222213E10</v>
      </c>
      <c r="G1164" s="138">
        <v>5.41586E8</v>
      </c>
      <c r="H1164" s="140" t="s">
        <v>59</v>
      </c>
      <c r="I1164" s="138">
        <v>2.39343E8</v>
      </c>
      <c r="J1164" s="137" t="s">
        <v>11</v>
      </c>
      <c r="K1164" s="137" t="s">
        <v>116</v>
      </c>
      <c r="L1164" s="7">
        <f t="shared" si="1"/>
        <v>1649666000</v>
      </c>
      <c r="M1164" s="7">
        <f t="shared" si="2"/>
        <v>780929000</v>
      </c>
      <c r="N1164" s="7">
        <f t="shared" si="3"/>
        <v>868737000</v>
      </c>
    </row>
    <row r="1165">
      <c r="A1165" s="136">
        <v>1206.0</v>
      </c>
      <c r="B1165" s="137" t="s">
        <v>455</v>
      </c>
      <c r="C1165" s="137" t="s">
        <v>27</v>
      </c>
      <c r="D1165" s="139">
        <v>42004.0</v>
      </c>
      <c r="E1165" s="138">
        <v>1.2195091E10</v>
      </c>
      <c r="F1165" s="138">
        <v>1.0088548E10</v>
      </c>
      <c r="G1165" s="138">
        <v>6.74887E8</v>
      </c>
      <c r="H1165" s="140" t="s">
        <v>59</v>
      </c>
      <c r="I1165" s="138">
        <v>2.94684E8</v>
      </c>
      <c r="J1165" s="137" t="s">
        <v>11</v>
      </c>
      <c r="K1165" s="137" t="s">
        <v>116</v>
      </c>
      <c r="L1165" s="7">
        <f t="shared" si="1"/>
        <v>2106543000</v>
      </c>
      <c r="M1165" s="7">
        <f t="shared" si="2"/>
        <v>969571000</v>
      </c>
      <c r="N1165" s="7">
        <f t="shared" si="3"/>
        <v>1136972000</v>
      </c>
    </row>
    <row r="1166">
      <c r="A1166" s="136">
        <v>1207.0</v>
      </c>
      <c r="B1166" s="137" t="s">
        <v>455</v>
      </c>
      <c r="C1166" s="137" t="s">
        <v>28</v>
      </c>
      <c r="D1166" s="139">
        <v>42369.0</v>
      </c>
      <c r="E1166" s="138">
        <v>7.763206E9</v>
      </c>
      <c r="F1166" s="138">
        <v>5.641052E9</v>
      </c>
      <c r="G1166" s="138">
        <v>6.93331E8</v>
      </c>
      <c r="H1166" s="141" t="s">
        <v>59</v>
      </c>
      <c r="I1166" s="138">
        <v>3.5462E8</v>
      </c>
      <c r="J1166" s="137" t="s">
        <v>11</v>
      </c>
      <c r="K1166" s="137" t="s">
        <v>116</v>
      </c>
      <c r="L1166" s="7">
        <f t="shared" si="1"/>
        <v>2122154000</v>
      </c>
      <c r="M1166" s="7">
        <f t="shared" si="2"/>
        <v>1047951000</v>
      </c>
      <c r="N1166" s="7">
        <f t="shared" si="3"/>
        <v>1074203000</v>
      </c>
    </row>
    <row r="1167">
      <c r="A1167" s="136">
        <v>1209.0</v>
      </c>
      <c r="B1167" s="137" t="s">
        <v>456</v>
      </c>
      <c r="C1167" s="137" t="s">
        <v>25</v>
      </c>
      <c r="D1167" s="139">
        <v>42004.0</v>
      </c>
      <c r="E1167" s="138">
        <v>1.53178E10</v>
      </c>
      <c r="F1167" s="138">
        <v>1.26021E10</v>
      </c>
      <c r="G1167" s="138">
        <v>4.772E8</v>
      </c>
      <c r="H1167" s="141" t="s">
        <v>59</v>
      </c>
      <c r="I1167" s="138">
        <v>2.944E8</v>
      </c>
      <c r="J1167" s="137" t="s">
        <v>9</v>
      </c>
      <c r="K1167" s="137" t="s">
        <v>354</v>
      </c>
      <c r="L1167" s="7">
        <f t="shared" si="1"/>
        <v>2715700000</v>
      </c>
      <c r="M1167" s="7">
        <f t="shared" si="2"/>
        <v>771600000</v>
      </c>
      <c r="N1167" s="7">
        <f t="shared" si="3"/>
        <v>1944100000</v>
      </c>
    </row>
    <row r="1168">
      <c r="A1168" s="136">
        <v>1210.0</v>
      </c>
      <c r="B1168" s="137" t="s">
        <v>456</v>
      </c>
      <c r="C1168" s="137" t="s">
        <v>26</v>
      </c>
      <c r="D1168" s="139">
        <v>42369.0</v>
      </c>
      <c r="E1168" s="138">
        <v>1.51344E10</v>
      </c>
      <c r="F1168" s="138">
        <v>1.24914E10</v>
      </c>
      <c r="G1168" s="138">
        <v>4.318E8</v>
      </c>
      <c r="H1168" s="141" t="s">
        <v>59</v>
      </c>
      <c r="I1168" s="138">
        <v>2.911E8</v>
      </c>
      <c r="J1168" s="137" t="s">
        <v>9</v>
      </c>
      <c r="K1168" s="137" t="s">
        <v>354</v>
      </c>
      <c r="L1168" s="7">
        <f t="shared" si="1"/>
        <v>2643000000</v>
      </c>
      <c r="M1168" s="7">
        <f t="shared" si="2"/>
        <v>722900000</v>
      </c>
      <c r="N1168" s="7">
        <f t="shared" si="3"/>
        <v>1920100000</v>
      </c>
    </row>
    <row r="1169">
      <c r="A1169" s="136">
        <v>1211.0</v>
      </c>
      <c r="B1169" s="137" t="s">
        <v>456</v>
      </c>
      <c r="C1169" s="137" t="s">
        <v>27</v>
      </c>
      <c r="D1169" s="139">
        <v>42735.0</v>
      </c>
      <c r="E1169" s="138">
        <v>1.54169E10</v>
      </c>
      <c r="F1169" s="138">
        <v>1.26712E10</v>
      </c>
      <c r="G1169" s="138">
        <v>4.439E8</v>
      </c>
      <c r="H1169" s="141" t="s">
        <v>59</v>
      </c>
      <c r="I1169" s="138">
        <v>2.929E8</v>
      </c>
      <c r="J1169" s="137" t="s">
        <v>9</v>
      </c>
      <c r="K1169" s="137" t="s">
        <v>354</v>
      </c>
      <c r="L1169" s="7">
        <f t="shared" si="1"/>
        <v>2745700000</v>
      </c>
      <c r="M1169" s="7">
        <f t="shared" si="2"/>
        <v>736800000</v>
      </c>
      <c r="N1169" s="7">
        <f t="shared" si="3"/>
        <v>2008900000</v>
      </c>
    </row>
    <row r="1170">
      <c r="A1170" s="136">
        <v>1212.0</v>
      </c>
      <c r="B1170" s="137" t="s">
        <v>457</v>
      </c>
      <c r="C1170" s="137" t="s">
        <v>25</v>
      </c>
      <c r="D1170" s="139">
        <v>41274.0</v>
      </c>
      <c r="E1170" s="138">
        <v>6.182184E9</v>
      </c>
      <c r="F1170" s="138">
        <v>3.084766E9</v>
      </c>
      <c r="G1170" s="138">
        <v>2.120025E9</v>
      </c>
      <c r="H1170" s="140" t="s">
        <v>59</v>
      </c>
      <c r="I1170" s="141" t="s">
        <v>59</v>
      </c>
      <c r="J1170" s="137" t="s">
        <v>9</v>
      </c>
      <c r="K1170" s="137" t="s">
        <v>112</v>
      </c>
      <c r="L1170" s="7">
        <f t="shared" si="1"/>
        <v>3097418000</v>
      </c>
      <c r="M1170" s="6">
        <f t="shared" si="2"/>
        <v>2120025000</v>
      </c>
      <c r="N1170" s="7">
        <f t="shared" si="3"/>
        <v>977393000</v>
      </c>
    </row>
    <row r="1171">
      <c r="A1171" s="136">
        <v>1213.0</v>
      </c>
      <c r="B1171" s="137" t="s">
        <v>457</v>
      </c>
      <c r="C1171" s="137" t="s">
        <v>26</v>
      </c>
      <c r="D1171" s="139">
        <v>41639.0</v>
      </c>
      <c r="E1171" s="138">
        <v>6.649237E9</v>
      </c>
      <c r="F1171" s="138">
        <v>3.280236E9</v>
      </c>
      <c r="G1171" s="138">
        <v>2.265516E9</v>
      </c>
      <c r="H1171" s="141" t="s">
        <v>59</v>
      </c>
      <c r="I1171" s="141" t="s">
        <v>59</v>
      </c>
      <c r="J1171" s="137" t="s">
        <v>9</v>
      </c>
      <c r="K1171" s="137" t="s">
        <v>112</v>
      </c>
      <c r="L1171" s="7">
        <f t="shared" si="1"/>
        <v>3369001000</v>
      </c>
      <c r="M1171" s="6">
        <f t="shared" si="2"/>
        <v>2265516000</v>
      </c>
      <c r="N1171" s="7">
        <f t="shared" si="3"/>
        <v>1103485000</v>
      </c>
    </row>
    <row r="1172">
      <c r="A1172" s="136">
        <v>1214.0</v>
      </c>
      <c r="B1172" s="137" t="s">
        <v>457</v>
      </c>
      <c r="C1172" s="137" t="s">
        <v>27</v>
      </c>
      <c r="D1172" s="142">
        <v>42004.0</v>
      </c>
      <c r="E1172" s="138">
        <v>7.216081E9</v>
      </c>
      <c r="F1172" s="138">
        <v>3.50718E9</v>
      </c>
      <c r="G1172" s="138">
        <v>2.438527E9</v>
      </c>
      <c r="H1172" s="141" t="s">
        <v>59</v>
      </c>
      <c r="I1172" s="141" t="s">
        <v>59</v>
      </c>
      <c r="J1172" s="137" t="s">
        <v>9</v>
      </c>
      <c r="K1172" s="137" t="s">
        <v>112</v>
      </c>
      <c r="L1172" s="7">
        <f t="shared" si="1"/>
        <v>3708901000</v>
      </c>
      <c r="M1172" s="6">
        <f t="shared" si="2"/>
        <v>2438527000</v>
      </c>
      <c r="N1172" s="7">
        <f t="shared" si="3"/>
        <v>1270374000</v>
      </c>
    </row>
    <row r="1173">
      <c r="A1173" s="136">
        <v>1215.0</v>
      </c>
      <c r="B1173" s="137" t="s">
        <v>457</v>
      </c>
      <c r="C1173" s="137" t="s">
        <v>28</v>
      </c>
      <c r="D1173" s="139">
        <v>42369.0</v>
      </c>
      <c r="E1173" s="138">
        <v>7.966674E9</v>
      </c>
      <c r="F1173" s="138">
        <v>3.804031E9</v>
      </c>
      <c r="G1173" s="138">
        <v>2.648622E9</v>
      </c>
      <c r="H1173" s="141" t="s">
        <v>59</v>
      </c>
      <c r="I1173" s="140" t="s">
        <v>59</v>
      </c>
      <c r="J1173" s="137" t="s">
        <v>9</v>
      </c>
      <c r="K1173" s="137" t="s">
        <v>112</v>
      </c>
      <c r="L1173" s="7">
        <f t="shared" si="1"/>
        <v>4162643000</v>
      </c>
      <c r="M1173" s="7">
        <f t="shared" si="2"/>
        <v>2648622000</v>
      </c>
      <c r="N1173" s="7">
        <f t="shared" si="3"/>
        <v>1514021000</v>
      </c>
    </row>
    <row r="1174">
      <c r="A1174" s="136">
        <v>1216.0</v>
      </c>
      <c r="B1174" s="137" t="s">
        <v>458</v>
      </c>
      <c r="C1174" s="137" t="s">
        <v>25</v>
      </c>
      <c r="D1174" s="139">
        <v>41274.0</v>
      </c>
      <c r="E1174" s="138">
        <v>2.01E10</v>
      </c>
      <c r="F1174" s="138">
        <v>6.53E9</v>
      </c>
      <c r="G1174" s="138">
        <v>1.879E9</v>
      </c>
      <c r="H1174" s="140" t="s">
        <v>59</v>
      </c>
      <c r="I1174" s="138">
        <v>3.585E9</v>
      </c>
      <c r="J1174" s="137" t="s">
        <v>11</v>
      </c>
      <c r="K1174" s="137" t="s">
        <v>116</v>
      </c>
      <c r="L1174" s="7">
        <f t="shared" si="1"/>
        <v>13570000000</v>
      </c>
      <c r="M1174" s="7">
        <f t="shared" si="2"/>
        <v>5464000000</v>
      </c>
      <c r="N1174" s="7">
        <f t="shared" si="3"/>
        <v>8106000000</v>
      </c>
    </row>
    <row r="1175">
      <c r="A1175" s="136">
        <v>1217.0</v>
      </c>
      <c r="B1175" s="137" t="s">
        <v>458</v>
      </c>
      <c r="C1175" s="137" t="s">
        <v>26</v>
      </c>
      <c r="D1175" s="139">
        <v>41639.0</v>
      </c>
      <c r="E1175" s="138">
        <v>2.017E10</v>
      </c>
      <c r="F1175" s="138">
        <v>6.497E9</v>
      </c>
      <c r="G1175" s="138">
        <v>2.108E9</v>
      </c>
      <c r="H1175" s="141" t="s">
        <v>59</v>
      </c>
      <c r="I1175" s="138">
        <v>4.203E9</v>
      </c>
      <c r="J1175" s="137" t="s">
        <v>11</v>
      </c>
      <c r="K1175" s="137" t="s">
        <v>116</v>
      </c>
      <c r="L1175" s="7">
        <f t="shared" si="1"/>
        <v>13673000000</v>
      </c>
      <c r="M1175" s="7">
        <f t="shared" si="2"/>
        <v>6311000000</v>
      </c>
      <c r="N1175" s="7">
        <f t="shared" si="3"/>
        <v>7362000000</v>
      </c>
    </row>
    <row r="1176">
      <c r="A1176" s="136">
        <v>1218.0</v>
      </c>
      <c r="B1176" s="137" t="s">
        <v>458</v>
      </c>
      <c r="C1176" s="137" t="s">
        <v>27</v>
      </c>
      <c r="D1176" s="139">
        <v>42004.0</v>
      </c>
      <c r="E1176" s="138">
        <v>1.9312E10</v>
      </c>
      <c r="F1176" s="138">
        <v>6.803E9</v>
      </c>
      <c r="G1176" s="138">
        <v>2.053E9</v>
      </c>
      <c r="H1176" s="141" t="s">
        <v>59</v>
      </c>
      <c r="I1176" s="138">
        <v>4.261E9</v>
      </c>
      <c r="J1176" s="137" t="s">
        <v>11</v>
      </c>
      <c r="K1176" s="137" t="s">
        <v>116</v>
      </c>
      <c r="L1176" s="7">
        <f t="shared" si="1"/>
        <v>12509000000</v>
      </c>
      <c r="M1176" s="7">
        <f t="shared" si="2"/>
        <v>6314000000</v>
      </c>
      <c r="N1176" s="7">
        <f t="shared" si="3"/>
        <v>6195000000</v>
      </c>
    </row>
    <row r="1177">
      <c r="A1177" s="136">
        <v>1219.0</v>
      </c>
      <c r="B1177" s="137" t="s">
        <v>458</v>
      </c>
      <c r="C1177" s="137" t="s">
        <v>28</v>
      </c>
      <c r="D1177" s="139">
        <v>42369.0</v>
      </c>
      <c r="E1177" s="138">
        <v>1.248E10</v>
      </c>
      <c r="F1177" s="138">
        <v>5.804E9</v>
      </c>
      <c r="G1177" s="138">
        <v>1.613E9</v>
      </c>
      <c r="H1177" s="141" t="s">
        <v>59</v>
      </c>
      <c r="I1177" s="138">
        <v>4.544E9</v>
      </c>
      <c r="J1177" s="137" t="s">
        <v>11</v>
      </c>
      <c r="K1177" s="137" t="s">
        <v>116</v>
      </c>
      <c r="L1177" s="7">
        <f t="shared" si="1"/>
        <v>6676000000</v>
      </c>
      <c r="M1177" s="7">
        <f t="shared" si="2"/>
        <v>6157000000</v>
      </c>
      <c r="N1177" s="7">
        <f t="shared" si="3"/>
        <v>519000000</v>
      </c>
    </row>
    <row r="1178">
      <c r="A1178" s="136">
        <v>1224.0</v>
      </c>
      <c r="B1178" s="137" t="s">
        <v>459</v>
      </c>
      <c r="C1178" s="137" t="s">
        <v>25</v>
      </c>
      <c r="D1178" s="139">
        <v>41274.0</v>
      </c>
      <c r="E1178" s="138">
        <v>1.3553E9</v>
      </c>
      <c r="F1178" s="138">
        <v>9.08E7</v>
      </c>
      <c r="G1178" s="138">
        <v>8.038E8</v>
      </c>
      <c r="H1178" s="141" t="s">
        <v>59</v>
      </c>
      <c r="I1178" s="138">
        <v>7.6E7</v>
      </c>
      <c r="J1178" s="137" t="s">
        <v>12</v>
      </c>
      <c r="K1178" s="137" t="s">
        <v>460</v>
      </c>
      <c r="L1178" s="7">
        <f t="shared" si="1"/>
        <v>1264500000</v>
      </c>
      <c r="M1178" s="7">
        <f t="shared" si="2"/>
        <v>879800000</v>
      </c>
      <c r="N1178" s="7">
        <f t="shared" si="3"/>
        <v>384700000</v>
      </c>
    </row>
    <row r="1179">
      <c r="A1179" s="136">
        <v>1225.0</v>
      </c>
      <c r="B1179" s="137" t="s">
        <v>459</v>
      </c>
      <c r="C1179" s="137" t="s">
        <v>26</v>
      </c>
      <c r="D1179" s="139">
        <v>41639.0</v>
      </c>
      <c r="E1179" s="138">
        <v>1.3461E9</v>
      </c>
      <c r="F1179" s="138">
        <v>8.11E7</v>
      </c>
      <c r="G1179" s="138">
        <v>8.128E8</v>
      </c>
      <c r="H1179" s="141" t="s">
        <v>59</v>
      </c>
      <c r="I1179" s="138">
        <v>6.99E7</v>
      </c>
      <c r="J1179" s="137" t="s">
        <v>12</v>
      </c>
      <c r="K1179" s="137" t="s">
        <v>460</v>
      </c>
      <c r="L1179" s="7">
        <f t="shared" si="1"/>
        <v>1265000000</v>
      </c>
      <c r="M1179" s="7">
        <f t="shared" si="2"/>
        <v>882700000</v>
      </c>
      <c r="N1179" s="7">
        <f t="shared" si="3"/>
        <v>382300000</v>
      </c>
    </row>
    <row r="1180">
      <c r="A1180" s="136">
        <v>1226.0</v>
      </c>
      <c r="B1180" s="137" t="s">
        <v>459</v>
      </c>
      <c r="C1180" s="137" t="s">
        <v>27</v>
      </c>
      <c r="D1180" s="139">
        <v>42004.0</v>
      </c>
      <c r="E1180" s="138">
        <v>1.3814E9</v>
      </c>
      <c r="F1180" s="138">
        <v>8.09E7</v>
      </c>
      <c r="G1180" s="138">
        <v>8.167E8</v>
      </c>
      <c r="H1180" s="140" t="s">
        <v>59</v>
      </c>
      <c r="I1180" s="138">
        <v>6.54E7</v>
      </c>
      <c r="J1180" s="137" t="s">
        <v>12</v>
      </c>
      <c r="K1180" s="137" t="s">
        <v>460</v>
      </c>
      <c r="L1180" s="7">
        <f t="shared" si="1"/>
        <v>1300500000</v>
      </c>
      <c r="M1180" s="7">
        <f t="shared" si="2"/>
        <v>882100000</v>
      </c>
      <c r="N1180" s="7">
        <f t="shared" si="3"/>
        <v>418400000</v>
      </c>
    </row>
    <row r="1181">
      <c r="A1181" s="136">
        <v>1227.0</v>
      </c>
      <c r="B1181" s="137" t="s">
        <v>459</v>
      </c>
      <c r="C1181" s="137" t="s">
        <v>28</v>
      </c>
      <c r="D1181" s="139">
        <v>42369.0</v>
      </c>
      <c r="E1181" s="138">
        <v>1.4213E9</v>
      </c>
      <c r="F1181" s="138">
        <v>9.55E7</v>
      </c>
      <c r="G1181" s="138">
        <v>8.367E8</v>
      </c>
      <c r="H1181" s="140" t="s">
        <v>59</v>
      </c>
      <c r="I1181" s="138">
        <v>5.73E7</v>
      </c>
      <c r="J1181" s="137" t="s">
        <v>12</v>
      </c>
      <c r="K1181" s="137" t="s">
        <v>460</v>
      </c>
      <c r="L1181" s="7">
        <f t="shared" si="1"/>
        <v>1325800000</v>
      </c>
      <c r="M1181" s="7">
        <f t="shared" si="2"/>
        <v>894000000</v>
      </c>
      <c r="N1181" s="7">
        <f t="shared" si="3"/>
        <v>431800000</v>
      </c>
    </row>
    <row r="1182">
      <c r="A1182" s="136">
        <v>1228.0</v>
      </c>
      <c r="B1182" s="137" t="s">
        <v>461</v>
      </c>
      <c r="C1182" s="137" t="s">
        <v>25</v>
      </c>
      <c r="D1182" s="139">
        <v>41274.0</v>
      </c>
      <c r="E1182" s="138">
        <v>3.823713E9</v>
      </c>
      <c r="F1182" s="138">
        <v>1.582398E9</v>
      </c>
      <c r="G1182" s="138">
        <v>1.489735E9</v>
      </c>
      <c r="H1182" s="138">
        <v>1.1425E8</v>
      </c>
      <c r="I1182" s="141" t="s">
        <v>59</v>
      </c>
      <c r="J1182" s="137" t="s">
        <v>14</v>
      </c>
      <c r="K1182" s="137" t="s">
        <v>462</v>
      </c>
      <c r="L1182" s="7">
        <f t="shared" si="1"/>
        <v>2241315000</v>
      </c>
      <c r="M1182" s="6">
        <f t="shared" si="2"/>
        <v>1603985000</v>
      </c>
      <c r="N1182" s="7">
        <f t="shared" si="3"/>
        <v>637330000</v>
      </c>
    </row>
    <row r="1183">
      <c r="A1183" s="136">
        <v>1229.0</v>
      </c>
      <c r="B1183" s="137" t="s">
        <v>461</v>
      </c>
      <c r="C1183" s="137" t="s">
        <v>26</v>
      </c>
      <c r="D1183" s="139">
        <v>41639.0</v>
      </c>
      <c r="E1183" s="138">
        <v>3.791335E9</v>
      </c>
      <c r="F1183" s="138">
        <v>1.650622E9</v>
      </c>
      <c r="G1183" s="138">
        <v>1.420096E9</v>
      </c>
      <c r="H1183" s="138">
        <v>1.10412E8</v>
      </c>
      <c r="I1183" s="141" t="s">
        <v>59</v>
      </c>
      <c r="J1183" s="137" t="s">
        <v>14</v>
      </c>
      <c r="K1183" s="137" t="s">
        <v>462</v>
      </c>
      <c r="L1183" s="7">
        <f t="shared" si="1"/>
        <v>2140713000</v>
      </c>
      <c r="M1183" s="6">
        <f t="shared" si="2"/>
        <v>1530508000</v>
      </c>
      <c r="N1183" s="7">
        <f t="shared" si="3"/>
        <v>610205000</v>
      </c>
    </row>
    <row r="1184">
      <c r="A1184" s="136">
        <v>1230.0</v>
      </c>
      <c r="B1184" s="137" t="s">
        <v>461</v>
      </c>
      <c r="C1184" s="137" t="s">
        <v>27</v>
      </c>
      <c r="D1184" s="139">
        <v>42004.0</v>
      </c>
      <c r="E1184" s="138">
        <v>3.821504E9</v>
      </c>
      <c r="F1184" s="138">
        <v>1.680791E9</v>
      </c>
      <c r="G1184" s="138">
        <v>1.3784E9</v>
      </c>
      <c r="H1184" s="138">
        <v>1.09931E8</v>
      </c>
      <c r="I1184" s="140" t="s">
        <v>59</v>
      </c>
      <c r="J1184" s="137" t="s">
        <v>14</v>
      </c>
      <c r="K1184" s="137" t="s">
        <v>462</v>
      </c>
      <c r="L1184" s="7">
        <f t="shared" si="1"/>
        <v>2140713000</v>
      </c>
      <c r="M1184" s="7">
        <f t="shared" si="2"/>
        <v>1488331000</v>
      </c>
      <c r="N1184" s="7">
        <f t="shared" si="3"/>
        <v>652382000</v>
      </c>
    </row>
    <row r="1185">
      <c r="A1185" s="136">
        <v>1231.0</v>
      </c>
      <c r="B1185" s="137" t="s">
        <v>461</v>
      </c>
      <c r="C1185" s="137" t="s">
        <v>28</v>
      </c>
      <c r="D1185" s="139">
        <v>42369.0</v>
      </c>
      <c r="E1185" s="138">
        <v>3.57806E9</v>
      </c>
      <c r="F1185" s="138">
        <v>1.558591E9</v>
      </c>
      <c r="G1185" s="138">
        <v>1.279961E9</v>
      </c>
      <c r="H1185" s="138">
        <v>1.10156E8</v>
      </c>
      <c r="I1185" s="140" t="s">
        <v>59</v>
      </c>
      <c r="J1185" s="137" t="s">
        <v>14</v>
      </c>
      <c r="K1185" s="137" t="s">
        <v>462</v>
      </c>
      <c r="L1185" s="7">
        <f t="shared" si="1"/>
        <v>2019469000</v>
      </c>
      <c r="M1185" s="7">
        <f t="shared" si="2"/>
        <v>1390117000</v>
      </c>
      <c r="N1185" s="7">
        <f t="shared" si="3"/>
        <v>629352000</v>
      </c>
    </row>
    <row r="1186">
      <c r="A1186" s="136">
        <v>1232.0</v>
      </c>
      <c r="B1186" s="137" t="s">
        <v>463</v>
      </c>
      <c r="C1186" s="137" t="s">
        <v>25</v>
      </c>
      <c r="D1186" s="139">
        <v>41274.0</v>
      </c>
      <c r="E1186" s="138">
        <v>1.65968E10</v>
      </c>
      <c r="F1186" s="138">
        <v>1.39083E10</v>
      </c>
      <c r="G1186" s="138">
        <v>5.716E8</v>
      </c>
      <c r="H1186" s="138">
        <v>2.793E8</v>
      </c>
      <c r="I1186" s="138">
        <v>5.174E8</v>
      </c>
      <c r="J1186" s="137" t="s">
        <v>14</v>
      </c>
      <c r="K1186" s="137" t="s">
        <v>159</v>
      </c>
      <c r="L1186" s="7">
        <f t="shared" si="1"/>
        <v>2688500000</v>
      </c>
      <c r="M1186" s="7">
        <f t="shared" si="2"/>
        <v>1368300000</v>
      </c>
      <c r="N1186" s="7">
        <f t="shared" si="3"/>
        <v>1320200000</v>
      </c>
    </row>
    <row r="1187">
      <c r="A1187" s="136">
        <v>1233.0</v>
      </c>
      <c r="B1187" s="137" t="s">
        <v>463</v>
      </c>
      <c r="C1187" s="137" t="s">
        <v>26</v>
      </c>
      <c r="D1187" s="139">
        <v>41639.0</v>
      </c>
      <c r="E1187" s="138">
        <v>1.6661E10</v>
      </c>
      <c r="F1187" s="138">
        <v>1.39007E10</v>
      </c>
      <c r="G1187" s="138">
        <v>5.595E8</v>
      </c>
      <c r="H1187" s="138">
        <v>2.514E8</v>
      </c>
      <c r="I1187" s="138">
        <v>5.717E8</v>
      </c>
      <c r="J1187" s="137" t="s">
        <v>14</v>
      </c>
      <c r="K1187" s="137" t="s">
        <v>159</v>
      </c>
      <c r="L1187" s="7">
        <f t="shared" si="1"/>
        <v>2760300000</v>
      </c>
      <c r="M1187" s="7">
        <f t="shared" si="2"/>
        <v>1382600000</v>
      </c>
      <c r="N1187" s="7">
        <f t="shared" si="3"/>
        <v>1377700000</v>
      </c>
    </row>
    <row r="1188">
      <c r="A1188" s="136">
        <v>1234.0</v>
      </c>
      <c r="B1188" s="137" t="s">
        <v>463</v>
      </c>
      <c r="C1188" s="137" t="s">
        <v>27</v>
      </c>
      <c r="D1188" s="139">
        <v>42004.0</v>
      </c>
      <c r="E1188" s="138">
        <v>1.85344E10</v>
      </c>
      <c r="F1188" s="138">
        <v>1.54816E10</v>
      </c>
      <c r="G1188" s="138">
        <v>5.614E8</v>
      </c>
      <c r="H1188" s="138">
        <v>2.156E8</v>
      </c>
      <c r="I1188" s="138">
        <v>5.885E8</v>
      </c>
      <c r="J1188" s="137" t="s">
        <v>14</v>
      </c>
      <c r="K1188" s="137" t="s">
        <v>159</v>
      </c>
      <c r="L1188" s="7">
        <f t="shared" si="1"/>
        <v>3052800000</v>
      </c>
      <c r="M1188" s="7">
        <f t="shared" si="2"/>
        <v>1365500000</v>
      </c>
      <c r="N1188" s="7">
        <f t="shared" si="3"/>
        <v>1687300000</v>
      </c>
    </row>
    <row r="1189">
      <c r="A1189" s="136">
        <v>1235.0</v>
      </c>
      <c r="B1189" s="137" t="s">
        <v>463</v>
      </c>
      <c r="C1189" s="137" t="s">
        <v>28</v>
      </c>
      <c r="D1189" s="139">
        <v>42369.0</v>
      </c>
      <c r="E1189" s="138">
        <v>1.86713E10</v>
      </c>
      <c r="F1189" s="138">
        <v>1.52921E10</v>
      </c>
      <c r="G1189" s="138">
        <v>5.415E8</v>
      </c>
      <c r="H1189" s="138">
        <v>2.398E8</v>
      </c>
      <c r="I1189" s="138">
        <v>5.837E8</v>
      </c>
      <c r="J1189" s="137" t="s">
        <v>14</v>
      </c>
      <c r="K1189" s="137" t="s">
        <v>159</v>
      </c>
      <c r="L1189" s="7">
        <f t="shared" si="1"/>
        <v>3379200000</v>
      </c>
      <c r="M1189" s="7">
        <f t="shared" si="2"/>
        <v>1365000000</v>
      </c>
      <c r="N1189" s="7">
        <f t="shared" si="3"/>
        <v>2014200000</v>
      </c>
    </row>
    <row r="1190">
      <c r="A1190" s="136">
        <v>1236.0</v>
      </c>
      <c r="B1190" s="137" t="s">
        <v>464</v>
      </c>
      <c r="C1190" s="137" t="s">
        <v>25</v>
      </c>
      <c r="D1190" s="139">
        <v>41639.0</v>
      </c>
      <c r="E1190" s="138">
        <v>1.5598E10</v>
      </c>
      <c r="F1190" s="138">
        <v>1.1759E10</v>
      </c>
      <c r="G1190" s="140" t="s">
        <v>59</v>
      </c>
      <c r="H1190" s="140" t="s">
        <v>59</v>
      </c>
      <c r="I1190" s="138">
        <v>2.077E9</v>
      </c>
      <c r="J1190" s="137" t="s">
        <v>19</v>
      </c>
      <c r="K1190" s="137" t="s">
        <v>80</v>
      </c>
      <c r="L1190" s="7">
        <f t="shared" si="1"/>
        <v>3839000000</v>
      </c>
      <c r="M1190" s="7">
        <f t="shared" si="2"/>
        <v>2077000000</v>
      </c>
      <c r="N1190" s="7">
        <f t="shared" si="3"/>
        <v>1762000000</v>
      </c>
    </row>
    <row r="1191">
      <c r="A1191" s="136">
        <v>1237.0</v>
      </c>
      <c r="B1191" s="137" t="s">
        <v>464</v>
      </c>
      <c r="C1191" s="137" t="s">
        <v>26</v>
      </c>
      <c r="D1191" s="139">
        <v>42004.0</v>
      </c>
      <c r="E1191" s="138">
        <v>1.709E10</v>
      </c>
      <c r="F1191" s="138">
        <v>1.2207E10</v>
      </c>
      <c r="G1191" s="141" t="s">
        <v>59</v>
      </c>
      <c r="H1191" s="141" t="s">
        <v>59</v>
      </c>
      <c r="I1191" s="138">
        <v>2.433E9</v>
      </c>
      <c r="J1191" s="137" t="s">
        <v>19</v>
      </c>
      <c r="K1191" s="137" t="s">
        <v>80</v>
      </c>
      <c r="L1191" s="7">
        <f t="shared" si="1"/>
        <v>4883000000</v>
      </c>
      <c r="M1191" s="7">
        <f t="shared" si="2"/>
        <v>2433000000</v>
      </c>
      <c r="N1191" s="7">
        <f t="shared" si="3"/>
        <v>2450000000</v>
      </c>
    </row>
    <row r="1192">
      <c r="A1192" s="136">
        <v>1238.0</v>
      </c>
      <c r="B1192" s="137" t="s">
        <v>464</v>
      </c>
      <c r="C1192" s="137" t="s">
        <v>27</v>
      </c>
      <c r="D1192" s="139">
        <v>42369.0</v>
      </c>
      <c r="E1192" s="138">
        <v>1.6833E10</v>
      </c>
      <c r="F1192" s="138">
        <v>1.2713E10</v>
      </c>
      <c r="G1192" s="140" t="s">
        <v>59</v>
      </c>
      <c r="H1192" s="141" t="s">
        <v>59</v>
      </c>
      <c r="I1192" s="138">
        <v>2.612E9</v>
      </c>
      <c r="J1192" s="137" t="s">
        <v>19</v>
      </c>
      <c r="K1192" s="137" t="s">
        <v>80</v>
      </c>
      <c r="L1192" s="7">
        <f t="shared" si="1"/>
        <v>4120000000</v>
      </c>
      <c r="M1192" s="7">
        <f t="shared" si="2"/>
        <v>2612000000</v>
      </c>
      <c r="N1192" s="7">
        <f t="shared" si="3"/>
        <v>1508000000</v>
      </c>
    </row>
    <row r="1193">
      <c r="A1193" s="136">
        <v>1239.0</v>
      </c>
      <c r="B1193" s="137" t="s">
        <v>464</v>
      </c>
      <c r="C1193" s="137" t="s">
        <v>28</v>
      </c>
      <c r="D1193" s="139">
        <v>42735.0</v>
      </c>
      <c r="E1193" s="138">
        <v>1.7666E10</v>
      </c>
      <c r="F1193" s="138">
        <v>1.2734E10</v>
      </c>
      <c r="G1193" s="140" t="s">
        <v>59</v>
      </c>
      <c r="H1193" s="140" t="s">
        <v>59</v>
      </c>
      <c r="I1193" s="138">
        <v>2.755E9</v>
      </c>
      <c r="J1193" s="137" t="s">
        <v>19</v>
      </c>
      <c r="K1193" s="137" t="s">
        <v>80</v>
      </c>
      <c r="L1193" s="7">
        <f t="shared" si="1"/>
        <v>4932000000</v>
      </c>
      <c r="M1193" s="7">
        <f t="shared" si="2"/>
        <v>2755000000</v>
      </c>
      <c r="N1193" s="7">
        <f t="shared" si="3"/>
        <v>2177000000</v>
      </c>
    </row>
    <row r="1194">
      <c r="A1194" s="136">
        <v>1240.0</v>
      </c>
      <c r="B1194" s="137" t="s">
        <v>465</v>
      </c>
      <c r="C1194" s="137" t="s">
        <v>25</v>
      </c>
      <c r="D1194" s="139">
        <v>41274.0</v>
      </c>
      <c r="E1194" s="138">
        <v>5.260956E9</v>
      </c>
      <c r="F1194" s="138">
        <v>1.177275E9</v>
      </c>
      <c r="G1194" s="138">
        <v>2.188747E9</v>
      </c>
      <c r="H1194" s="141" t="s">
        <v>59</v>
      </c>
      <c r="I1194" s="138">
        <v>6.5141E7</v>
      </c>
      <c r="J1194" s="137" t="s">
        <v>9</v>
      </c>
      <c r="K1194" s="137" t="s">
        <v>110</v>
      </c>
      <c r="L1194" s="7">
        <f t="shared" si="1"/>
        <v>4083681000</v>
      </c>
      <c r="M1194" s="7">
        <f t="shared" si="2"/>
        <v>2253888000</v>
      </c>
      <c r="N1194" s="7">
        <f t="shared" si="3"/>
        <v>1829793000</v>
      </c>
    </row>
    <row r="1195">
      <c r="A1195" s="136">
        <v>1241.0</v>
      </c>
      <c r="B1195" s="137" t="s">
        <v>465</v>
      </c>
      <c r="C1195" s="137" t="s">
        <v>26</v>
      </c>
      <c r="D1195" s="139">
        <v>41639.0</v>
      </c>
      <c r="E1195" s="138">
        <v>6.793306E9</v>
      </c>
      <c r="F1195" s="138">
        <v>1.07742E9</v>
      </c>
      <c r="G1195" s="138">
        <v>3.185497E9</v>
      </c>
      <c r="H1195" s="141" t="s">
        <v>59</v>
      </c>
      <c r="I1195" s="138">
        <v>1.17975E8</v>
      </c>
      <c r="J1195" s="137" t="s">
        <v>9</v>
      </c>
      <c r="K1195" s="137" t="s">
        <v>110</v>
      </c>
      <c r="L1195" s="7">
        <f t="shared" si="1"/>
        <v>5715886000</v>
      </c>
      <c r="M1195" s="7">
        <f t="shared" si="2"/>
        <v>3303472000</v>
      </c>
      <c r="N1195" s="7">
        <f t="shared" si="3"/>
        <v>2412414000</v>
      </c>
    </row>
    <row r="1196">
      <c r="A1196" s="136">
        <v>1242.0</v>
      </c>
      <c r="B1196" s="137" t="s">
        <v>465</v>
      </c>
      <c r="C1196" s="137" t="s">
        <v>27</v>
      </c>
      <c r="D1196" s="139">
        <v>42004.0</v>
      </c>
      <c r="E1196" s="138">
        <v>8.441971E9</v>
      </c>
      <c r="F1196" s="138">
        <v>8.57841E8</v>
      </c>
      <c r="G1196" s="138">
        <v>4.302998E9</v>
      </c>
      <c r="H1196" s="141" t="s">
        <v>59</v>
      </c>
      <c r="I1196" s="138">
        <v>2.0782E8</v>
      </c>
      <c r="J1196" s="137" t="s">
        <v>9</v>
      </c>
      <c r="K1196" s="137" t="s">
        <v>110</v>
      </c>
      <c r="L1196" s="7">
        <f t="shared" si="1"/>
        <v>7584130000</v>
      </c>
      <c r="M1196" s="7">
        <f t="shared" si="2"/>
        <v>4510818000</v>
      </c>
      <c r="N1196" s="7">
        <f t="shared" si="3"/>
        <v>3073312000</v>
      </c>
    </row>
    <row r="1197">
      <c r="A1197" s="136">
        <v>1243.0</v>
      </c>
      <c r="B1197" s="137" t="s">
        <v>465</v>
      </c>
      <c r="C1197" s="137" t="s">
        <v>28</v>
      </c>
      <c r="D1197" s="139">
        <v>42369.0</v>
      </c>
      <c r="E1197" s="138">
        <v>9.223987E9</v>
      </c>
      <c r="F1197" s="138">
        <v>6.3218E8</v>
      </c>
      <c r="G1197" s="138">
        <v>5.060406E9</v>
      </c>
      <c r="H1197" s="140" t="s">
        <v>59</v>
      </c>
      <c r="I1197" s="138">
        <v>2.72494E8</v>
      </c>
      <c r="J1197" s="137" t="s">
        <v>9</v>
      </c>
      <c r="K1197" s="137" t="s">
        <v>110</v>
      </c>
      <c r="L1197" s="7">
        <f t="shared" si="1"/>
        <v>8591807000</v>
      </c>
      <c r="M1197" s="7">
        <f t="shared" si="2"/>
        <v>5332900000</v>
      </c>
      <c r="N1197" s="7">
        <f t="shared" si="3"/>
        <v>3258907000</v>
      </c>
    </row>
    <row r="1198">
      <c r="A1198" s="136">
        <v>1244.0</v>
      </c>
      <c r="B1198" s="137" t="s">
        <v>466</v>
      </c>
      <c r="C1198" s="137" t="s">
        <v>25</v>
      </c>
      <c r="D1198" s="139">
        <v>41391.0</v>
      </c>
      <c r="E1198" s="138">
        <v>3.637212E9</v>
      </c>
      <c r="F1198" s="138">
        <v>2.446443E9</v>
      </c>
      <c r="G1198" s="140" t="s">
        <v>59</v>
      </c>
      <c r="H1198" s="140" t="s">
        <v>59</v>
      </c>
      <c r="I1198" s="140" t="s">
        <v>59</v>
      </c>
      <c r="J1198" s="137" t="s">
        <v>13</v>
      </c>
      <c r="K1198" s="137" t="s">
        <v>198</v>
      </c>
      <c r="L1198" s="7">
        <f t="shared" si="1"/>
        <v>1190769000</v>
      </c>
      <c r="M1198" s="7">
        <f t="shared" si="2"/>
        <v>0</v>
      </c>
      <c r="N1198" s="7">
        <f t="shared" si="3"/>
        <v>1190769000</v>
      </c>
    </row>
    <row r="1199">
      <c r="A1199" s="136">
        <v>1245.0</v>
      </c>
      <c r="B1199" s="137" t="s">
        <v>466</v>
      </c>
      <c r="C1199" s="137" t="s">
        <v>26</v>
      </c>
      <c r="D1199" s="139">
        <v>41755.0</v>
      </c>
      <c r="E1199" s="138">
        <v>3.585141E9</v>
      </c>
      <c r="F1199" s="138">
        <v>2.566444E9</v>
      </c>
      <c r="G1199" s="140" t="s">
        <v>59</v>
      </c>
      <c r="H1199" s="140" t="s">
        <v>59</v>
      </c>
      <c r="I1199" s="140" t="s">
        <v>59</v>
      </c>
      <c r="J1199" s="137" t="s">
        <v>13</v>
      </c>
      <c r="K1199" s="137" t="s">
        <v>198</v>
      </c>
      <c r="L1199" s="7">
        <f t="shared" si="1"/>
        <v>1018697000</v>
      </c>
      <c r="M1199" s="7">
        <f t="shared" si="2"/>
        <v>0</v>
      </c>
      <c r="N1199" s="7">
        <f t="shared" si="3"/>
        <v>1018697000</v>
      </c>
    </row>
    <row r="1200">
      <c r="A1200" s="136">
        <v>1246.0</v>
      </c>
      <c r="B1200" s="137" t="s">
        <v>466</v>
      </c>
      <c r="C1200" s="137" t="s">
        <v>27</v>
      </c>
      <c r="D1200" s="139">
        <v>42119.0</v>
      </c>
      <c r="E1200" s="138">
        <v>3.910865E9</v>
      </c>
      <c r="F1200" s="138">
        <v>2.850316E9</v>
      </c>
      <c r="G1200" s="140" t="s">
        <v>59</v>
      </c>
      <c r="H1200" s="141" t="s">
        <v>59</v>
      </c>
      <c r="I1200" s="140" t="s">
        <v>59</v>
      </c>
      <c r="J1200" s="137" t="s">
        <v>13</v>
      </c>
      <c r="K1200" s="137" t="s">
        <v>198</v>
      </c>
      <c r="L1200" s="7">
        <f t="shared" si="1"/>
        <v>1060549000</v>
      </c>
      <c r="M1200" s="7">
        <f t="shared" si="2"/>
        <v>0</v>
      </c>
      <c r="N1200" s="7">
        <f t="shared" si="3"/>
        <v>1060549000</v>
      </c>
    </row>
    <row r="1201">
      <c r="A1201" s="136">
        <v>1247.0</v>
      </c>
      <c r="B1201" s="137" t="s">
        <v>466</v>
      </c>
      <c r="C1201" s="137" t="s">
        <v>28</v>
      </c>
      <c r="D1201" s="139">
        <v>42490.0</v>
      </c>
      <c r="E1201" s="138">
        <v>5.386703E9</v>
      </c>
      <c r="F1201" s="138">
        <v>4.063955E9</v>
      </c>
      <c r="G1201" s="140" t="s">
        <v>59</v>
      </c>
      <c r="H1201" s="140" t="s">
        <v>59</v>
      </c>
      <c r="I1201" s="141" t="s">
        <v>59</v>
      </c>
      <c r="J1201" s="137" t="s">
        <v>13</v>
      </c>
      <c r="K1201" s="137" t="s">
        <v>198</v>
      </c>
      <c r="L1201" s="7">
        <f t="shared" si="1"/>
        <v>1322748000</v>
      </c>
      <c r="M1201" s="6">
        <f t="shared" si="2"/>
        <v>0</v>
      </c>
      <c r="N1201" s="7">
        <f t="shared" si="3"/>
        <v>1322748000</v>
      </c>
    </row>
    <row r="1202">
      <c r="A1202" s="136">
        <v>1248.0</v>
      </c>
      <c r="B1202" s="137" t="s">
        <v>467</v>
      </c>
      <c r="C1202" s="137" t="s">
        <v>25</v>
      </c>
      <c r="D1202" s="139">
        <v>41274.0</v>
      </c>
      <c r="E1202" s="138">
        <v>9.781E9</v>
      </c>
      <c r="F1202" s="138">
        <v>6.351E9</v>
      </c>
      <c r="G1202" s="138">
        <v>9.8E7</v>
      </c>
      <c r="H1202" s="141" t="s">
        <v>59</v>
      </c>
      <c r="I1202" s="138">
        <v>1.054E9</v>
      </c>
      <c r="J1202" s="137" t="s">
        <v>19</v>
      </c>
      <c r="K1202" s="137" t="s">
        <v>82</v>
      </c>
      <c r="L1202" s="7">
        <f t="shared" si="1"/>
        <v>3430000000</v>
      </c>
      <c r="M1202" s="7">
        <f t="shared" si="2"/>
        <v>1152000000</v>
      </c>
      <c r="N1202" s="7">
        <f t="shared" si="3"/>
        <v>2278000000</v>
      </c>
    </row>
    <row r="1203">
      <c r="A1203" s="136">
        <v>1249.0</v>
      </c>
      <c r="B1203" s="137" t="s">
        <v>467</v>
      </c>
      <c r="C1203" s="137" t="s">
        <v>26</v>
      </c>
      <c r="D1203" s="139">
        <v>41639.0</v>
      </c>
      <c r="E1203" s="138">
        <v>9.968E9</v>
      </c>
      <c r="F1203" s="138">
        <v>6.423E9</v>
      </c>
      <c r="G1203" s="138">
        <v>6.8E7</v>
      </c>
      <c r="H1203" s="141" t="s">
        <v>59</v>
      </c>
      <c r="I1203" s="138">
        <v>1.178E9</v>
      </c>
      <c r="J1203" s="137" t="s">
        <v>19</v>
      </c>
      <c r="K1203" s="137" t="s">
        <v>82</v>
      </c>
      <c r="L1203" s="7">
        <f t="shared" si="1"/>
        <v>3545000000</v>
      </c>
      <c r="M1203" s="7">
        <f t="shared" si="2"/>
        <v>1246000000</v>
      </c>
      <c r="N1203" s="7">
        <f t="shared" si="3"/>
        <v>2299000000</v>
      </c>
    </row>
    <row r="1204">
      <c r="A1204" s="136">
        <v>1250.0</v>
      </c>
      <c r="B1204" s="137" t="s">
        <v>467</v>
      </c>
      <c r="C1204" s="137" t="s">
        <v>27</v>
      </c>
      <c r="D1204" s="139">
        <v>42004.0</v>
      </c>
      <c r="E1204" s="138">
        <v>1.0886E10</v>
      </c>
      <c r="F1204" s="138">
        <v>7.036E9</v>
      </c>
      <c r="G1204" s="140" t="s">
        <v>59</v>
      </c>
      <c r="H1204" s="141" t="s">
        <v>59</v>
      </c>
      <c r="I1204" s="138">
        <v>1.227E9</v>
      </c>
      <c r="J1204" s="137" t="s">
        <v>19</v>
      </c>
      <c r="K1204" s="137" t="s">
        <v>82</v>
      </c>
      <c r="L1204" s="7">
        <f t="shared" si="1"/>
        <v>3850000000</v>
      </c>
      <c r="M1204" s="7">
        <f t="shared" si="2"/>
        <v>1227000000</v>
      </c>
      <c r="N1204" s="7">
        <f t="shared" si="3"/>
        <v>2623000000</v>
      </c>
    </row>
    <row r="1205">
      <c r="A1205" s="136">
        <v>1251.0</v>
      </c>
      <c r="B1205" s="137" t="s">
        <v>467</v>
      </c>
      <c r="C1205" s="137" t="s">
        <v>28</v>
      </c>
      <c r="D1205" s="139">
        <v>42369.0</v>
      </c>
      <c r="E1205" s="138">
        <v>1.0415E10</v>
      </c>
      <c r="F1205" s="138">
        <v>6.239E9</v>
      </c>
      <c r="G1205" s="140" t="s">
        <v>59</v>
      </c>
      <c r="H1205" s="141" t="s">
        <v>59</v>
      </c>
      <c r="I1205" s="138">
        <v>1.214E9</v>
      </c>
      <c r="J1205" s="137" t="s">
        <v>19</v>
      </c>
      <c r="K1205" s="137" t="s">
        <v>82</v>
      </c>
      <c r="L1205" s="7">
        <f t="shared" si="1"/>
        <v>4176000000</v>
      </c>
      <c r="M1205" s="7">
        <f t="shared" si="2"/>
        <v>1214000000</v>
      </c>
      <c r="N1205" s="7">
        <f t="shared" si="3"/>
        <v>2962000000</v>
      </c>
    </row>
    <row r="1206">
      <c r="A1206" s="136">
        <v>1252.0</v>
      </c>
      <c r="B1206" s="137" t="s">
        <v>468</v>
      </c>
      <c r="C1206" s="137" t="s">
        <v>25</v>
      </c>
      <c r="D1206" s="139">
        <v>41636.0</v>
      </c>
      <c r="E1206" s="138">
        <v>6.6415E10</v>
      </c>
      <c r="F1206" s="138">
        <v>3.1243E10</v>
      </c>
      <c r="G1206" s="138">
        <v>2.5357E10</v>
      </c>
      <c r="H1206" s="141" t="s">
        <v>59</v>
      </c>
      <c r="I1206" s="138">
        <v>1.1E8</v>
      </c>
      <c r="J1206" s="137" t="s">
        <v>10</v>
      </c>
      <c r="K1206" s="137" t="s">
        <v>245</v>
      </c>
      <c r="L1206" s="7">
        <f t="shared" si="1"/>
        <v>35172000000</v>
      </c>
      <c r="M1206" s="7">
        <f t="shared" si="2"/>
        <v>25467000000</v>
      </c>
      <c r="N1206" s="7">
        <f t="shared" si="3"/>
        <v>9705000000</v>
      </c>
    </row>
    <row r="1207">
      <c r="A1207" s="136">
        <v>1253.0</v>
      </c>
      <c r="B1207" s="137" t="s">
        <v>468</v>
      </c>
      <c r="C1207" s="137" t="s">
        <v>26</v>
      </c>
      <c r="D1207" s="139">
        <v>42000.0</v>
      </c>
      <c r="E1207" s="138">
        <v>6.6683E10</v>
      </c>
      <c r="F1207" s="138">
        <v>3.1238E10</v>
      </c>
      <c r="G1207" s="138">
        <v>2.5772E10</v>
      </c>
      <c r="H1207" s="141" t="s">
        <v>59</v>
      </c>
      <c r="I1207" s="138">
        <v>9.2E7</v>
      </c>
      <c r="J1207" s="137" t="s">
        <v>10</v>
      </c>
      <c r="K1207" s="137" t="s">
        <v>245</v>
      </c>
      <c r="L1207" s="7">
        <f t="shared" si="1"/>
        <v>35445000000</v>
      </c>
      <c r="M1207" s="7">
        <f t="shared" si="2"/>
        <v>25864000000</v>
      </c>
      <c r="N1207" s="7">
        <f t="shared" si="3"/>
        <v>9581000000</v>
      </c>
    </row>
    <row r="1208">
      <c r="A1208" s="136">
        <v>1254.0</v>
      </c>
      <c r="B1208" s="137" t="s">
        <v>468</v>
      </c>
      <c r="C1208" s="137" t="s">
        <v>27</v>
      </c>
      <c r="D1208" s="139">
        <v>42364.0</v>
      </c>
      <c r="E1208" s="138">
        <v>6.3056E10</v>
      </c>
      <c r="F1208" s="138">
        <v>2.8731E10</v>
      </c>
      <c r="G1208" s="138">
        <v>2.4538E10</v>
      </c>
      <c r="H1208" s="141" t="s">
        <v>59</v>
      </c>
      <c r="I1208" s="138">
        <v>7.5E7</v>
      </c>
      <c r="J1208" s="137" t="s">
        <v>10</v>
      </c>
      <c r="K1208" s="137" t="s">
        <v>245</v>
      </c>
      <c r="L1208" s="7">
        <f t="shared" si="1"/>
        <v>34325000000</v>
      </c>
      <c r="M1208" s="7">
        <f t="shared" si="2"/>
        <v>24613000000</v>
      </c>
      <c r="N1208" s="7">
        <f t="shared" si="3"/>
        <v>9712000000</v>
      </c>
    </row>
    <row r="1209">
      <c r="A1209" s="136">
        <v>1255.0</v>
      </c>
      <c r="B1209" s="137" t="s">
        <v>468</v>
      </c>
      <c r="C1209" s="137" t="s">
        <v>28</v>
      </c>
      <c r="D1209" s="139">
        <v>42735.0</v>
      </c>
      <c r="E1209" s="138">
        <v>6.2799E10</v>
      </c>
      <c r="F1209" s="138">
        <v>2.8209E10</v>
      </c>
      <c r="G1209" s="138">
        <v>2.4735E10</v>
      </c>
      <c r="H1209" s="141" t="s">
        <v>59</v>
      </c>
      <c r="I1209" s="138">
        <v>7.0E7</v>
      </c>
      <c r="J1209" s="137" t="s">
        <v>10</v>
      </c>
      <c r="K1209" s="137" t="s">
        <v>245</v>
      </c>
      <c r="L1209" s="7">
        <f t="shared" si="1"/>
        <v>34590000000</v>
      </c>
      <c r="M1209" s="7">
        <f t="shared" si="2"/>
        <v>24805000000</v>
      </c>
      <c r="N1209" s="7">
        <f t="shared" si="3"/>
        <v>9785000000</v>
      </c>
    </row>
    <row r="1210">
      <c r="A1210" s="136">
        <v>1256.0</v>
      </c>
      <c r="B1210" s="137" t="s">
        <v>469</v>
      </c>
      <c r="C1210" s="137" t="s">
        <v>25</v>
      </c>
      <c r="D1210" s="142">
        <v>41274.0</v>
      </c>
      <c r="E1210" s="138">
        <v>5.4657E10</v>
      </c>
      <c r="F1210" s="138">
        <v>9.821E9</v>
      </c>
      <c r="G1210" s="138">
        <v>1.5171E10</v>
      </c>
      <c r="H1210" s="138">
        <v>7.482E9</v>
      </c>
      <c r="I1210" s="138">
        <v>5.109E9</v>
      </c>
      <c r="J1210" s="137" t="s">
        <v>13</v>
      </c>
      <c r="K1210" s="137" t="s">
        <v>66</v>
      </c>
      <c r="L1210" s="7">
        <f t="shared" si="1"/>
        <v>44836000000</v>
      </c>
      <c r="M1210" s="7">
        <f t="shared" si="2"/>
        <v>27762000000</v>
      </c>
      <c r="N1210" s="7">
        <f t="shared" si="3"/>
        <v>17074000000</v>
      </c>
    </row>
    <row r="1211">
      <c r="A1211" s="136">
        <v>1257.0</v>
      </c>
      <c r="B1211" s="137" t="s">
        <v>469</v>
      </c>
      <c r="C1211" s="137" t="s">
        <v>26</v>
      </c>
      <c r="D1211" s="139">
        <v>41639.0</v>
      </c>
      <c r="E1211" s="138">
        <v>5.1584E10</v>
      </c>
      <c r="F1211" s="138">
        <v>9.586E9</v>
      </c>
      <c r="G1211" s="138">
        <v>1.4355E10</v>
      </c>
      <c r="H1211" s="138">
        <v>6.678E9</v>
      </c>
      <c r="I1211" s="138">
        <v>4.599E9</v>
      </c>
      <c r="J1211" s="137" t="s">
        <v>13</v>
      </c>
      <c r="K1211" s="137" t="s">
        <v>66</v>
      </c>
      <c r="L1211" s="7">
        <f t="shared" si="1"/>
        <v>41998000000</v>
      </c>
      <c r="M1211" s="7">
        <f t="shared" si="2"/>
        <v>25632000000</v>
      </c>
      <c r="N1211" s="7">
        <f t="shared" si="3"/>
        <v>16366000000</v>
      </c>
    </row>
    <row r="1212">
      <c r="A1212" s="136">
        <v>1258.0</v>
      </c>
      <c r="B1212" s="137" t="s">
        <v>469</v>
      </c>
      <c r="C1212" s="137" t="s">
        <v>27</v>
      </c>
      <c r="D1212" s="139">
        <v>42004.0</v>
      </c>
      <c r="E1212" s="138">
        <v>4.9605E10</v>
      </c>
      <c r="F1212" s="138">
        <v>9.577E9</v>
      </c>
      <c r="G1212" s="138">
        <v>1.4097E10</v>
      </c>
      <c r="H1212" s="138">
        <v>8.393E9</v>
      </c>
      <c r="I1212" s="138">
        <v>4.039E9</v>
      </c>
      <c r="J1212" s="137" t="s">
        <v>13</v>
      </c>
      <c r="K1212" s="137" t="s">
        <v>66</v>
      </c>
      <c r="L1212" s="7">
        <f t="shared" si="1"/>
        <v>40028000000</v>
      </c>
      <c r="M1212" s="7">
        <f t="shared" si="2"/>
        <v>26529000000</v>
      </c>
      <c r="N1212" s="7">
        <f t="shared" si="3"/>
        <v>13499000000</v>
      </c>
    </row>
    <row r="1213">
      <c r="A1213" s="136">
        <v>1259.0</v>
      </c>
      <c r="B1213" s="137" t="s">
        <v>469</v>
      </c>
      <c r="C1213" s="137" t="s">
        <v>28</v>
      </c>
      <c r="D1213" s="139">
        <v>42369.0</v>
      </c>
      <c r="E1213" s="138">
        <v>4.8851E10</v>
      </c>
      <c r="F1213" s="138">
        <v>9.648E9</v>
      </c>
      <c r="G1213" s="138">
        <v>1.4809E10</v>
      </c>
      <c r="H1213" s="138">
        <v>7.69E9</v>
      </c>
      <c r="I1213" s="138">
        <v>3.728E9</v>
      </c>
      <c r="J1213" s="137" t="s">
        <v>13</v>
      </c>
      <c r="K1213" s="137" t="s">
        <v>66</v>
      </c>
      <c r="L1213" s="7">
        <f t="shared" si="1"/>
        <v>39203000000</v>
      </c>
      <c r="M1213" s="7">
        <f t="shared" si="2"/>
        <v>26227000000</v>
      </c>
      <c r="N1213" s="7">
        <f t="shared" si="3"/>
        <v>12976000000</v>
      </c>
    </row>
    <row r="1214">
      <c r="A1214" s="136">
        <v>1260.0</v>
      </c>
      <c r="B1214" s="137" t="s">
        <v>470</v>
      </c>
      <c r="C1214" s="137" t="s">
        <v>25</v>
      </c>
      <c r="D1214" s="139">
        <v>41639.0</v>
      </c>
      <c r="E1214" s="138">
        <v>9.2895E9</v>
      </c>
      <c r="F1214" s="138">
        <v>4.6836E9</v>
      </c>
      <c r="G1214" s="138">
        <v>1.89E8</v>
      </c>
      <c r="H1214" s="141" t="s">
        <v>59</v>
      </c>
      <c r="I1214" s="138">
        <v>3.2929E9</v>
      </c>
      <c r="J1214" s="137" t="s">
        <v>12</v>
      </c>
      <c r="K1214" s="137" t="s">
        <v>410</v>
      </c>
      <c r="L1214" s="7">
        <f t="shared" si="1"/>
        <v>4605900000</v>
      </c>
      <c r="M1214" s="7">
        <f t="shared" si="2"/>
        <v>3481900000</v>
      </c>
      <c r="N1214" s="7">
        <f t="shared" si="3"/>
        <v>1124000000</v>
      </c>
    </row>
    <row r="1215">
      <c r="A1215" s="136">
        <v>1261.0</v>
      </c>
      <c r="B1215" s="137" t="s">
        <v>470</v>
      </c>
      <c r="C1215" s="137" t="s">
        <v>26</v>
      </c>
      <c r="D1215" s="139">
        <v>42004.0</v>
      </c>
      <c r="E1215" s="138">
        <v>1.04776E10</v>
      </c>
      <c r="F1215" s="138">
        <v>5.231E9</v>
      </c>
      <c r="G1215" s="138">
        <v>1.774E8</v>
      </c>
      <c r="H1215" s="141" t="s">
        <v>59</v>
      </c>
      <c r="I1215" s="138">
        <v>3.5743E9</v>
      </c>
      <c r="J1215" s="137" t="s">
        <v>12</v>
      </c>
      <c r="K1215" s="137" t="s">
        <v>410</v>
      </c>
      <c r="L1215" s="7">
        <f t="shared" si="1"/>
        <v>5246600000</v>
      </c>
      <c r="M1215" s="7">
        <f t="shared" si="2"/>
        <v>3751700000</v>
      </c>
      <c r="N1215" s="7">
        <f t="shared" si="3"/>
        <v>1494900000</v>
      </c>
    </row>
    <row r="1216">
      <c r="A1216" s="136">
        <v>1262.0</v>
      </c>
      <c r="B1216" s="137" t="s">
        <v>470</v>
      </c>
      <c r="C1216" s="137" t="s">
        <v>27</v>
      </c>
      <c r="D1216" s="139">
        <v>42369.0</v>
      </c>
      <c r="E1216" s="138">
        <v>1.19644E10</v>
      </c>
      <c r="F1216" s="138">
        <v>6.6977E9</v>
      </c>
      <c r="G1216" s="138">
        <v>1.635E8</v>
      </c>
      <c r="H1216" s="141" t="s">
        <v>59</v>
      </c>
      <c r="I1216" s="138">
        <v>3.6724E9</v>
      </c>
      <c r="J1216" s="137" t="s">
        <v>12</v>
      </c>
      <c r="K1216" s="137" t="s">
        <v>410</v>
      </c>
      <c r="L1216" s="7">
        <f t="shared" si="1"/>
        <v>5266700000</v>
      </c>
      <c r="M1216" s="7">
        <f t="shared" si="2"/>
        <v>3835900000</v>
      </c>
      <c r="N1216" s="7">
        <f t="shared" si="3"/>
        <v>1430800000</v>
      </c>
    </row>
    <row r="1217">
      <c r="A1217" s="136">
        <v>1263.0</v>
      </c>
      <c r="B1217" s="137" t="s">
        <v>470</v>
      </c>
      <c r="C1217" s="137" t="s">
        <v>28</v>
      </c>
      <c r="D1217" s="139">
        <v>42735.0</v>
      </c>
      <c r="E1217" s="138">
        <v>1.23941E10</v>
      </c>
      <c r="F1217" s="138">
        <v>6.9132E9</v>
      </c>
      <c r="G1217" s="138">
        <v>1.566E8</v>
      </c>
      <c r="H1217" s="141" t="s">
        <v>59</v>
      </c>
      <c r="I1217" s="138">
        <v>3.7326E9</v>
      </c>
      <c r="J1217" s="137" t="s">
        <v>12</v>
      </c>
      <c r="K1217" s="137" t="s">
        <v>410</v>
      </c>
      <c r="L1217" s="7">
        <f t="shared" si="1"/>
        <v>5480900000</v>
      </c>
      <c r="M1217" s="7">
        <f t="shared" si="2"/>
        <v>3889200000</v>
      </c>
      <c r="N1217" s="7">
        <f t="shared" si="3"/>
        <v>1591700000</v>
      </c>
    </row>
    <row r="1218">
      <c r="A1218" s="136">
        <v>1264.0</v>
      </c>
      <c r="B1218" s="137" t="s">
        <v>471</v>
      </c>
      <c r="C1218" s="137" t="s">
        <v>25</v>
      </c>
      <c r="D1218" s="139">
        <v>41639.0</v>
      </c>
      <c r="E1218" s="138">
        <v>2.104745E9</v>
      </c>
      <c r="F1218" s="138">
        <v>1.55355E8</v>
      </c>
      <c r="G1218" s="138">
        <v>3.46393E8</v>
      </c>
      <c r="H1218" s="138">
        <v>8.59947E8</v>
      </c>
      <c r="I1218" s="140" t="s">
        <v>59</v>
      </c>
      <c r="J1218" s="137" t="s">
        <v>10</v>
      </c>
      <c r="K1218" s="137" t="s">
        <v>202</v>
      </c>
      <c r="L1218" s="7">
        <f t="shared" si="1"/>
        <v>1949390000</v>
      </c>
      <c r="M1218" s="7">
        <f t="shared" si="2"/>
        <v>1206340000</v>
      </c>
      <c r="N1218" s="7">
        <f t="shared" si="3"/>
        <v>743050000</v>
      </c>
    </row>
    <row r="1219">
      <c r="A1219" s="136">
        <v>1265.0</v>
      </c>
      <c r="B1219" s="137" t="s">
        <v>471</v>
      </c>
      <c r="C1219" s="137" t="s">
        <v>26</v>
      </c>
      <c r="D1219" s="139">
        <v>42004.0</v>
      </c>
      <c r="E1219" s="138">
        <v>2.819557E9</v>
      </c>
      <c r="F1219" s="138">
        <v>2.05018E8</v>
      </c>
      <c r="G1219" s="138">
        <v>5.19267E8</v>
      </c>
      <c r="H1219" s="138">
        <v>1.271353E9</v>
      </c>
      <c r="I1219" s="140" t="s">
        <v>59</v>
      </c>
      <c r="J1219" s="137" t="s">
        <v>10</v>
      </c>
      <c r="K1219" s="137" t="s">
        <v>202</v>
      </c>
      <c r="L1219" s="7">
        <f t="shared" si="1"/>
        <v>2614539000</v>
      </c>
      <c r="M1219" s="7">
        <f t="shared" si="2"/>
        <v>1790620000</v>
      </c>
      <c r="N1219" s="7">
        <f t="shared" si="3"/>
        <v>823919000</v>
      </c>
    </row>
    <row r="1220">
      <c r="A1220" s="136">
        <v>1266.0</v>
      </c>
      <c r="B1220" s="137" t="s">
        <v>471</v>
      </c>
      <c r="C1220" s="137" t="s">
        <v>27</v>
      </c>
      <c r="D1220" s="139">
        <v>42369.0</v>
      </c>
      <c r="E1220" s="138">
        <v>4.103728E9</v>
      </c>
      <c r="F1220" s="138">
        <v>3.92709E8</v>
      </c>
      <c r="G1220" s="138">
        <v>8.38526E8</v>
      </c>
      <c r="H1220" s="138">
        <v>1.620577E9</v>
      </c>
      <c r="I1220" s="140" t="s">
        <v>59</v>
      </c>
      <c r="J1220" s="137" t="s">
        <v>10</v>
      </c>
      <c r="K1220" s="137" t="s">
        <v>202</v>
      </c>
      <c r="L1220" s="7">
        <f t="shared" si="1"/>
        <v>3711019000</v>
      </c>
      <c r="M1220" s="7">
        <f t="shared" si="2"/>
        <v>2459103000</v>
      </c>
      <c r="N1220" s="7">
        <f t="shared" si="3"/>
        <v>1251916000</v>
      </c>
    </row>
    <row r="1221">
      <c r="A1221" s="136">
        <v>1267.0</v>
      </c>
      <c r="B1221" s="137" t="s">
        <v>471</v>
      </c>
      <c r="C1221" s="137" t="s">
        <v>28</v>
      </c>
      <c r="D1221" s="139">
        <v>42735.0</v>
      </c>
      <c r="E1221" s="138">
        <v>4.860427E9</v>
      </c>
      <c r="F1221" s="138">
        <v>2.99694E8</v>
      </c>
      <c r="G1221" s="138">
        <v>1.177697E9</v>
      </c>
      <c r="H1221" s="138">
        <v>2.052295E9</v>
      </c>
      <c r="I1221" s="140" t="s">
        <v>59</v>
      </c>
      <c r="J1221" s="137" t="s">
        <v>10</v>
      </c>
      <c r="K1221" s="137" t="s">
        <v>202</v>
      </c>
      <c r="L1221" s="7">
        <f t="shared" si="1"/>
        <v>4560733000</v>
      </c>
      <c r="M1221" s="7">
        <f t="shared" si="2"/>
        <v>3229992000</v>
      </c>
      <c r="N1221" s="7">
        <f t="shared" si="3"/>
        <v>1330741000</v>
      </c>
    </row>
    <row r="1222">
      <c r="A1222" s="136">
        <v>1268.0</v>
      </c>
      <c r="B1222" s="137" t="s">
        <v>472</v>
      </c>
      <c r="C1222" s="137" t="s">
        <v>25</v>
      </c>
      <c r="D1222" s="139">
        <v>41274.0</v>
      </c>
      <c r="E1222" s="138">
        <v>1.70839E10</v>
      </c>
      <c r="F1222" s="138">
        <v>1.55909E10</v>
      </c>
      <c r="G1222" s="138">
        <v>1.54E7</v>
      </c>
      <c r="H1222" s="141" t="s">
        <v>59</v>
      </c>
      <c r="I1222" s="138">
        <v>3.61E7</v>
      </c>
      <c r="J1222" s="137" t="s">
        <v>12</v>
      </c>
      <c r="K1222" s="137" t="s">
        <v>86</v>
      </c>
      <c r="L1222" s="7">
        <f t="shared" si="1"/>
        <v>1493000000</v>
      </c>
      <c r="M1222" s="7">
        <f t="shared" si="2"/>
        <v>51500000</v>
      </c>
      <c r="N1222" s="7">
        <f t="shared" si="3"/>
        <v>1441500000</v>
      </c>
    </row>
    <row r="1223">
      <c r="A1223" s="136">
        <v>1269.0</v>
      </c>
      <c r="B1223" s="137" t="s">
        <v>472</v>
      </c>
      <c r="C1223" s="137" t="s">
        <v>26</v>
      </c>
      <c r="D1223" s="139">
        <v>41639.0</v>
      </c>
      <c r="E1223" s="138">
        <v>1.81709E10</v>
      </c>
      <c r="F1223" s="138">
        <v>1.62751E10</v>
      </c>
      <c r="G1223" s="138">
        <v>1.88E7</v>
      </c>
      <c r="H1223" s="141" t="s">
        <v>59</v>
      </c>
      <c r="I1223" s="138">
        <v>3.88E7</v>
      </c>
      <c r="J1223" s="137" t="s">
        <v>12</v>
      </c>
      <c r="K1223" s="137" t="s">
        <v>86</v>
      </c>
      <c r="L1223" s="7">
        <f t="shared" si="1"/>
        <v>1895800000</v>
      </c>
      <c r="M1223" s="7">
        <f t="shared" si="2"/>
        <v>57600000</v>
      </c>
      <c r="N1223" s="7">
        <f t="shared" si="3"/>
        <v>1838200000</v>
      </c>
    </row>
    <row r="1224">
      <c r="A1224" s="136">
        <v>1270.0</v>
      </c>
      <c r="B1224" s="137" t="s">
        <v>472</v>
      </c>
      <c r="C1224" s="137" t="s">
        <v>27</v>
      </c>
      <c r="D1224" s="139">
        <v>42004.0</v>
      </c>
      <c r="E1224" s="138">
        <v>1.93914E10</v>
      </c>
      <c r="F1224" s="138">
        <v>1.72973E10</v>
      </c>
      <c r="G1224" s="138">
        <v>1.89E7</v>
      </c>
      <c r="H1224" s="141" t="s">
        <v>59</v>
      </c>
      <c r="I1224" s="138">
        <v>5.09E7</v>
      </c>
      <c r="J1224" s="137" t="s">
        <v>12</v>
      </c>
      <c r="K1224" s="137" t="s">
        <v>86</v>
      </c>
      <c r="L1224" s="7">
        <f t="shared" si="1"/>
        <v>2094100000</v>
      </c>
      <c r="M1224" s="7">
        <f t="shared" si="2"/>
        <v>69800000</v>
      </c>
      <c r="N1224" s="7">
        <f t="shared" si="3"/>
        <v>2024300000</v>
      </c>
    </row>
    <row r="1225">
      <c r="A1225" s="136">
        <v>1271.0</v>
      </c>
      <c r="B1225" s="137" t="s">
        <v>472</v>
      </c>
      <c r="C1225" s="137" t="s">
        <v>28</v>
      </c>
      <c r="D1225" s="139">
        <v>42369.0</v>
      </c>
      <c r="E1225" s="138">
        <v>2.08538E10</v>
      </c>
      <c r="F1225" s="138">
        <v>1.87059E10</v>
      </c>
      <c r="G1225" s="138">
        <v>2.28E7</v>
      </c>
      <c r="H1225" s="141" t="s">
        <v>59</v>
      </c>
      <c r="I1225" s="138">
        <v>7.75E7</v>
      </c>
      <c r="J1225" s="137" t="s">
        <v>12</v>
      </c>
      <c r="K1225" s="137" t="s">
        <v>86</v>
      </c>
      <c r="L1225" s="7">
        <f t="shared" si="1"/>
        <v>2147900000</v>
      </c>
      <c r="M1225" s="7">
        <f t="shared" si="2"/>
        <v>100300000</v>
      </c>
      <c r="N1225" s="7">
        <f t="shared" si="3"/>
        <v>2047600000</v>
      </c>
    </row>
    <row r="1226">
      <c r="A1226" s="136">
        <v>1272.0</v>
      </c>
      <c r="B1226" s="137" t="s">
        <v>473</v>
      </c>
      <c r="C1226" s="137" t="s">
        <v>25</v>
      </c>
      <c r="D1226" s="139">
        <v>41455.0</v>
      </c>
      <c r="E1226" s="138">
        <v>1.3015704E10</v>
      </c>
      <c r="F1226" s="138">
        <v>1.0086675E10</v>
      </c>
      <c r="G1226" s="138">
        <v>1.554973E9</v>
      </c>
      <c r="H1226" s="141" t="s">
        <v>59</v>
      </c>
      <c r="I1226" s="141" t="s">
        <v>59</v>
      </c>
      <c r="J1226" s="137" t="s">
        <v>14</v>
      </c>
      <c r="K1226" s="137" t="s">
        <v>196</v>
      </c>
      <c r="L1226" s="7">
        <f t="shared" si="1"/>
        <v>2929029000</v>
      </c>
      <c r="M1226" s="6">
        <f t="shared" si="2"/>
        <v>1554973000</v>
      </c>
      <c r="N1226" s="7">
        <f t="shared" si="3"/>
        <v>1374056000</v>
      </c>
    </row>
    <row r="1227">
      <c r="A1227" s="136">
        <v>1273.0</v>
      </c>
      <c r="B1227" s="137" t="s">
        <v>473</v>
      </c>
      <c r="C1227" s="137" t="s">
        <v>26</v>
      </c>
      <c r="D1227" s="139">
        <v>41820.0</v>
      </c>
      <c r="E1227" s="138">
        <v>1.3215971E10</v>
      </c>
      <c r="F1227" s="138">
        <v>1.0188227E10</v>
      </c>
      <c r="G1227" s="138">
        <v>1.633992E9</v>
      </c>
      <c r="H1227" s="140" t="s">
        <v>59</v>
      </c>
      <c r="I1227" s="141" t="s">
        <v>59</v>
      </c>
      <c r="J1227" s="137" t="s">
        <v>14</v>
      </c>
      <c r="K1227" s="137" t="s">
        <v>196</v>
      </c>
      <c r="L1227" s="7">
        <f t="shared" si="1"/>
        <v>3027744000</v>
      </c>
      <c r="M1227" s="6">
        <f t="shared" si="2"/>
        <v>1633992000</v>
      </c>
      <c r="N1227" s="7">
        <f t="shared" si="3"/>
        <v>1393752000</v>
      </c>
    </row>
    <row r="1228">
      <c r="A1228" s="136">
        <v>1274.0</v>
      </c>
      <c r="B1228" s="137" t="s">
        <v>473</v>
      </c>
      <c r="C1228" s="137" t="s">
        <v>27</v>
      </c>
      <c r="D1228" s="139">
        <v>42185.0</v>
      </c>
      <c r="E1228" s="138">
        <v>1.2711744E10</v>
      </c>
      <c r="F1228" s="138">
        <v>9.655245E9</v>
      </c>
      <c r="G1228" s="138">
        <v>1.544746E9</v>
      </c>
      <c r="H1228" s="141" t="s">
        <v>59</v>
      </c>
      <c r="I1228" s="140" t="s">
        <v>59</v>
      </c>
      <c r="J1228" s="137" t="s">
        <v>14</v>
      </c>
      <c r="K1228" s="137" t="s">
        <v>196</v>
      </c>
      <c r="L1228" s="7">
        <f t="shared" si="1"/>
        <v>3056499000</v>
      </c>
      <c r="M1228" s="7">
        <f t="shared" si="2"/>
        <v>1544746000</v>
      </c>
      <c r="N1228" s="7">
        <f t="shared" si="3"/>
        <v>1511753000</v>
      </c>
    </row>
    <row r="1229">
      <c r="A1229" s="136">
        <v>1275.0</v>
      </c>
      <c r="B1229" s="137" t="s">
        <v>473</v>
      </c>
      <c r="C1229" s="137" t="s">
        <v>28</v>
      </c>
      <c r="D1229" s="139">
        <v>42551.0</v>
      </c>
      <c r="E1229" s="138">
        <v>1.1360753E10</v>
      </c>
      <c r="F1229" s="138">
        <v>8.823384E9</v>
      </c>
      <c r="G1229" s="138">
        <v>1.35936E9</v>
      </c>
      <c r="H1229" s="141" t="s">
        <v>59</v>
      </c>
      <c r="I1229" s="140" t="s">
        <v>59</v>
      </c>
      <c r="J1229" s="137" t="s">
        <v>14</v>
      </c>
      <c r="K1229" s="137" t="s">
        <v>196</v>
      </c>
      <c r="L1229" s="7">
        <f t="shared" si="1"/>
        <v>2537369000</v>
      </c>
      <c r="M1229" s="7">
        <f t="shared" si="2"/>
        <v>1359360000</v>
      </c>
      <c r="N1229" s="7">
        <f t="shared" si="3"/>
        <v>1178009000</v>
      </c>
    </row>
    <row r="1230">
      <c r="A1230" s="136">
        <v>1276.0</v>
      </c>
      <c r="B1230" s="137" t="s">
        <v>474</v>
      </c>
      <c r="C1230" s="137" t="s">
        <v>25</v>
      </c>
      <c r="D1230" s="139">
        <v>41639.0</v>
      </c>
      <c r="E1230" s="138">
        <v>5.679595E9</v>
      </c>
      <c r="F1230" s="138">
        <v>4.507196E9</v>
      </c>
      <c r="G1230" s="138">
        <v>5.685E8</v>
      </c>
      <c r="H1230" s="141" t="s">
        <v>59</v>
      </c>
      <c r="I1230" s="140" t="s">
        <v>59</v>
      </c>
      <c r="J1230" s="137" t="s">
        <v>9</v>
      </c>
      <c r="K1230" s="137" t="s">
        <v>232</v>
      </c>
      <c r="L1230" s="7">
        <f t="shared" si="1"/>
        <v>1172399000</v>
      </c>
      <c r="M1230" s="7">
        <f t="shared" si="2"/>
        <v>568500000</v>
      </c>
      <c r="N1230" s="7">
        <f t="shared" si="3"/>
        <v>603899000</v>
      </c>
    </row>
    <row r="1231">
      <c r="A1231" s="136">
        <v>1277.0</v>
      </c>
      <c r="B1231" s="137" t="s">
        <v>474</v>
      </c>
      <c r="C1231" s="137" t="s">
        <v>26</v>
      </c>
      <c r="D1231" s="139">
        <v>42004.0</v>
      </c>
      <c r="E1231" s="138">
        <v>5.822363E9</v>
      </c>
      <c r="F1231" s="138">
        <v>4.244479E9</v>
      </c>
      <c r="G1231" s="138">
        <v>8.6139E8</v>
      </c>
      <c r="H1231" s="141" t="s">
        <v>59</v>
      </c>
      <c r="I1231" s="140" t="s">
        <v>59</v>
      </c>
      <c r="J1231" s="137" t="s">
        <v>9</v>
      </c>
      <c r="K1231" s="137" t="s">
        <v>232</v>
      </c>
      <c r="L1231" s="7">
        <f t="shared" si="1"/>
        <v>1577884000</v>
      </c>
      <c r="M1231" s="7">
        <f t="shared" si="2"/>
        <v>861390000</v>
      </c>
      <c r="N1231" s="7">
        <f t="shared" si="3"/>
        <v>716494000</v>
      </c>
    </row>
    <row r="1232">
      <c r="A1232" s="136">
        <v>1278.0</v>
      </c>
      <c r="B1232" s="137" t="s">
        <v>474</v>
      </c>
      <c r="C1232" s="137" t="s">
        <v>27</v>
      </c>
      <c r="D1232" s="139">
        <v>42369.0</v>
      </c>
      <c r="E1232" s="138">
        <v>5.981964E9</v>
      </c>
      <c r="F1232" s="138">
        <v>4.35385E9</v>
      </c>
      <c r="G1232" s="138">
        <v>7.94728E8</v>
      </c>
      <c r="H1232" s="141" t="s">
        <v>59</v>
      </c>
      <c r="I1232" s="140" t="s">
        <v>59</v>
      </c>
      <c r="J1232" s="137" t="s">
        <v>9</v>
      </c>
      <c r="K1232" s="137" t="s">
        <v>232</v>
      </c>
      <c r="L1232" s="7">
        <f t="shared" si="1"/>
        <v>1628114000</v>
      </c>
      <c r="M1232" s="7">
        <f t="shared" si="2"/>
        <v>794728000</v>
      </c>
      <c r="N1232" s="7">
        <f t="shared" si="3"/>
        <v>833386000</v>
      </c>
    </row>
    <row r="1233">
      <c r="A1233" s="136">
        <v>1279.0</v>
      </c>
      <c r="B1233" s="137" t="s">
        <v>474</v>
      </c>
      <c r="C1233" s="137" t="s">
        <v>28</v>
      </c>
      <c r="D1233" s="139">
        <v>42735.0</v>
      </c>
      <c r="E1233" s="138">
        <v>7.668476E9</v>
      </c>
      <c r="F1233" s="138">
        <v>5.728662E9</v>
      </c>
      <c r="G1233" s="138">
        <v>9.5715E8</v>
      </c>
      <c r="H1233" s="141" t="s">
        <v>59</v>
      </c>
      <c r="I1233" s="140" t="s">
        <v>59</v>
      </c>
      <c r="J1233" s="137" t="s">
        <v>9</v>
      </c>
      <c r="K1233" s="137" t="s">
        <v>232</v>
      </c>
      <c r="L1233" s="7">
        <f t="shared" si="1"/>
        <v>1939814000</v>
      </c>
      <c r="M1233" s="7">
        <f t="shared" si="2"/>
        <v>957150000</v>
      </c>
      <c r="N1233" s="7">
        <f t="shared" si="3"/>
        <v>982664000</v>
      </c>
    </row>
    <row r="1234">
      <c r="A1234" s="136">
        <v>1280.0</v>
      </c>
      <c r="B1234" s="137" t="s">
        <v>475</v>
      </c>
      <c r="C1234" s="137" t="s">
        <v>25</v>
      </c>
      <c r="D1234" s="139">
        <v>41273.0</v>
      </c>
      <c r="E1234" s="138">
        <v>2.105188E9</v>
      </c>
      <c r="F1234" s="138">
        <v>1.143659E9</v>
      </c>
      <c r="G1234" s="138">
        <v>6.2737E8</v>
      </c>
      <c r="H1234" s="138">
        <v>1.31835E8</v>
      </c>
      <c r="I1234" s="140" t="s">
        <v>59</v>
      </c>
      <c r="J1234" s="137" t="s">
        <v>13</v>
      </c>
      <c r="K1234" s="137" t="s">
        <v>70</v>
      </c>
      <c r="L1234" s="7">
        <f t="shared" si="1"/>
        <v>961529000</v>
      </c>
      <c r="M1234" s="7">
        <f t="shared" si="2"/>
        <v>759205000</v>
      </c>
      <c r="N1234" s="7">
        <f t="shared" si="3"/>
        <v>202324000</v>
      </c>
    </row>
    <row r="1235">
      <c r="A1235" s="136">
        <v>1281.0</v>
      </c>
      <c r="B1235" s="137" t="s">
        <v>475</v>
      </c>
      <c r="C1235" s="137" t="s">
        <v>26</v>
      </c>
      <c r="D1235" s="142">
        <v>41637.0</v>
      </c>
      <c r="E1235" s="138">
        <v>2.157586E9</v>
      </c>
      <c r="F1235" s="138">
        <v>1.181444E9</v>
      </c>
      <c r="G1235" s="138">
        <v>5.81898E8</v>
      </c>
      <c r="H1235" s="138">
        <v>1.324E8</v>
      </c>
      <c r="I1235" s="141" t="s">
        <v>59</v>
      </c>
      <c r="J1235" s="137" t="s">
        <v>13</v>
      </c>
      <c r="K1235" s="137" t="s">
        <v>70</v>
      </c>
      <c r="L1235" s="7">
        <f t="shared" si="1"/>
        <v>976142000</v>
      </c>
      <c r="M1235" s="6">
        <f t="shared" si="2"/>
        <v>714298000</v>
      </c>
      <c r="N1235" s="7">
        <f t="shared" si="3"/>
        <v>261844000</v>
      </c>
    </row>
    <row r="1236">
      <c r="A1236" s="136">
        <v>1282.0</v>
      </c>
      <c r="B1236" s="137" t="s">
        <v>475</v>
      </c>
      <c r="C1236" s="137" t="s">
        <v>27</v>
      </c>
      <c r="D1236" s="139">
        <v>42001.0</v>
      </c>
      <c r="E1236" s="138">
        <v>2.237219E9</v>
      </c>
      <c r="F1236" s="138">
        <v>1.232611E9</v>
      </c>
      <c r="G1236" s="138">
        <v>6.59335E8</v>
      </c>
      <c r="H1236" s="138">
        <v>1.21141E8</v>
      </c>
      <c r="I1236" s="140" t="s">
        <v>59</v>
      </c>
      <c r="J1236" s="137" t="s">
        <v>13</v>
      </c>
      <c r="K1236" s="137" t="s">
        <v>70</v>
      </c>
      <c r="L1236" s="7">
        <f t="shared" si="1"/>
        <v>1004608000</v>
      </c>
      <c r="M1236" s="7">
        <f t="shared" si="2"/>
        <v>780476000</v>
      </c>
      <c r="N1236" s="7">
        <f t="shared" si="3"/>
        <v>224132000</v>
      </c>
    </row>
    <row r="1237">
      <c r="A1237" s="136">
        <v>1283.0</v>
      </c>
      <c r="B1237" s="137" t="s">
        <v>475</v>
      </c>
      <c r="C1237" s="137" t="s">
        <v>28</v>
      </c>
      <c r="D1237" s="139">
        <v>42372.0</v>
      </c>
      <c r="E1237" s="138">
        <v>2.262359E9</v>
      </c>
      <c r="F1237" s="138">
        <v>1.237859E9</v>
      </c>
      <c r="G1237" s="138">
        <v>5.98848E8</v>
      </c>
      <c r="H1237" s="138">
        <v>1.25928E8</v>
      </c>
      <c r="I1237" s="141" t="s">
        <v>59</v>
      </c>
      <c r="J1237" s="137" t="s">
        <v>13</v>
      </c>
      <c r="K1237" s="137" t="s">
        <v>70</v>
      </c>
      <c r="L1237" s="7">
        <f t="shared" si="1"/>
        <v>1024500000</v>
      </c>
      <c r="M1237" s="6">
        <f t="shared" si="2"/>
        <v>724776000</v>
      </c>
      <c r="N1237" s="7">
        <f t="shared" si="3"/>
        <v>299724000</v>
      </c>
    </row>
    <row r="1238">
      <c r="A1238" s="136">
        <v>1284.0</v>
      </c>
      <c r="B1238" s="137" t="s">
        <v>476</v>
      </c>
      <c r="C1238" s="137" t="s">
        <v>25</v>
      </c>
      <c r="D1238" s="139">
        <v>41639.0</v>
      </c>
      <c r="E1238" s="138">
        <v>8.0029E10</v>
      </c>
      <c r="F1238" s="138">
        <v>5.9222E10</v>
      </c>
      <c r="G1238" s="138">
        <v>6.89E9</v>
      </c>
      <c r="H1238" s="141" t="s">
        <v>59</v>
      </c>
      <c r="I1238" s="138">
        <v>9.3E7</v>
      </c>
      <c r="J1238" s="137" t="s">
        <v>10</v>
      </c>
      <c r="K1238" s="137" t="s">
        <v>424</v>
      </c>
      <c r="L1238" s="7">
        <f t="shared" si="1"/>
        <v>20807000000</v>
      </c>
      <c r="M1238" s="7">
        <f t="shared" si="2"/>
        <v>6983000000</v>
      </c>
      <c r="N1238" s="7">
        <f t="shared" si="3"/>
        <v>13824000000</v>
      </c>
    </row>
    <row r="1239">
      <c r="A1239" s="136">
        <v>1285.0</v>
      </c>
      <c r="B1239" s="137" t="s">
        <v>476</v>
      </c>
      <c r="C1239" s="137" t="s">
        <v>26</v>
      </c>
      <c r="D1239" s="139">
        <v>42004.0</v>
      </c>
      <c r="E1239" s="138">
        <v>8.0106E10</v>
      </c>
      <c r="F1239" s="138">
        <v>6.0775E10</v>
      </c>
      <c r="G1239" s="138">
        <v>7.001E9</v>
      </c>
      <c r="H1239" s="141" t="s">
        <v>59</v>
      </c>
      <c r="I1239" s="138">
        <v>9.3E7</v>
      </c>
      <c r="J1239" s="137" t="s">
        <v>10</v>
      </c>
      <c r="K1239" s="137" t="s">
        <v>424</v>
      </c>
      <c r="L1239" s="7">
        <f t="shared" si="1"/>
        <v>19331000000</v>
      </c>
      <c r="M1239" s="7">
        <f t="shared" si="2"/>
        <v>7094000000</v>
      </c>
      <c r="N1239" s="7">
        <f t="shared" si="3"/>
        <v>12237000000</v>
      </c>
    </row>
    <row r="1240">
      <c r="A1240" s="136">
        <v>1286.0</v>
      </c>
      <c r="B1240" s="137" t="s">
        <v>476</v>
      </c>
      <c r="C1240" s="137" t="s">
        <v>27</v>
      </c>
      <c r="D1240" s="139">
        <v>42369.0</v>
      </c>
      <c r="E1240" s="138">
        <v>7.3908E10</v>
      </c>
      <c r="F1240" s="138">
        <v>5.6479E10</v>
      </c>
      <c r="G1240" s="138">
        <v>6.656E9</v>
      </c>
      <c r="H1240" s="141" t="s">
        <v>59</v>
      </c>
      <c r="I1240" s="138">
        <v>8.2E7</v>
      </c>
      <c r="J1240" s="137" t="s">
        <v>10</v>
      </c>
      <c r="K1240" s="137" t="s">
        <v>424</v>
      </c>
      <c r="L1240" s="7">
        <f t="shared" si="1"/>
        <v>17429000000</v>
      </c>
      <c r="M1240" s="7">
        <f t="shared" si="2"/>
        <v>6738000000</v>
      </c>
      <c r="N1240" s="7">
        <f t="shared" si="3"/>
        <v>10691000000</v>
      </c>
    </row>
    <row r="1241">
      <c r="A1241" s="136">
        <v>1287.0</v>
      </c>
      <c r="B1241" s="137" t="s">
        <v>476</v>
      </c>
      <c r="C1241" s="137" t="s">
        <v>28</v>
      </c>
      <c r="D1241" s="139">
        <v>42735.0</v>
      </c>
      <c r="E1241" s="138">
        <v>7.4953E10</v>
      </c>
      <c r="F1241" s="138">
        <v>5.7659E10</v>
      </c>
      <c r="G1241" s="138">
        <v>6.405E9</v>
      </c>
      <c r="H1241" s="141" t="s">
        <v>59</v>
      </c>
      <c r="I1241" s="138">
        <v>7.4E7</v>
      </c>
      <c r="J1241" s="137" t="s">
        <v>10</v>
      </c>
      <c r="K1241" s="137" t="s">
        <v>424</v>
      </c>
      <c r="L1241" s="7">
        <f t="shared" si="1"/>
        <v>17294000000</v>
      </c>
      <c r="M1241" s="7">
        <f t="shared" si="2"/>
        <v>6479000000</v>
      </c>
      <c r="N1241" s="7">
        <f t="shared" si="3"/>
        <v>10815000000</v>
      </c>
    </row>
    <row r="1242">
      <c r="A1242" s="136">
        <v>1288.0</v>
      </c>
      <c r="B1242" s="137" t="s">
        <v>477</v>
      </c>
      <c r="C1242" s="137" t="s">
        <v>25</v>
      </c>
      <c r="D1242" s="139">
        <v>41274.0</v>
      </c>
      <c r="E1242" s="138">
        <v>1.6606E10</v>
      </c>
      <c r="F1242" s="138">
        <v>3.86E8</v>
      </c>
      <c r="G1242" s="138">
        <v>1.0486E10</v>
      </c>
      <c r="H1242" s="140" t="s">
        <v>59</v>
      </c>
      <c r="I1242" s="138">
        <v>9.87E8</v>
      </c>
      <c r="J1242" s="137" t="s">
        <v>12</v>
      </c>
      <c r="K1242" s="137" t="s">
        <v>137</v>
      </c>
      <c r="L1242" s="7">
        <f t="shared" si="1"/>
        <v>16220000000</v>
      </c>
      <c r="M1242" s="7">
        <f t="shared" si="2"/>
        <v>11473000000</v>
      </c>
      <c r="N1242" s="7">
        <f t="shared" si="3"/>
        <v>4747000000</v>
      </c>
    </row>
    <row r="1243">
      <c r="A1243" s="136">
        <v>1289.0</v>
      </c>
      <c r="B1243" s="137" t="s">
        <v>477</v>
      </c>
      <c r="C1243" s="137" t="s">
        <v>26</v>
      </c>
      <c r="D1243" s="139">
        <v>41639.0</v>
      </c>
      <c r="E1243" s="138">
        <v>1.6872E10</v>
      </c>
      <c r="F1243" s="138">
        <v>3.44E8</v>
      </c>
      <c r="G1243" s="138">
        <v>9.681E9</v>
      </c>
      <c r="H1243" s="141" t="s">
        <v>59</v>
      </c>
      <c r="I1243" s="138">
        <v>6.43E8</v>
      </c>
      <c r="J1243" s="137" t="s">
        <v>12</v>
      </c>
      <c r="K1243" s="137" t="s">
        <v>137</v>
      </c>
      <c r="L1243" s="7">
        <f t="shared" si="1"/>
        <v>16528000000</v>
      </c>
      <c r="M1243" s="7">
        <f t="shared" si="2"/>
        <v>10324000000</v>
      </c>
      <c r="N1243" s="7">
        <f t="shared" si="3"/>
        <v>6204000000</v>
      </c>
    </row>
    <row r="1244">
      <c r="A1244" s="136">
        <v>1290.0</v>
      </c>
      <c r="B1244" s="137" t="s">
        <v>477</v>
      </c>
      <c r="C1244" s="137" t="s">
        <v>27</v>
      </c>
      <c r="D1244" s="139">
        <v>42004.0</v>
      </c>
      <c r="E1244" s="138">
        <v>1.6281E10</v>
      </c>
      <c r="F1244" s="138">
        <v>3.25E8</v>
      </c>
      <c r="G1244" s="138">
        <v>9.488E9</v>
      </c>
      <c r="H1244" s="141" t="s">
        <v>59</v>
      </c>
      <c r="I1244" s="138">
        <v>2.73E8</v>
      </c>
      <c r="J1244" s="137" t="s">
        <v>12</v>
      </c>
      <c r="K1244" s="137" t="s">
        <v>137</v>
      </c>
      <c r="L1244" s="7">
        <f t="shared" si="1"/>
        <v>15956000000</v>
      </c>
      <c r="M1244" s="7">
        <f t="shared" si="2"/>
        <v>9761000000</v>
      </c>
      <c r="N1244" s="7">
        <f t="shared" si="3"/>
        <v>6195000000</v>
      </c>
    </row>
    <row r="1245">
      <c r="A1245" s="136">
        <v>1291.0</v>
      </c>
      <c r="B1245" s="137" t="s">
        <v>477</v>
      </c>
      <c r="C1245" s="137" t="s">
        <v>28</v>
      </c>
      <c r="D1245" s="139">
        <v>42369.0</v>
      </c>
      <c r="E1245" s="138">
        <v>1.627E10</v>
      </c>
      <c r="F1245" s="138">
        <v>4.03E8</v>
      </c>
      <c r="G1245" s="138">
        <v>9.463E9</v>
      </c>
      <c r="H1245" s="141" t="s">
        <v>59</v>
      </c>
      <c r="I1245" s="138">
        <v>2.55E8</v>
      </c>
      <c r="J1245" s="137" t="s">
        <v>12</v>
      </c>
      <c r="K1245" s="137" t="s">
        <v>137</v>
      </c>
      <c r="L1245" s="7">
        <f t="shared" si="1"/>
        <v>15867000000</v>
      </c>
      <c r="M1245" s="7">
        <f t="shared" si="2"/>
        <v>9718000000</v>
      </c>
      <c r="N1245" s="7">
        <f t="shared" si="3"/>
        <v>6149000000</v>
      </c>
    </row>
    <row r="1246">
      <c r="A1246" s="136">
        <v>1292.0</v>
      </c>
      <c r="B1246" s="137" t="s">
        <v>478</v>
      </c>
      <c r="C1246" s="137" t="s">
        <v>25</v>
      </c>
      <c r="D1246" s="139">
        <v>41274.0</v>
      </c>
      <c r="E1246" s="138">
        <v>4.3068E9</v>
      </c>
      <c r="F1246" s="138">
        <v>3.0409E9</v>
      </c>
      <c r="G1246" s="138">
        <v>1.1177E9</v>
      </c>
      <c r="H1246" s="138">
        <v>9.23E7</v>
      </c>
      <c r="I1246" s="141" t="s">
        <v>59</v>
      </c>
      <c r="J1246" s="137" t="s">
        <v>14</v>
      </c>
      <c r="K1246" s="137" t="s">
        <v>189</v>
      </c>
      <c r="L1246" s="7">
        <f t="shared" si="1"/>
        <v>1265900000</v>
      </c>
      <c r="M1246" s="6">
        <f t="shared" si="2"/>
        <v>1210000000</v>
      </c>
      <c r="N1246" s="7">
        <f t="shared" si="3"/>
        <v>55900000</v>
      </c>
    </row>
    <row r="1247">
      <c r="A1247" s="136">
        <v>1293.0</v>
      </c>
      <c r="B1247" s="137" t="s">
        <v>478</v>
      </c>
      <c r="C1247" s="137" t="s">
        <v>26</v>
      </c>
      <c r="D1247" s="139">
        <v>41639.0</v>
      </c>
      <c r="E1247" s="138">
        <v>6.9997E9</v>
      </c>
      <c r="F1247" s="138">
        <v>4.6296E9</v>
      </c>
      <c r="G1247" s="138">
        <v>1.4937E9</v>
      </c>
      <c r="H1247" s="138">
        <v>1.228E8</v>
      </c>
      <c r="I1247" s="141" t="s">
        <v>59</v>
      </c>
      <c r="J1247" s="137" t="s">
        <v>14</v>
      </c>
      <c r="K1247" s="137" t="s">
        <v>189</v>
      </c>
      <c r="L1247" s="7">
        <f t="shared" si="1"/>
        <v>2370100000</v>
      </c>
      <c r="M1247" s="6">
        <f t="shared" si="2"/>
        <v>1616500000</v>
      </c>
      <c r="N1247" s="7">
        <f t="shared" si="3"/>
        <v>753600000</v>
      </c>
    </row>
    <row r="1248">
      <c r="A1248" s="136">
        <v>1294.0</v>
      </c>
      <c r="B1248" s="137" t="s">
        <v>478</v>
      </c>
      <c r="C1248" s="137" t="s">
        <v>27</v>
      </c>
      <c r="D1248" s="139">
        <v>42004.0</v>
      </c>
      <c r="E1248" s="138">
        <v>7.039E9</v>
      </c>
      <c r="F1248" s="138">
        <v>4.576E9</v>
      </c>
      <c r="G1248" s="138">
        <v>1.4938E9</v>
      </c>
      <c r="H1248" s="138">
        <v>1.173E8</v>
      </c>
      <c r="I1248" s="141" t="s">
        <v>59</v>
      </c>
      <c r="J1248" s="137" t="s">
        <v>14</v>
      </c>
      <c r="K1248" s="137" t="s">
        <v>189</v>
      </c>
      <c r="L1248" s="7">
        <f t="shared" si="1"/>
        <v>2463000000</v>
      </c>
      <c r="M1248" s="6">
        <f t="shared" si="2"/>
        <v>1611100000</v>
      </c>
      <c r="N1248" s="7">
        <f t="shared" si="3"/>
        <v>851900000</v>
      </c>
    </row>
    <row r="1249">
      <c r="A1249" s="136">
        <v>1295.0</v>
      </c>
      <c r="B1249" s="137" t="s">
        <v>478</v>
      </c>
      <c r="C1249" s="137" t="s">
        <v>28</v>
      </c>
      <c r="D1249" s="139">
        <v>42369.0</v>
      </c>
      <c r="E1249" s="138">
        <v>6.449E9</v>
      </c>
      <c r="F1249" s="138">
        <v>4.2632E9</v>
      </c>
      <c r="G1249" s="138">
        <v>1.3343E9</v>
      </c>
      <c r="H1249" s="138">
        <v>1.196E8</v>
      </c>
      <c r="I1249" s="141" t="s">
        <v>59</v>
      </c>
      <c r="J1249" s="137" t="s">
        <v>14</v>
      </c>
      <c r="K1249" s="137" t="s">
        <v>189</v>
      </c>
      <c r="L1249" s="7">
        <f t="shared" si="1"/>
        <v>2185800000</v>
      </c>
      <c r="M1249" s="6">
        <f t="shared" si="2"/>
        <v>1453900000</v>
      </c>
      <c r="N1249" s="7">
        <f t="shared" si="3"/>
        <v>731900000</v>
      </c>
    </row>
    <row r="1250">
      <c r="A1250" s="136">
        <v>1296.0</v>
      </c>
      <c r="B1250" s="137" t="s">
        <v>479</v>
      </c>
      <c r="C1250" s="137" t="s">
        <v>25</v>
      </c>
      <c r="D1250" s="139">
        <v>41274.0</v>
      </c>
      <c r="E1250" s="138">
        <v>3.301804E9</v>
      </c>
      <c r="F1250" s="138">
        <v>1.879559E9</v>
      </c>
      <c r="G1250" s="138">
        <v>1.66154E8</v>
      </c>
      <c r="H1250" s="141" t="s">
        <v>59</v>
      </c>
      <c r="I1250" s="138">
        <v>4.04336E8</v>
      </c>
      <c r="J1250" s="137" t="s">
        <v>19</v>
      </c>
      <c r="K1250" s="137" t="s">
        <v>80</v>
      </c>
      <c r="L1250" s="7">
        <f t="shared" si="1"/>
        <v>1422245000</v>
      </c>
      <c r="M1250" s="7">
        <f t="shared" si="2"/>
        <v>570490000</v>
      </c>
      <c r="N1250" s="7">
        <f t="shared" si="3"/>
        <v>851755000</v>
      </c>
    </row>
    <row r="1251">
      <c r="A1251" s="136">
        <v>1297.0</v>
      </c>
      <c r="B1251" s="137" t="s">
        <v>479</v>
      </c>
      <c r="C1251" s="137" t="s">
        <v>26</v>
      </c>
      <c r="D1251" s="139">
        <v>41639.0</v>
      </c>
      <c r="E1251" s="138">
        <v>3.454628E9</v>
      </c>
      <c r="F1251" s="138">
        <v>2.020436E9</v>
      </c>
      <c r="G1251" s="138">
        <v>1.72161E8</v>
      </c>
      <c r="H1251" s="140" t="s">
        <v>59</v>
      </c>
      <c r="I1251" s="138">
        <v>4.15708E8</v>
      </c>
      <c r="J1251" s="137" t="s">
        <v>19</v>
      </c>
      <c r="K1251" s="137" t="s">
        <v>80</v>
      </c>
      <c r="L1251" s="7">
        <f t="shared" si="1"/>
        <v>1434192000</v>
      </c>
      <c r="M1251" s="7">
        <f t="shared" si="2"/>
        <v>587869000</v>
      </c>
      <c r="N1251" s="7">
        <f t="shared" si="3"/>
        <v>846323000</v>
      </c>
    </row>
    <row r="1252">
      <c r="A1252" s="136">
        <v>1298.0</v>
      </c>
      <c r="B1252" s="137" t="s">
        <v>479</v>
      </c>
      <c r="C1252" s="137" t="s">
        <v>27</v>
      </c>
      <c r="D1252" s="139">
        <v>42004.0</v>
      </c>
      <c r="E1252" s="138">
        <v>3.491632E9</v>
      </c>
      <c r="F1252" s="138">
        <v>2.087854E9</v>
      </c>
      <c r="G1252" s="138">
        <v>1.75178E8</v>
      </c>
      <c r="H1252" s="141" t="s">
        <v>59</v>
      </c>
      <c r="I1252" s="138">
        <v>4.17358E8</v>
      </c>
      <c r="J1252" s="137" t="s">
        <v>19</v>
      </c>
      <c r="K1252" s="137" t="s">
        <v>80</v>
      </c>
      <c r="L1252" s="7">
        <f t="shared" si="1"/>
        <v>1403778000</v>
      </c>
      <c r="M1252" s="7">
        <f t="shared" si="2"/>
        <v>592536000</v>
      </c>
      <c r="N1252" s="7">
        <f t="shared" si="3"/>
        <v>811242000</v>
      </c>
    </row>
    <row r="1253">
      <c r="A1253" s="136">
        <v>1299.0</v>
      </c>
      <c r="B1253" s="137" t="s">
        <v>479</v>
      </c>
      <c r="C1253" s="137" t="s">
        <v>28</v>
      </c>
      <c r="D1253" s="139">
        <v>42369.0</v>
      </c>
      <c r="E1253" s="138">
        <v>3.495443E9</v>
      </c>
      <c r="F1253" s="138">
        <v>1.969675E9</v>
      </c>
      <c r="G1253" s="138">
        <v>1.76744E8</v>
      </c>
      <c r="H1253" s="141" t="s">
        <v>59</v>
      </c>
      <c r="I1253" s="138">
        <v>4.94422E8</v>
      </c>
      <c r="J1253" s="137" t="s">
        <v>19</v>
      </c>
      <c r="K1253" s="137" t="s">
        <v>80</v>
      </c>
      <c r="L1253" s="7">
        <f t="shared" si="1"/>
        <v>1525768000</v>
      </c>
      <c r="M1253" s="7">
        <f t="shared" si="2"/>
        <v>671166000</v>
      </c>
      <c r="N1253" s="7">
        <f t="shared" si="3"/>
        <v>854602000</v>
      </c>
    </row>
    <row r="1254">
      <c r="A1254" s="136">
        <v>1300.0</v>
      </c>
      <c r="B1254" s="137" t="s">
        <v>480</v>
      </c>
      <c r="C1254" s="137" t="s">
        <v>25</v>
      </c>
      <c r="D1254" s="139">
        <v>41639.0</v>
      </c>
      <c r="E1254" s="138">
        <v>1.4265E10</v>
      </c>
      <c r="F1254" s="138">
        <v>8.314E9</v>
      </c>
      <c r="G1254" s="138">
        <v>3.486E9</v>
      </c>
      <c r="H1254" s="138">
        <v>4.63E8</v>
      </c>
      <c r="I1254" s="138">
        <v>4.52E8</v>
      </c>
      <c r="J1254" s="137" t="s">
        <v>16</v>
      </c>
      <c r="K1254" s="137" t="s">
        <v>224</v>
      </c>
      <c r="L1254" s="7">
        <f t="shared" si="1"/>
        <v>5951000000</v>
      </c>
      <c r="M1254" s="7">
        <f t="shared" si="2"/>
        <v>4401000000</v>
      </c>
      <c r="N1254" s="7">
        <f t="shared" si="3"/>
        <v>1550000000</v>
      </c>
    </row>
    <row r="1255">
      <c r="A1255" s="136">
        <v>1301.0</v>
      </c>
      <c r="B1255" s="137" t="s">
        <v>480</v>
      </c>
      <c r="C1255" s="137" t="s">
        <v>26</v>
      </c>
      <c r="D1255" s="139">
        <v>42004.0</v>
      </c>
      <c r="E1255" s="138">
        <v>1.4791E10</v>
      </c>
      <c r="F1255" s="138">
        <v>8.348E9</v>
      </c>
      <c r="G1255" s="138">
        <v>4.013E9</v>
      </c>
      <c r="H1255" s="138">
        <v>4.83E8</v>
      </c>
      <c r="I1255" s="138">
        <v>4.5E8</v>
      </c>
      <c r="J1255" s="137" t="s">
        <v>16</v>
      </c>
      <c r="K1255" s="137" t="s">
        <v>224</v>
      </c>
      <c r="L1255" s="7">
        <f t="shared" si="1"/>
        <v>6443000000</v>
      </c>
      <c r="M1255" s="7">
        <f t="shared" si="2"/>
        <v>4946000000</v>
      </c>
      <c r="N1255" s="7">
        <f t="shared" si="3"/>
        <v>1497000000</v>
      </c>
    </row>
    <row r="1256">
      <c r="A1256" s="136">
        <v>1302.0</v>
      </c>
      <c r="B1256" s="137" t="s">
        <v>480</v>
      </c>
      <c r="C1256" s="137" t="s">
        <v>27</v>
      </c>
      <c r="D1256" s="139">
        <v>42369.0</v>
      </c>
      <c r="E1256" s="138">
        <v>1.4766E10</v>
      </c>
      <c r="F1256" s="138">
        <v>8.206E9</v>
      </c>
      <c r="G1256" s="138">
        <v>3.624E9</v>
      </c>
      <c r="H1256" s="138">
        <v>4.76E8</v>
      </c>
      <c r="I1256" s="138">
        <v>4.71E8</v>
      </c>
      <c r="J1256" s="137" t="s">
        <v>16</v>
      </c>
      <c r="K1256" s="137" t="s">
        <v>224</v>
      </c>
      <c r="L1256" s="7">
        <f t="shared" si="1"/>
        <v>6560000000</v>
      </c>
      <c r="M1256" s="7">
        <f t="shared" si="2"/>
        <v>4571000000</v>
      </c>
      <c r="N1256" s="7">
        <f t="shared" si="3"/>
        <v>1989000000</v>
      </c>
    </row>
    <row r="1257">
      <c r="A1257" s="136">
        <v>1303.0</v>
      </c>
      <c r="B1257" s="137" t="s">
        <v>480</v>
      </c>
      <c r="C1257" s="137" t="s">
        <v>28</v>
      </c>
      <c r="D1257" s="139">
        <v>42735.0</v>
      </c>
      <c r="E1257" s="138">
        <v>1.4751E10</v>
      </c>
      <c r="F1257" s="138">
        <v>8.063E9</v>
      </c>
      <c r="G1257" s="138">
        <v>4.63E9</v>
      </c>
      <c r="H1257" s="138">
        <v>4.66E8</v>
      </c>
      <c r="I1257" s="138">
        <v>4.62E8</v>
      </c>
      <c r="J1257" s="137" t="s">
        <v>16</v>
      </c>
      <c r="K1257" s="137" t="s">
        <v>224</v>
      </c>
      <c r="L1257" s="7">
        <f t="shared" si="1"/>
        <v>6688000000</v>
      </c>
      <c r="M1257" s="7">
        <f t="shared" si="2"/>
        <v>5558000000</v>
      </c>
      <c r="N1257" s="7">
        <f t="shared" si="3"/>
        <v>1130000000</v>
      </c>
    </row>
    <row r="1258">
      <c r="A1258" s="136">
        <v>1304.0</v>
      </c>
      <c r="B1258" s="137" t="s">
        <v>481</v>
      </c>
      <c r="C1258" s="137" t="s">
        <v>25</v>
      </c>
      <c r="D1258" s="139">
        <v>41274.0</v>
      </c>
      <c r="E1258" s="138">
        <v>1.2132E10</v>
      </c>
      <c r="F1258" s="138">
        <v>4.876E9</v>
      </c>
      <c r="G1258" s="138">
        <v>3.143E9</v>
      </c>
      <c r="H1258" s="141" t="s">
        <v>59</v>
      </c>
      <c r="I1258" s="138">
        <v>1.087E9</v>
      </c>
      <c r="J1258" s="137" t="s">
        <v>19</v>
      </c>
      <c r="K1258" s="137" t="s">
        <v>82</v>
      </c>
      <c r="L1258" s="7">
        <f t="shared" si="1"/>
        <v>7256000000</v>
      </c>
      <c r="M1258" s="7">
        <f t="shared" si="2"/>
        <v>4230000000</v>
      </c>
      <c r="N1258" s="7">
        <f t="shared" si="3"/>
        <v>3026000000</v>
      </c>
    </row>
    <row r="1259">
      <c r="A1259" s="136">
        <v>1305.0</v>
      </c>
      <c r="B1259" s="137" t="s">
        <v>481</v>
      </c>
      <c r="C1259" s="137" t="s">
        <v>26</v>
      </c>
      <c r="D1259" s="139">
        <v>41639.0</v>
      </c>
      <c r="E1259" s="138">
        <v>7.263E9</v>
      </c>
      <c r="F1259" s="138">
        <v>1.751E9</v>
      </c>
      <c r="G1259" s="138">
        <v>2.108E9</v>
      </c>
      <c r="H1259" s="140" t="s">
        <v>59</v>
      </c>
      <c r="I1259" s="138">
        <v>8.43E8</v>
      </c>
      <c r="J1259" s="137" t="s">
        <v>19</v>
      </c>
      <c r="K1259" s="137" t="s">
        <v>82</v>
      </c>
      <c r="L1259" s="7">
        <f t="shared" si="1"/>
        <v>5512000000</v>
      </c>
      <c r="M1259" s="7">
        <f t="shared" si="2"/>
        <v>2951000000</v>
      </c>
      <c r="N1259" s="7">
        <f t="shared" si="3"/>
        <v>2561000000</v>
      </c>
    </row>
    <row r="1260">
      <c r="A1260" s="136">
        <v>1306.0</v>
      </c>
      <c r="B1260" s="137" t="s">
        <v>481</v>
      </c>
      <c r="C1260" s="137" t="s">
        <v>27</v>
      </c>
      <c r="D1260" s="139">
        <v>42004.0</v>
      </c>
      <c r="E1260" s="138">
        <v>7.852E9</v>
      </c>
      <c r="F1260" s="138">
        <v>1.889E9</v>
      </c>
      <c r="G1260" s="138">
        <v>2.173E9</v>
      </c>
      <c r="H1260" s="141" t="s">
        <v>59</v>
      </c>
      <c r="I1260" s="138">
        <v>9.23E8</v>
      </c>
      <c r="J1260" s="137" t="s">
        <v>19</v>
      </c>
      <c r="K1260" s="137" t="s">
        <v>82</v>
      </c>
      <c r="L1260" s="7">
        <f t="shared" si="1"/>
        <v>5963000000</v>
      </c>
      <c r="M1260" s="7">
        <f t="shared" si="2"/>
        <v>3096000000</v>
      </c>
      <c r="N1260" s="7">
        <f t="shared" si="3"/>
        <v>2867000000</v>
      </c>
    </row>
    <row r="1261">
      <c r="A1261" s="136">
        <v>1307.0</v>
      </c>
      <c r="B1261" s="137" t="s">
        <v>481</v>
      </c>
      <c r="C1261" s="137" t="s">
        <v>28</v>
      </c>
      <c r="D1261" s="139">
        <v>42369.0</v>
      </c>
      <c r="E1261" s="138">
        <v>7.669E9</v>
      </c>
      <c r="F1261" s="138">
        <v>1.718E9</v>
      </c>
      <c r="G1261" s="138">
        <v>2.237E9</v>
      </c>
      <c r="H1261" s="141" t="s">
        <v>59</v>
      </c>
      <c r="I1261" s="138">
        <v>8.83E8</v>
      </c>
      <c r="J1261" s="137" t="s">
        <v>19</v>
      </c>
      <c r="K1261" s="137" t="s">
        <v>82</v>
      </c>
      <c r="L1261" s="7">
        <f t="shared" si="1"/>
        <v>5951000000</v>
      </c>
      <c r="M1261" s="7">
        <f t="shared" si="2"/>
        <v>3120000000</v>
      </c>
      <c r="N1261" s="7">
        <f t="shared" si="3"/>
        <v>2831000000</v>
      </c>
    </row>
    <row r="1262">
      <c r="A1262" s="136">
        <v>1308.0</v>
      </c>
      <c r="B1262" s="137" t="s">
        <v>482</v>
      </c>
      <c r="C1262" s="137" t="s">
        <v>25</v>
      </c>
      <c r="D1262" s="139">
        <v>41274.0</v>
      </c>
      <c r="E1262" s="138">
        <v>8.4847E10</v>
      </c>
      <c r="F1262" s="138">
        <v>6.6635E10</v>
      </c>
      <c r="G1262" s="138">
        <v>1.7504E10</v>
      </c>
      <c r="H1262" s="141" t="s">
        <v>59</v>
      </c>
      <c r="I1262" s="141" t="s">
        <v>59</v>
      </c>
      <c r="J1262" s="137" t="s">
        <v>12</v>
      </c>
      <c r="K1262" s="137" t="s">
        <v>410</v>
      </c>
      <c r="L1262" s="7">
        <f t="shared" si="1"/>
        <v>18212000000</v>
      </c>
      <c r="M1262" s="6">
        <f t="shared" si="2"/>
        <v>17504000000</v>
      </c>
      <c r="N1262" s="7">
        <f t="shared" si="3"/>
        <v>708000000</v>
      </c>
    </row>
    <row r="1263">
      <c r="A1263" s="136">
        <v>1309.0</v>
      </c>
      <c r="B1263" s="137" t="s">
        <v>482</v>
      </c>
      <c r="C1263" s="137" t="s">
        <v>26</v>
      </c>
      <c r="D1263" s="139">
        <v>41639.0</v>
      </c>
      <c r="E1263" s="138">
        <v>4.1461E10</v>
      </c>
      <c r="F1263" s="138">
        <v>2.6973E10</v>
      </c>
      <c r="G1263" s="138">
        <v>1.6172E10</v>
      </c>
      <c r="H1263" s="141" t="s">
        <v>59</v>
      </c>
      <c r="I1263" s="140" t="s">
        <v>59</v>
      </c>
      <c r="J1263" s="137" t="s">
        <v>12</v>
      </c>
      <c r="K1263" s="137" t="s">
        <v>410</v>
      </c>
      <c r="L1263" s="7">
        <f t="shared" si="1"/>
        <v>14488000000</v>
      </c>
      <c r="M1263" s="7">
        <f t="shared" si="2"/>
        <v>16172000000</v>
      </c>
      <c r="N1263" s="7">
        <f t="shared" si="3"/>
        <v>-1684000000</v>
      </c>
    </row>
    <row r="1264">
      <c r="A1264" s="136">
        <v>1310.0</v>
      </c>
      <c r="B1264" s="137" t="s">
        <v>482</v>
      </c>
      <c r="C1264" s="137" t="s">
        <v>27</v>
      </c>
      <c r="D1264" s="139">
        <v>42004.0</v>
      </c>
      <c r="E1264" s="138">
        <v>5.4105E10</v>
      </c>
      <c r="F1264" s="138">
        <v>3.356E10</v>
      </c>
      <c r="G1264" s="138">
        <v>1.8786E10</v>
      </c>
      <c r="H1264" s="141" t="s">
        <v>59</v>
      </c>
      <c r="I1264" s="140" t="s">
        <v>59</v>
      </c>
      <c r="J1264" s="137" t="s">
        <v>12</v>
      </c>
      <c r="K1264" s="137" t="s">
        <v>410</v>
      </c>
      <c r="L1264" s="7">
        <f t="shared" si="1"/>
        <v>20545000000</v>
      </c>
      <c r="M1264" s="7">
        <f t="shared" si="2"/>
        <v>18786000000</v>
      </c>
      <c r="N1264" s="7">
        <f t="shared" si="3"/>
        <v>1759000000</v>
      </c>
    </row>
    <row r="1265">
      <c r="A1265" s="136">
        <v>1311.0</v>
      </c>
      <c r="B1265" s="137" t="s">
        <v>482</v>
      </c>
      <c r="C1265" s="137" t="s">
        <v>28</v>
      </c>
      <c r="D1265" s="139">
        <v>42369.0</v>
      </c>
      <c r="E1265" s="138">
        <v>5.7119E10</v>
      </c>
      <c r="F1265" s="138">
        <v>3.2747E10</v>
      </c>
      <c r="G1265" s="138">
        <v>1.6603E10</v>
      </c>
      <c r="H1265" s="141" t="s">
        <v>59</v>
      </c>
      <c r="I1265" s="141" t="s">
        <v>59</v>
      </c>
      <c r="J1265" s="137" t="s">
        <v>12</v>
      </c>
      <c r="K1265" s="137" t="s">
        <v>410</v>
      </c>
      <c r="L1265" s="7">
        <f t="shared" si="1"/>
        <v>24372000000</v>
      </c>
      <c r="M1265" s="6">
        <f t="shared" si="2"/>
        <v>16603000000</v>
      </c>
      <c r="N1265" s="7">
        <f t="shared" si="3"/>
        <v>7769000000</v>
      </c>
    </row>
    <row r="1266">
      <c r="A1266" s="136">
        <v>1312.0</v>
      </c>
      <c r="B1266" s="137" t="s">
        <v>483</v>
      </c>
      <c r="C1266" s="137" t="s">
        <v>25</v>
      </c>
      <c r="D1266" s="139">
        <v>41274.0</v>
      </c>
      <c r="E1266" s="138">
        <v>1.7929E11</v>
      </c>
      <c r="F1266" s="138">
        <v>1.58446E11</v>
      </c>
      <c r="G1266" s="138">
        <v>1.5443E10</v>
      </c>
      <c r="H1266" s="141" t="s">
        <v>59</v>
      </c>
      <c r="I1266" s="138">
        <v>9.31E8</v>
      </c>
      <c r="J1266" s="137" t="s">
        <v>11</v>
      </c>
      <c r="K1266" s="137" t="s">
        <v>372</v>
      </c>
      <c r="L1266" s="7">
        <f t="shared" si="1"/>
        <v>20844000000</v>
      </c>
      <c r="M1266" s="7">
        <f t="shared" si="2"/>
        <v>16374000000</v>
      </c>
      <c r="N1266" s="7">
        <f t="shared" si="3"/>
        <v>4470000000</v>
      </c>
    </row>
    <row r="1267">
      <c r="A1267" s="136">
        <v>1313.0</v>
      </c>
      <c r="B1267" s="137" t="s">
        <v>483</v>
      </c>
      <c r="C1267" s="137" t="s">
        <v>26</v>
      </c>
      <c r="D1267" s="139">
        <v>41639.0</v>
      </c>
      <c r="E1267" s="138">
        <v>1.71596E11</v>
      </c>
      <c r="F1267" s="138">
        <v>1.52451E11</v>
      </c>
      <c r="G1267" s="138">
        <v>1.5597E10</v>
      </c>
      <c r="H1267" s="141" t="s">
        <v>59</v>
      </c>
      <c r="I1267" s="138">
        <v>9.71E8</v>
      </c>
      <c r="J1267" s="137" t="s">
        <v>11</v>
      </c>
      <c r="K1267" s="137" t="s">
        <v>372</v>
      </c>
      <c r="L1267" s="7">
        <f t="shared" si="1"/>
        <v>19145000000</v>
      </c>
      <c r="M1267" s="7">
        <f t="shared" si="2"/>
        <v>16568000000</v>
      </c>
      <c r="N1267" s="7">
        <f t="shared" si="3"/>
        <v>2577000000</v>
      </c>
    </row>
    <row r="1268">
      <c r="A1268" s="136">
        <v>1314.0</v>
      </c>
      <c r="B1268" s="137" t="s">
        <v>483</v>
      </c>
      <c r="C1268" s="137" t="s">
        <v>27</v>
      </c>
      <c r="D1268" s="139">
        <v>42004.0</v>
      </c>
      <c r="E1268" s="138">
        <v>1.61212E11</v>
      </c>
      <c r="F1268" s="138">
        <v>1.40183E11</v>
      </c>
      <c r="G1268" s="138">
        <v>1.6703E10</v>
      </c>
      <c r="H1268" s="141" t="s">
        <v>59</v>
      </c>
      <c r="I1268" s="138">
        <v>1.019E9</v>
      </c>
      <c r="J1268" s="137" t="s">
        <v>11</v>
      </c>
      <c r="K1268" s="137" t="s">
        <v>372</v>
      </c>
      <c r="L1268" s="7">
        <f t="shared" si="1"/>
        <v>21029000000</v>
      </c>
      <c r="M1268" s="7">
        <f t="shared" si="2"/>
        <v>17722000000</v>
      </c>
      <c r="N1268" s="7">
        <f t="shared" si="3"/>
        <v>3307000000</v>
      </c>
    </row>
    <row r="1269">
      <c r="A1269" s="136">
        <v>1315.0</v>
      </c>
      <c r="B1269" s="137" t="s">
        <v>483</v>
      </c>
      <c r="C1269" s="137" t="s">
        <v>28</v>
      </c>
      <c r="D1269" s="139">
        <v>42369.0</v>
      </c>
      <c r="E1269" s="138">
        <v>9.8975E10</v>
      </c>
      <c r="F1269" s="138">
        <v>7.7693E10</v>
      </c>
      <c r="G1269" s="138">
        <v>1.5747E10</v>
      </c>
      <c r="H1269" s="140" t="s">
        <v>59</v>
      </c>
      <c r="I1269" s="138">
        <v>1.099E9</v>
      </c>
      <c r="J1269" s="137" t="s">
        <v>11</v>
      </c>
      <c r="K1269" s="137" t="s">
        <v>372</v>
      </c>
      <c r="L1269" s="7">
        <f t="shared" si="1"/>
        <v>21282000000</v>
      </c>
      <c r="M1269" s="7">
        <f t="shared" si="2"/>
        <v>16846000000</v>
      </c>
      <c r="N1269" s="7">
        <f t="shared" si="3"/>
        <v>4436000000</v>
      </c>
    </row>
    <row r="1270">
      <c r="A1270" s="136">
        <v>1316.0</v>
      </c>
      <c r="B1270" s="137" t="s">
        <v>484</v>
      </c>
      <c r="C1270" s="137" t="s">
        <v>25</v>
      </c>
      <c r="D1270" s="139">
        <v>41308.0</v>
      </c>
      <c r="E1270" s="138">
        <v>6.043E9</v>
      </c>
      <c r="F1270" s="138">
        <v>2.7938E9</v>
      </c>
      <c r="G1270" s="138">
        <v>2.5943E9</v>
      </c>
      <c r="H1270" s="141" t="s">
        <v>59</v>
      </c>
      <c r="I1270" s="141" t="s">
        <v>59</v>
      </c>
      <c r="J1270" s="137" t="s">
        <v>9</v>
      </c>
      <c r="K1270" s="137" t="s">
        <v>320</v>
      </c>
      <c r="L1270" s="7">
        <f t="shared" si="1"/>
        <v>3249200000</v>
      </c>
      <c r="M1270" s="6">
        <f t="shared" si="2"/>
        <v>2594300000</v>
      </c>
      <c r="N1270" s="7">
        <f t="shared" si="3"/>
        <v>654900000</v>
      </c>
    </row>
    <row r="1271">
      <c r="A1271" s="136">
        <v>1317.0</v>
      </c>
      <c r="B1271" s="137" t="s">
        <v>484</v>
      </c>
      <c r="C1271" s="137" t="s">
        <v>26</v>
      </c>
      <c r="D1271" s="139">
        <v>41672.0</v>
      </c>
      <c r="E1271" s="138">
        <v>8.1864E9</v>
      </c>
      <c r="F1271" s="138">
        <v>3.9671E9</v>
      </c>
      <c r="G1271" s="138">
        <v>3.6735E9</v>
      </c>
      <c r="H1271" s="141" t="s">
        <v>59</v>
      </c>
      <c r="I1271" s="140" t="s">
        <v>59</v>
      </c>
      <c r="J1271" s="137" t="s">
        <v>9</v>
      </c>
      <c r="K1271" s="137" t="s">
        <v>320</v>
      </c>
      <c r="L1271" s="7">
        <f t="shared" si="1"/>
        <v>4219300000</v>
      </c>
      <c r="M1271" s="7">
        <f t="shared" si="2"/>
        <v>3673500000</v>
      </c>
      <c r="N1271" s="7">
        <f t="shared" si="3"/>
        <v>545800000</v>
      </c>
    </row>
    <row r="1272">
      <c r="A1272" s="136">
        <v>1318.0</v>
      </c>
      <c r="B1272" s="137" t="s">
        <v>484</v>
      </c>
      <c r="C1272" s="137" t="s">
        <v>27</v>
      </c>
      <c r="D1272" s="139">
        <v>42036.0</v>
      </c>
      <c r="E1272" s="138">
        <v>8.2412E9</v>
      </c>
      <c r="F1272" s="138">
        <v>3.9145E9</v>
      </c>
      <c r="G1272" s="138">
        <v>3.7136E9</v>
      </c>
      <c r="H1272" s="141" t="s">
        <v>59</v>
      </c>
      <c r="I1272" s="141" t="s">
        <v>59</v>
      </c>
      <c r="J1272" s="137" t="s">
        <v>9</v>
      </c>
      <c r="K1272" s="137" t="s">
        <v>320</v>
      </c>
      <c r="L1272" s="7">
        <f t="shared" si="1"/>
        <v>4326700000</v>
      </c>
      <c r="M1272" s="6">
        <f t="shared" si="2"/>
        <v>3713600000</v>
      </c>
      <c r="N1272" s="7">
        <f t="shared" si="3"/>
        <v>613100000</v>
      </c>
    </row>
    <row r="1273">
      <c r="A1273" s="136">
        <v>1319.0</v>
      </c>
      <c r="B1273" s="137" t="s">
        <v>484</v>
      </c>
      <c r="C1273" s="137" t="s">
        <v>28</v>
      </c>
      <c r="D1273" s="139">
        <v>42400.0</v>
      </c>
      <c r="E1273" s="138">
        <v>8.0203E9</v>
      </c>
      <c r="F1273" s="138">
        <v>3.8587E9</v>
      </c>
      <c r="G1273" s="138">
        <v>3.4177E9</v>
      </c>
      <c r="H1273" s="141" t="s">
        <v>59</v>
      </c>
      <c r="I1273" s="140" t="s">
        <v>59</v>
      </c>
      <c r="J1273" s="137" t="s">
        <v>9</v>
      </c>
      <c r="K1273" s="137" t="s">
        <v>320</v>
      </c>
      <c r="L1273" s="7">
        <f t="shared" si="1"/>
        <v>4161600000</v>
      </c>
      <c r="M1273" s="7">
        <f t="shared" si="2"/>
        <v>3417700000</v>
      </c>
      <c r="N1273" s="7">
        <f t="shared" si="3"/>
        <v>743900000</v>
      </c>
    </row>
    <row r="1274">
      <c r="A1274" s="136">
        <v>1320.0</v>
      </c>
      <c r="B1274" s="137" t="s">
        <v>485</v>
      </c>
      <c r="C1274" s="137" t="s">
        <v>25</v>
      </c>
      <c r="D1274" s="139">
        <v>41274.0</v>
      </c>
      <c r="E1274" s="138">
        <v>5.920269E9</v>
      </c>
      <c r="F1274" s="138">
        <v>4.982562E9</v>
      </c>
      <c r="G1274" s="138">
        <v>4.34894E8</v>
      </c>
      <c r="H1274" s="141" t="s">
        <v>59</v>
      </c>
      <c r="I1274" s="138">
        <v>3.7691E7</v>
      </c>
      <c r="J1274" s="137" t="s">
        <v>14</v>
      </c>
      <c r="K1274" s="137" t="s">
        <v>196</v>
      </c>
      <c r="L1274" s="7">
        <f t="shared" si="1"/>
        <v>937707000</v>
      </c>
      <c r="M1274" s="7">
        <f t="shared" si="2"/>
        <v>472585000</v>
      </c>
      <c r="N1274" s="7">
        <f t="shared" si="3"/>
        <v>465122000</v>
      </c>
    </row>
    <row r="1275">
      <c r="A1275" s="136">
        <v>1321.0</v>
      </c>
      <c r="B1275" s="137" t="s">
        <v>485</v>
      </c>
      <c r="C1275" s="137" t="s">
        <v>26</v>
      </c>
      <c r="D1275" s="139">
        <v>41639.0</v>
      </c>
      <c r="E1275" s="138">
        <v>6.411577E9</v>
      </c>
      <c r="F1275" s="138">
        <v>5.424644E9</v>
      </c>
      <c r="G1275" s="138">
        <v>4.85069E8</v>
      </c>
      <c r="H1275" s="141" t="s">
        <v>59</v>
      </c>
      <c r="I1275" s="138">
        <v>2.5865E7</v>
      </c>
      <c r="J1275" s="137" t="s">
        <v>14</v>
      </c>
      <c r="K1275" s="137" t="s">
        <v>196</v>
      </c>
      <c r="L1275" s="7">
        <f t="shared" si="1"/>
        <v>986933000</v>
      </c>
      <c r="M1275" s="7">
        <f t="shared" si="2"/>
        <v>510934000</v>
      </c>
      <c r="N1275" s="7">
        <f t="shared" si="3"/>
        <v>475999000</v>
      </c>
    </row>
    <row r="1276">
      <c r="A1276" s="136">
        <v>1322.0</v>
      </c>
      <c r="B1276" s="137" t="s">
        <v>485</v>
      </c>
      <c r="C1276" s="137" t="s">
        <v>27</v>
      </c>
      <c r="D1276" s="139">
        <v>42004.0</v>
      </c>
      <c r="E1276" s="138">
        <v>7.747229E9</v>
      </c>
      <c r="F1276" s="138">
        <v>6.578435E9</v>
      </c>
      <c r="G1276" s="138">
        <v>7.05477E8</v>
      </c>
      <c r="H1276" s="141" t="s">
        <v>59</v>
      </c>
      <c r="I1276" s="138">
        <v>3.4257E7</v>
      </c>
      <c r="J1276" s="137" t="s">
        <v>14</v>
      </c>
      <c r="K1276" s="137" t="s">
        <v>196</v>
      </c>
      <c r="L1276" s="7">
        <f t="shared" si="1"/>
        <v>1168794000</v>
      </c>
      <c r="M1276" s="7">
        <f t="shared" si="2"/>
        <v>739734000</v>
      </c>
      <c r="N1276" s="7">
        <f t="shared" si="3"/>
        <v>429060000</v>
      </c>
    </row>
    <row r="1277">
      <c r="A1277" s="136">
        <v>1323.0</v>
      </c>
      <c r="B1277" s="137" t="s">
        <v>485</v>
      </c>
      <c r="C1277" s="137" t="s">
        <v>28</v>
      </c>
      <c r="D1277" s="139">
        <v>42369.0</v>
      </c>
      <c r="E1277" s="138">
        <v>7.572436E9</v>
      </c>
      <c r="F1277" s="138">
        <v>6.648771E9</v>
      </c>
      <c r="G1277" s="138">
        <v>5.92863E8</v>
      </c>
      <c r="H1277" s="141" t="s">
        <v>59</v>
      </c>
      <c r="I1277" s="138">
        <v>3.4848E7</v>
      </c>
      <c r="J1277" s="137" t="s">
        <v>14</v>
      </c>
      <c r="K1277" s="137" t="s">
        <v>196</v>
      </c>
      <c r="L1277" s="7">
        <f t="shared" si="1"/>
        <v>923665000</v>
      </c>
      <c r="M1277" s="7">
        <f t="shared" si="2"/>
        <v>627711000</v>
      </c>
      <c r="N1277" s="7">
        <f t="shared" si="3"/>
        <v>295954000</v>
      </c>
    </row>
    <row r="1278">
      <c r="A1278" s="136">
        <v>1324.0</v>
      </c>
      <c r="B1278" s="137" t="s">
        <v>486</v>
      </c>
      <c r="C1278" s="137" t="s">
        <v>25</v>
      </c>
      <c r="D1278" s="142">
        <v>41274.0</v>
      </c>
      <c r="E1278" s="138">
        <v>1.1224E10</v>
      </c>
      <c r="F1278" s="138">
        <v>6.396E9</v>
      </c>
      <c r="G1278" s="138">
        <v>1.227E9</v>
      </c>
      <c r="H1278" s="138">
        <v>9.8E7</v>
      </c>
      <c r="I1278" s="138">
        <v>1.001E9</v>
      </c>
      <c r="J1278" s="137" t="s">
        <v>16</v>
      </c>
      <c r="K1278" s="137" t="s">
        <v>119</v>
      </c>
      <c r="L1278" s="7">
        <f t="shared" si="1"/>
        <v>4828000000</v>
      </c>
      <c r="M1278" s="7">
        <f t="shared" si="2"/>
        <v>2326000000</v>
      </c>
      <c r="N1278" s="7">
        <f t="shared" si="3"/>
        <v>2502000000</v>
      </c>
    </row>
    <row r="1279">
      <c r="A1279" s="136">
        <v>1325.0</v>
      </c>
      <c r="B1279" s="137" t="s">
        <v>486</v>
      </c>
      <c r="C1279" s="137" t="s">
        <v>26</v>
      </c>
      <c r="D1279" s="142">
        <v>41639.0</v>
      </c>
      <c r="E1279" s="138">
        <v>1.1925E10</v>
      </c>
      <c r="F1279" s="138">
        <v>6.744E9</v>
      </c>
      <c r="G1279" s="138">
        <v>1.349E9</v>
      </c>
      <c r="H1279" s="138">
        <v>9.8E7</v>
      </c>
      <c r="I1279" s="138">
        <v>1.109E9</v>
      </c>
      <c r="J1279" s="137" t="s">
        <v>16</v>
      </c>
      <c r="K1279" s="137" t="s">
        <v>119</v>
      </c>
      <c r="L1279" s="7">
        <f t="shared" si="1"/>
        <v>5181000000</v>
      </c>
      <c r="M1279" s="7">
        <f t="shared" si="2"/>
        <v>2556000000</v>
      </c>
      <c r="N1279" s="7">
        <f t="shared" si="3"/>
        <v>2625000000</v>
      </c>
    </row>
    <row r="1280">
      <c r="A1280" s="136">
        <v>1326.0</v>
      </c>
      <c r="B1280" s="137" t="s">
        <v>486</v>
      </c>
      <c r="C1280" s="137" t="s">
        <v>27</v>
      </c>
      <c r="D1280" s="139">
        <v>42004.0</v>
      </c>
      <c r="E1280" s="138">
        <v>1.2273E10</v>
      </c>
      <c r="F1280" s="138">
        <v>6.962E9</v>
      </c>
      <c r="G1280" s="138">
        <v>1.437E9</v>
      </c>
      <c r="H1280" s="138">
        <v>9.6E7</v>
      </c>
      <c r="I1280" s="138">
        <v>1.17E9</v>
      </c>
      <c r="J1280" s="137" t="s">
        <v>16</v>
      </c>
      <c r="K1280" s="137" t="s">
        <v>119</v>
      </c>
      <c r="L1280" s="7">
        <f t="shared" si="1"/>
        <v>5311000000</v>
      </c>
      <c r="M1280" s="7">
        <f t="shared" si="2"/>
        <v>2703000000</v>
      </c>
      <c r="N1280" s="7">
        <f t="shared" si="3"/>
        <v>2608000000</v>
      </c>
    </row>
    <row r="1281">
      <c r="A1281" s="136">
        <v>1327.0</v>
      </c>
      <c r="B1281" s="137" t="s">
        <v>486</v>
      </c>
      <c r="C1281" s="137" t="s">
        <v>28</v>
      </c>
      <c r="D1281" s="139">
        <v>42369.0</v>
      </c>
      <c r="E1281" s="138">
        <v>1.0776E10</v>
      </c>
      <c r="F1281" s="138">
        <v>5.96E9</v>
      </c>
      <c r="G1281" s="138">
        <v>1.296E9</v>
      </c>
      <c r="H1281" s="138">
        <v>9.3E7</v>
      </c>
      <c r="I1281" s="138">
        <v>1.106E9</v>
      </c>
      <c r="J1281" s="137" t="s">
        <v>16</v>
      </c>
      <c r="K1281" s="137" t="s">
        <v>119</v>
      </c>
      <c r="L1281" s="7">
        <f t="shared" si="1"/>
        <v>4816000000</v>
      </c>
      <c r="M1281" s="7">
        <f t="shared" si="2"/>
        <v>2495000000</v>
      </c>
      <c r="N1281" s="7">
        <f t="shared" si="3"/>
        <v>2321000000</v>
      </c>
    </row>
    <row r="1282">
      <c r="A1282" s="136">
        <v>1331.0</v>
      </c>
      <c r="B1282" s="137" t="s">
        <v>487</v>
      </c>
      <c r="C1282" s="137" t="s">
        <v>25</v>
      </c>
      <c r="D1282" s="139">
        <v>41546.0</v>
      </c>
      <c r="E1282" s="138">
        <v>2.4866E10</v>
      </c>
      <c r="F1282" s="138">
        <v>9.82E9</v>
      </c>
      <c r="G1282" s="138">
        <v>2.849E9</v>
      </c>
      <c r="H1282" s="138">
        <v>4.967E9</v>
      </c>
      <c r="I1282" s="140" t="s">
        <v>59</v>
      </c>
      <c r="J1282" s="137" t="s">
        <v>15</v>
      </c>
      <c r="K1282" s="137" t="s">
        <v>74</v>
      </c>
      <c r="L1282" s="7">
        <f t="shared" si="1"/>
        <v>15046000000</v>
      </c>
      <c r="M1282" s="7">
        <f t="shared" si="2"/>
        <v>7816000000</v>
      </c>
      <c r="N1282" s="7">
        <f t="shared" si="3"/>
        <v>7230000000</v>
      </c>
    </row>
    <row r="1283">
      <c r="A1283" s="136">
        <v>1332.0</v>
      </c>
      <c r="B1283" s="137" t="s">
        <v>487</v>
      </c>
      <c r="C1283" s="137" t="s">
        <v>26</v>
      </c>
      <c r="D1283" s="139">
        <v>41910.0</v>
      </c>
      <c r="E1283" s="138">
        <v>2.6487E10</v>
      </c>
      <c r="F1283" s="138">
        <v>1.0686E10</v>
      </c>
      <c r="G1283" s="138">
        <v>2.774E9</v>
      </c>
      <c r="H1283" s="138">
        <v>5.477E9</v>
      </c>
      <c r="I1283" s="141" t="s">
        <v>59</v>
      </c>
      <c r="J1283" s="137" t="s">
        <v>15</v>
      </c>
      <c r="K1283" s="137" t="s">
        <v>74</v>
      </c>
      <c r="L1283" s="7">
        <f t="shared" si="1"/>
        <v>15801000000</v>
      </c>
      <c r="M1283" s="6">
        <f t="shared" si="2"/>
        <v>8251000000</v>
      </c>
      <c r="N1283" s="7">
        <f t="shared" si="3"/>
        <v>7550000000</v>
      </c>
    </row>
    <row r="1284">
      <c r="A1284" s="136">
        <v>1333.0</v>
      </c>
      <c r="B1284" s="137" t="s">
        <v>487</v>
      </c>
      <c r="C1284" s="137" t="s">
        <v>27</v>
      </c>
      <c r="D1284" s="139">
        <v>42274.0</v>
      </c>
      <c r="E1284" s="138">
        <v>2.5281E10</v>
      </c>
      <c r="F1284" s="138">
        <v>1.0378E10</v>
      </c>
      <c r="G1284" s="138">
        <v>3.637E9</v>
      </c>
      <c r="H1284" s="138">
        <v>5.49E9</v>
      </c>
      <c r="I1284" s="141" t="s">
        <v>59</v>
      </c>
      <c r="J1284" s="137" t="s">
        <v>15</v>
      </c>
      <c r="K1284" s="137" t="s">
        <v>74</v>
      </c>
      <c r="L1284" s="7">
        <f t="shared" si="1"/>
        <v>14903000000</v>
      </c>
      <c r="M1284" s="6">
        <f t="shared" si="2"/>
        <v>9127000000</v>
      </c>
      <c r="N1284" s="7">
        <f t="shared" si="3"/>
        <v>5776000000</v>
      </c>
    </row>
    <row r="1285">
      <c r="A1285" s="136">
        <v>1334.0</v>
      </c>
      <c r="B1285" s="137" t="s">
        <v>487</v>
      </c>
      <c r="C1285" s="137" t="s">
        <v>28</v>
      </c>
      <c r="D1285" s="139">
        <v>42638.0</v>
      </c>
      <c r="E1285" s="138">
        <v>2.3554E10</v>
      </c>
      <c r="F1285" s="138">
        <v>9.749E9</v>
      </c>
      <c r="G1285" s="138">
        <v>2.159E9</v>
      </c>
      <c r="H1285" s="138">
        <v>5.151E9</v>
      </c>
      <c r="I1285" s="140" t="s">
        <v>59</v>
      </c>
      <c r="J1285" s="137" t="s">
        <v>15</v>
      </c>
      <c r="K1285" s="137" t="s">
        <v>74</v>
      </c>
      <c r="L1285" s="7">
        <f t="shared" si="1"/>
        <v>13805000000</v>
      </c>
      <c r="M1285" s="7">
        <f t="shared" si="2"/>
        <v>7310000000</v>
      </c>
      <c r="N1285" s="7">
        <f t="shared" si="3"/>
        <v>6495000000</v>
      </c>
    </row>
    <row r="1286">
      <c r="A1286" s="136">
        <v>1335.0</v>
      </c>
      <c r="B1286" s="137" t="s">
        <v>488</v>
      </c>
      <c r="C1286" s="137" t="s">
        <v>25</v>
      </c>
      <c r="D1286" s="139">
        <v>41727.0</v>
      </c>
      <c r="E1286" s="138">
        <v>1.148231E9</v>
      </c>
      <c r="F1286" s="138">
        <v>7.43304E8</v>
      </c>
      <c r="G1286" s="138">
        <v>1.80317E8</v>
      </c>
      <c r="H1286" s="138">
        <v>1.97269E8</v>
      </c>
      <c r="I1286" s="141" t="s">
        <v>59</v>
      </c>
      <c r="J1286" s="137" t="s">
        <v>15</v>
      </c>
      <c r="K1286" s="137" t="s">
        <v>74</v>
      </c>
      <c r="L1286" s="7">
        <f t="shared" si="1"/>
        <v>404927000</v>
      </c>
      <c r="M1286" s="6">
        <f t="shared" si="2"/>
        <v>377586000</v>
      </c>
      <c r="N1286" s="7">
        <f t="shared" si="3"/>
        <v>27341000</v>
      </c>
    </row>
    <row r="1287">
      <c r="A1287" s="136">
        <v>1336.0</v>
      </c>
      <c r="B1287" s="137" t="s">
        <v>488</v>
      </c>
      <c r="C1287" s="137" t="s">
        <v>26</v>
      </c>
      <c r="D1287" s="139">
        <v>42091.0</v>
      </c>
      <c r="E1287" s="138">
        <v>1.710966E9</v>
      </c>
      <c r="F1287" s="138">
        <v>1.021658E9</v>
      </c>
      <c r="G1287" s="138">
        <v>3.09348E8</v>
      </c>
      <c r="H1287" s="138">
        <v>2.57494E8</v>
      </c>
      <c r="I1287" s="140" t="s">
        <v>59</v>
      </c>
      <c r="J1287" s="137" t="s">
        <v>15</v>
      </c>
      <c r="K1287" s="137" t="s">
        <v>74</v>
      </c>
      <c r="L1287" s="7">
        <f t="shared" si="1"/>
        <v>689308000</v>
      </c>
      <c r="M1287" s="7">
        <f t="shared" si="2"/>
        <v>566842000</v>
      </c>
      <c r="N1287" s="7">
        <f t="shared" si="3"/>
        <v>122466000</v>
      </c>
    </row>
    <row r="1288">
      <c r="A1288" s="136">
        <v>1337.0</v>
      </c>
      <c r="B1288" s="137" t="s">
        <v>488</v>
      </c>
      <c r="C1288" s="137" t="s">
        <v>27</v>
      </c>
      <c r="D1288" s="142">
        <v>42462.0</v>
      </c>
      <c r="E1288" s="138">
        <v>2.610726E9</v>
      </c>
      <c r="F1288" s="138">
        <v>1.561173E9</v>
      </c>
      <c r="G1288" s="138">
        <v>5.88822E8</v>
      </c>
      <c r="H1288" s="138">
        <v>4.48763E8</v>
      </c>
      <c r="I1288" s="140" t="s">
        <v>59</v>
      </c>
      <c r="J1288" s="137" t="s">
        <v>15</v>
      </c>
      <c r="K1288" s="137" t="s">
        <v>74</v>
      </c>
      <c r="L1288" s="7">
        <f t="shared" si="1"/>
        <v>1049553000</v>
      </c>
      <c r="M1288" s="7">
        <f t="shared" si="2"/>
        <v>1037585000</v>
      </c>
      <c r="N1288" s="7">
        <f t="shared" si="3"/>
        <v>11968000</v>
      </c>
    </row>
    <row r="1289">
      <c r="A1289" s="136">
        <v>1338.0</v>
      </c>
      <c r="B1289" s="137" t="s">
        <v>489</v>
      </c>
      <c r="C1289" s="137" t="s">
        <v>25</v>
      </c>
      <c r="D1289" s="139">
        <v>41639.0</v>
      </c>
      <c r="E1289" s="138">
        <v>6.419285E9</v>
      </c>
      <c r="F1289" s="138">
        <v>5.099484E9</v>
      </c>
      <c r="G1289" s="138">
        <v>9.2234E8</v>
      </c>
      <c r="H1289" s="141" t="s">
        <v>59</v>
      </c>
      <c r="I1289" s="141" t="s">
        <v>59</v>
      </c>
      <c r="J1289" s="137" t="s">
        <v>14</v>
      </c>
      <c r="K1289" s="137" t="s">
        <v>196</v>
      </c>
      <c r="L1289" s="7">
        <f t="shared" si="1"/>
        <v>1319801000</v>
      </c>
      <c r="M1289" s="6">
        <f t="shared" si="2"/>
        <v>922340000</v>
      </c>
      <c r="N1289" s="7">
        <f t="shared" si="3"/>
        <v>397461000</v>
      </c>
    </row>
    <row r="1290">
      <c r="A1290" s="136">
        <v>1339.0</v>
      </c>
      <c r="B1290" s="137" t="s">
        <v>489</v>
      </c>
      <c r="C1290" s="137" t="s">
        <v>26</v>
      </c>
      <c r="D1290" s="139">
        <v>42004.0</v>
      </c>
      <c r="E1290" s="138">
        <v>6.638774E9</v>
      </c>
      <c r="F1290" s="138">
        <v>5.25304E9</v>
      </c>
      <c r="G1290" s="138">
        <v>1.030014E9</v>
      </c>
      <c r="H1290" s="141" t="s">
        <v>59</v>
      </c>
      <c r="I1290" s="141" t="s">
        <v>59</v>
      </c>
      <c r="J1290" s="137" t="s">
        <v>14</v>
      </c>
      <c r="K1290" s="137" t="s">
        <v>196</v>
      </c>
      <c r="L1290" s="7">
        <f t="shared" si="1"/>
        <v>1385734000</v>
      </c>
      <c r="M1290" s="6">
        <f t="shared" si="2"/>
        <v>1030014000</v>
      </c>
      <c r="N1290" s="7">
        <f t="shared" si="3"/>
        <v>355720000</v>
      </c>
    </row>
    <row r="1291">
      <c r="A1291" s="136">
        <v>1340.0</v>
      </c>
      <c r="B1291" s="137" t="s">
        <v>489</v>
      </c>
      <c r="C1291" s="137" t="s">
        <v>27</v>
      </c>
      <c r="D1291" s="139">
        <v>42369.0</v>
      </c>
      <c r="E1291" s="138">
        <v>6.571893E9</v>
      </c>
      <c r="F1291" s="138">
        <v>5.086449E9</v>
      </c>
      <c r="G1291" s="138">
        <v>9.61579E8</v>
      </c>
      <c r="H1291" s="140" t="s">
        <v>59</v>
      </c>
      <c r="I1291" s="141" t="s">
        <v>59</v>
      </c>
      <c r="J1291" s="137" t="s">
        <v>14</v>
      </c>
      <c r="K1291" s="137" t="s">
        <v>196</v>
      </c>
      <c r="L1291" s="7">
        <f t="shared" si="1"/>
        <v>1485444000</v>
      </c>
      <c r="M1291" s="6">
        <f t="shared" si="2"/>
        <v>961579000</v>
      </c>
      <c r="N1291" s="7">
        <f t="shared" si="3"/>
        <v>523865000</v>
      </c>
    </row>
    <row r="1292">
      <c r="A1292" s="136">
        <v>1341.0</v>
      </c>
      <c r="B1292" s="137" t="s">
        <v>489</v>
      </c>
      <c r="C1292" s="137" t="s">
        <v>28</v>
      </c>
      <c r="D1292" s="139">
        <v>42735.0</v>
      </c>
      <c r="E1292" s="138">
        <v>6.786984E9</v>
      </c>
      <c r="F1292" s="138">
        <v>5.285568E9</v>
      </c>
      <c r="G1292" s="138">
        <v>9.56158E8</v>
      </c>
      <c r="H1292" s="141" t="s">
        <v>59</v>
      </c>
      <c r="I1292" s="140" t="s">
        <v>59</v>
      </c>
      <c r="J1292" s="137" t="s">
        <v>14</v>
      </c>
      <c r="K1292" s="137" t="s">
        <v>196</v>
      </c>
      <c r="L1292" s="7">
        <f t="shared" si="1"/>
        <v>1501416000</v>
      </c>
      <c r="M1292" s="7">
        <f t="shared" si="2"/>
        <v>956158000</v>
      </c>
      <c r="N1292" s="7">
        <f t="shared" si="3"/>
        <v>545258000</v>
      </c>
    </row>
    <row r="1293">
      <c r="A1293" s="136">
        <v>1342.0</v>
      </c>
      <c r="B1293" s="137" t="s">
        <v>490</v>
      </c>
      <c r="C1293" s="137" t="s">
        <v>25</v>
      </c>
      <c r="D1293" s="139">
        <v>41274.0</v>
      </c>
      <c r="E1293" s="138">
        <v>7.688024E9</v>
      </c>
      <c r="F1293" s="138">
        <v>5.157434E9</v>
      </c>
      <c r="G1293" s="138">
        <v>1.011543E9</v>
      </c>
      <c r="H1293" s="141" t="s">
        <v>59</v>
      </c>
      <c r="I1293" s="138">
        <v>7.30493E8</v>
      </c>
      <c r="J1293" s="137" t="s">
        <v>9</v>
      </c>
      <c r="K1293" s="137" t="s">
        <v>165</v>
      </c>
      <c r="L1293" s="7">
        <f t="shared" si="1"/>
        <v>2530590000</v>
      </c>
      <c r="M1293" s="7">
        <f t="shared" si="2"/>
        <v>1742036000</v>
      </c>
      <c r="N1293" s="7">
        <f t="shared" si="3"/>
        <v>788554000</v>
      </c>
    </row>
    <row r="1294">
      <c r="A1294" s="136">
        <v>1343.0</v>
      </c>
      <c r="B1294" s="137" t="s">
        <v>490</v>
      </c>
      <c r="C1294" s="137" t="s">
        <v>26</v>
      </c>
      <c r="D1294" s="139">
        <v>41639.0</v>
      </c>
      <c r="E1294" s="138">
        <v>7.959894E9</v>
      </c>
      <c r="F1294" s="138">
        <v>5.30527E9</v>
      </c>
      <c r="G1294" s="138">
        <v>1.044819E9</v>
      </c>
      <c r="H1294" s="141" t="s">
        <v>59</v>
      </c>
      <c r="I1294" s="138">
        <v>7.54711E8</v>
      </c>
      <c r="J1294" s="137" t="s">
        <v>9</v>
      </c>
      <c r="K1294" s="137" t="s">
        <v>165</v>
      </c>
      <c r="L1294" s="7">
        <f t="shared" si="1"/>
        <v>2654624000</v>
      </c>
      <c r="M1294" s="7">
        <f t="shared" si="2"/>
        <v>1799530000</v>
      </c>
      <c r="N1294" s="7">
        <f t="shared" si="3"/>
        <v>855094000</v>
      </c>
    </row>
    <row r="1295">
      <c r="A1295" s="136">
        <v>1344.0</v>
      </c>
      <c r="B1295" s="137" t="s">
        <v>490</v>
      </c>
      <c r="C1295" s="137" t="s">
        <v>27</v>
      </c>
      <c r="D1295" s="139">
        <v>42004.0</v>
      </c>
      <c r="E1295" s="138">
        <v>8.073855E9</v>
      </c>
      <c r="F1295" s="138">
        <v>5.306281E9</v>
      </c>
      <c r="G1295" s="138">
        <v>1.048952E9</v>
      </c>
      <c r="H1295" s="141" t="s">
        <v>59</v>
      </c>
      <c r="I1295" s="138">
        <v>7.72445E8</v>
      </c>
      <c r="J1295" s="137" t="s">
        <v>9</v>
      </c>
      <c r="K1295" s="137" t="s">
        <v>165</v>
      </c>
      <c r="L1295" s="7">
        <f t="shared" si="1"/>
        <v>2767574000</v>
      </c>
      <c r="M1295" s="7">
        <f t="shared" si="2"/>
        <v>1821397000</v>
      </c>
      <c r="N1295" s="7">
        <f t="shared" si="3"/>
        <v>946177000</v>
      </c>
    </row>
    <row r="1296">
      <c r="A1296" s="136">
        <v>1345.0</v>
      </c>
      <c r="B1296" s="137" t="s">
        <v>490</v>
      </c>
      <c r="C1296" s="137" t="s">
        <v>28</v>
      </c>
      <c r="D1296" s="139">
        <v>42369.0</v>
      </c>
      <c r="E1296" s="138">
        <v>8.299074E9</v>
      </c>
      <c r="F1296" s="138">
        <v>5.099393E9</v>
      </c>
      <c r="G1296" s="138">
        <v>1.086504E9</v>
      </c>
      <c r="H1296" s="141" t="s">
        <v>59</v>
      </c>
      <c r="I1296" s="138">
        <v>8.27008E8</v>
      </c>
      <c r="J1296" s="137" t="s">
        <v>9</v>
      </c>
      <c r="K1296" s="137" t="s">
        <v>165</v>
      </c>
      <c r="L1296" s="7">
        <f t="shared" si="1"/>
        <v>3199681000</v>
      </c>
      <c r="M1296" s="7">
        <f t="shared" si="2"/>
        <v>1913512000</v>
      </c>
      <c r="N1296" s="7">
        <f t="shared" si="3"/>
        <v>1286169000</v>
      </c>
    </row>
    <row r="1297">
      <c r="A1297" s="136">
        <v>1346.0</v>
      </c>
      <c r="B1297" s="137" t="s">
        <v>491</v>
      </c>
      <c r="C1297" s="137" t="s">
        <v>25</v>
      </c>
      <c r="D1297" s="139">
        <v>41639.0</v>
      </c>
      <c r="E1297" s="138">
        <v>2.104745E9</v>
      </c>
      <c r="F1297" s="138">
        <v>1.55355E8</v>
      </c>
      <c r="G1297" s="138">
        <v>3.46393E8</v>
      </c>
      <c r="H1297" s="138">
        <v>8.59947E8</v>
      </c>
      <c r="I1297" s="140" t="s">
        <v>59</v>
      </c>
      <c r="J1297" s="137" t="s">
        <v>13</v>
      </c>
      <c r="K1297" s="137" t="s">
        <v>100</v>
      </c>
      <c r="L1297" s="7">
        <f t="shared" si="1"/>
        <v>1949390000</v>
      </c>
      <c r="M1297" s="7">
        <f t="shared" si="2"/>
        <v>1206340000</v>
      </c>
      <c r="N1297" s="7">
        <f t="shared" si="3"/>
        <v>743050000</v>
      </c>
    </row>
    <row r="1298">
      <c r="A1298" s="136">
        <v>1347.0</v>
      </c>
      <c r="B1298" s="137" t="s">
        <v>491</v>
      </c>
      <c r="C1298" s="137" t="s">
        <v>26</v>
      </c>
      <c r="D1298" s="139">
        <v>42004.0</v>
      </c>
      <c r="E1298" s="138">
        <v>2.819557E9</v>
      </c>
      <c r="F1298" s="138">
        <v>2.05018E8</v>
      </c>
      <c r="G1298" s="138">
        <v>5.19267E8</v>
      </c>
      <c r="H1298" s="138">
        <v>1.271353E9</v>
      </c>
      <c r="I1298" s="140" t="s">
        <v>59</v>
      </c>
      <c r="J1298" s="137" t="s">
        <v>13</v>
      </c>
      <c r="K1298" s="137" t="s">
        <v>100</v>
      </c>
      <c r="L1298" s="7">
        <f t="shared" si="1"/>
        <v>2614539000</v>
      </c>
      <c r="M1298" s="7">
        <f t="shared" si="2"/>
        <v>1790620000</v>
      </c>
      <c r="N1298" s="7">
        <f t="shared" si="3"/>
        <v>823919000</v>
      </c>
    </row>
    <row r="1299">
      <c r="A1299" s="136">
        <v>1348.0</v>
      </c>
      <c r="B1299" s="137" t="s">
        <v>491</v>
      </c>
      <c r="C1299" s="137" t="s">
        <v>27</v>
      </c>
      <c r="D1299" s="139">
        <v>42369.0</v>
      </c>
      <c r="E1299" s="138">
        <v>4.103728E9</v>
      </c>
      <c r="F1299" s="138">
        <v>3.92709E8</v>
      </c>
      <c r="G1299" s="138">
        <v>8.38526E8</v>
      </c>
      <c r="H1299" s="138">
        <v>1.620577E9</v>
      </c>
      <c r="I1299" s="141" t="s">
        <v>59</v>
      </c>
      <c r="J1299" s="137" t="s">
        <v>13</v>
      </c>
      <c r="K1299" s="137" t="s">
        <v>100</v>
      </c>
      <c r="L1299" s="7">
        <f t="shared" si="1"/>
        <v>3711019000</v>
      </c>
      <c r="M1299" s="6">
        <f t="shared" si="2"/>
        <v>2459103000</v>
      </c>
      <c r="N1299" s="7">
        <f t="shared" si="3"/>
        <v>1251916000</v>
      </c>
    </row>
    <row r="1300">
      <c r="A1300" s="136">
        <v>1349.0</v>
      </c>
      <c r="B1300" s="137" t="s">
        <v>491</v>
      </c>
      <c r="C1300" s="137" t="s">
        <v>28</v>
      </c>
      <c r="D1300" s="142">
        <v>42735.0</v>
      </c>
      <c r="E1300" s="138">
        <v>4.860427E9</v>
      </c>
      <c r="F1300" s="138">
        <v>2.99694E8</v>
      </c>
      <c r="G1300" s="138">
        <v>1.177697E9</v>
      </c>
      <c r="H1300" s="138">
        <v>2.052295E9</v>
      </c>
      <c r="I1300" s="141" t="s">
        <v>59</v>
      </c>
      <c r="J1300" s="137" t="s">
        <v>13</v>
      </c>
      <c r="K1300" s="137" t="s">
        <v>100</v>
      </c>
      <c r="L1300" s="7">
        <f t="shared" si="1"/>
        <v>4560733000</v>
      </c>
      <c r="M1300" s="6">
        <f t="shared" si="2"/>
        <v>3229992000</v>
      </c>
      <c r="N1300" s="7">
        <f t="shared" si="3"/>
        <v>1330741000</v>
      </c>
    </row>
    <row r="1301">
      <c r="A1301" s="136">
        <v>1350.0</v>
      </c>
      <c r="B1301" s="137" t="s">
        <v>492</v>
      </c>
      <c r="C1301" s="137" t="s">
        <v>25</v>
      </c>
      <c r="D1301" s="139">
        <v>41639.0</v>
      </c>
      <c r="E1301" s="138">
        <v>4.245895E9</v>
      </c>
      <c r="F1301" s="138">
        <v>2.522803E9</v>
      </c>
      <c r="G1301" s="138">
        <v>1.324815E9</v>
      </c>
      <c r="H1301" s="141" t="s">
        <v>59</v>
      </c>
      <c r="I1301" s="138">
        <v>1700000.0</v>
      </c>
      <c r="J1301" s="137" t="s">
        <v>14</v>
      </c>
      <c r="K1301" s="137" t="s">
        <v>493</v>
      </c>
      <c r="L1301" s="7">
        <f t="shared" si="1"/>
        <v>1723092000</v>
      </c>
      <c r="M1301" s="7">
        <f t="shared" si="2"/>
        <v>1326515000</v>
      </c>
      <c r="N1301" s="7">
        <f t="shared" si="3"/>
        <v>396577000</v>
      </c>
    </row>
    <row r="1302">
      <c r="A1302" s="136">
        <v>1351.0</v>
      </c>
      <c r="B1302" s="137" t="s">
        <v>492</v>
      </c>
      <c r="C1302" s="137" t="s">
        <v>26</v>
      </c>
      <c r="D1302" s="139">
        <v>42004.0</v>
      </c>
      <c r="E1302" s="138">
        <v>4.695014E9</v>
      </c>
      <c r="F1302" s="138">
        <v>2.772098E9</v>
      </c>
      <c r="G1302" s="138">
        <v>1.425734E9</v>
      </c>
      <c r="H1302" s="140" t="s">
        <v>59</v>
      </c>
      <c r="I1302" s="138">
        <v>557000.0</v>
      </c>
      <c r="J1302" s="137" t="s">
        <v>14</v>
      </c>
      <c r="K1302" s="137" t="s">
        <v>493</v>
      </c>
      <c r="L1302" s="7">
        <f t="shared" si="1"/>
        <v>1922916000</v>
      </c>
      <c r="M1302" s="7">
        <f t="shared" si="2"/>
        <v>1426291000</v>
      </c>
      <c r="N1302" s="7">
        <f t="shared" si="3"/>
        <v>496625000</v>
      </c>
    </row>
    <row r="1303">
      <c r="A1303" s="136">
        <v>1352.0</v>
      </c>
      <c r="B1303" s="137" t="s">
        <v>492</v>
      </c>
      <c r="C1303" s="137" t="s">
        <v>27</v>
      </c>
      <c r="D1303" s="139">
        <v>42369.0</v>
      </c>
      <c r="E1303" s="138">
        <v>5.094933E9</v>
      </c>
      <c r="F1303" s="138">
        <v>2.980462E9</v>
      </c>
      <c r="G1303" s="138">
        <v>1.533799E9</v>
      </c>
      <c r="H1303" s="141" t="s">
        <v>59</v>
      </c>
      <c r="I1303" s="138">
        <v>192000.0</v>
      </c>
      <c r="J1303" s="137" t="s">
        <v>14</v>
      </c>
      <c r="K1303" s="137" t="s">
        <v>493</v>
      </c>
      <c r="L1303" s="7">
        <f t="shared" si="1"/>
        <v>2114471000</v>
      </c>
      <c r="M1303" s="7">
        <f t="shared" si="2"/>
        <v>1533991000</v>
      </c>
      <c r="N1303" s="7">
        <f t="shared" si="3"/>
        <v>580480000</v>
      </c>
    </row>
    <row r="1304">
      <c r="A1304" s="136">
        <v>1353.0</v>
      </c>
      <c r="B1304" s="137" t="s">
        <v>492</v>
      </c>
      <c r="C1304" s="137" t="s">
        <v>28</v>
      </c>
      <c r="D1304" s="139">
        <v>42735.0</v>
      </c>
      <c r="E1304" s="138">
        <v>5.250399E9</v>
      </c>
      <c r="F1304" s="138">
        <v>3.089723E9</v>
      </c>
      <c r="G1304" s="138">
        <v>1.606217E9</v>
      </c>
      <c r="H1304" s="141" t="s">
        <v>59</v>
      </c>
      <c r="I1304" s="138">
        <v>1237000.0</v>
      </c>
      <c r="J1304" s="137" t="s">
        <v>14</v>
      </c>
      <c r="K1304" s="137" t="s">
        <v>493</v>
      </c>
      <c r="L1304" s="7">
        <f t="shared" si="1"/>
        <v>2160676000</v>
      </c>
      <c r="M1304" s="7">
        <f t="shared" si="2"/>
        <v>1607454000</v>
      </c>
      <c r="N1304" s="7">
        <f t="shared" si="3"/>
        <v>553222000</v>
      </c>
    </row>
    <row r="1305">
      <c r="A1305" s="136">
        <v>1354.0</v>
      </c>
      <c r="B1305" s="137" t="s">
        <v>494</v>
      </c>
      <c r="C1305" s="137" t="s">
        <v>25</v>
      </c>
      <c r="D1305" s="139">
        <v>41333.0</v>
      </c>
      <c r="E1305" s="138">
        <v>1.328817E9</v>
      </c>
      <c r="F1305" s="138">
        <v>2.006E8</v>
      </c>
      <c r="G1305" s="138">
        <v>6.60887E8</v>
      </c>
      <c r="H1305" s="138">
        <v>2.6315E8</v>
      </c>
      <c r="I1305" s="140" t="s">
        <v>59</v>
      </c>
      <c r="J1305" s="137" t="s">
        <v>15</v>
      </c>
      <c r="K1305" s="137" t="s">
        <v>431</v>
      </c>
      <c r="L1305" s="7">
        <f t="shared" si="1"/>
        <v>1128217000</v>
      </c>
      <c r="M1305" s="7">
        <f t="shared" si="2"/>
        <v>924037000</v>
      </c>
      <c r="N1305" s="7">
        <f t="shared" si="3"/>
        <v>204180000</v>
      </c>
    </row>
    <row r="1306">
      <c r="A1306" s="136">
        <v>1355.0</v>
      </c>
      <c r="B1306" s="137" t="s">
        <v>494</v>
      </c>
      <c r="C1306" s="137" t="s">
        <v>26</v>
      </c>
      <c r="D1306" s="139">
        <v>41698.0</v>
      </c>
      <c r="E1306" s="138">
        <v>1.534615E9</v>
      </c>
      <c r="F1306" s="138">
        <v>2.326E8</v>
      </c>
      <c r="G1306" s="138">
        <v>7.50292E8</v>
      </c>
      <c r="H1306" s="138">
        <v>3.17263E8</v>
      </c>
      <c r="I1306" s="140" t="s">
        <v>59</v>
      </c>
      <c r="J1306" s="137" t="s">
        <v>15</v>
      </c>
      <c r="K1306" s="137" t="s">
        <v>431</v>
      </c>
      <c r="L1306" s="7">
        <f t="shared" si="1"/>
        <v>1302015000</v>
      </c>
      <c r="M1306" s="7">
        <f t="shared" si="2"/>
        <v>1067555000</v>
      </c>
      <c r="N1306" s="7">
        <f t="shared" si="3"/>
        <v>234460000</v>
      </c>
    </row>
    <row r="1307">
      <c r="A1307" s="136">
        <v>1356.0</v>
      </c>
      <c r="B1307" s="137" t="s">
        <v>494</v>
      </c>
      <c r="C1307" s="137" t="s">
        <v>27</v>
      </c>
      <c r="D1307" s="139">
        <v>42063.0</v>
      </c>
      <c r="E1307" s="138">
        <v>1.789489E9</v>
      </c>
      <c r="F1307" s="138">
        <v>2.73199E8</v>
      </c>
      <c r="G1307" s="138">
        <v>8.9844E8</v>
      </c>
      <c r="H1307" s="138">
        <v>3.67856E8</v>
      </c>
      <c r="I1307" s="140" t="s">
        <v>59</v>
      </c>
      <c r="J1307" s="137" t="s">
        <v>15</v>
      </c>
      <c r="K1307" s="137" t="s">
        <v>431</v>
      </c>
      <c r="L1307" s="7">
        <f t="shared" si="1"/>
        <v>1516290000</v>
      </c>
      <c r="M1307" s="7">
        <f t="shared" si="2"/>
        <v>1266296000</v>
      </c>
      <c r="N1307" s="7">
        <f t="shared" si="3"/>
        <v>249994000</v>
      </c>
    </row>
    <row r="1308">
      <c r="A1308" s="136">
        <v>1357.0</v>
      </c>
      <c r="B1308" s="137" t="s">
        <v>494</v>
      </c>
      <c r="C1308" s="137" t="s">
        <v>28</v>
      </c>
      <c r="D1308" s="139">
        <v>42429.0</v>
      </c>
      <c r="E1308" s="138">
        <v>2.05223E9</v>
      </c>
      <c r="F1308" s="138">
        <v>3.09629E8</v>
      </c>
      <c r="G1308" s="138">
        <v>1.041231E9</v>
      </c>
      <c r="H1308" s="138">
        <v>4.13322E8</v>
      </c>
      <c r="I1308" s="140" t="s">
        <v>59</v>
      </c>
      <c r="J1308" s="137" t="s">
        <v>15</v>
      </c>
      <c r="K1308" s="137" t="s">
        <v>431</v>
      </c>
      <c r="L1308" s="7">
        <f t="shared" si="1"/>
        <v>1742601000</v>
      </c>
      <c r="M1308" s="7">
        <f t="shared" si="2"/>
        <v>1454553000</v>
      </c>
      <c r="N1308" s="7">
        <f t="shared" si="3"/>
        <v>288048000</v>
      </c>
    </row>
    <row r="1309">
      <c r="A1309" s="136">
        <v>1358.0</v>
      </c>
      <c r="B1309" s="137" t="s">
        <v>495</v>
      </c>
      <c r="C1309" s="137" t="s">
        <v>25</v>
      </c>
      <c r="D1309" s="142">
        <v>41363.0</v>
      </c>
      <c r="E1309" s="138">
        <v>6.945E9</v>
      </c>
      <c r="F1309" s="138">
        <v>2.789E9</v>
      </c>
      <c r="G1309" s="138">
        <v>2.971E9</v>
      </c>
      <c r="H1309" s="141" t="s">
        <v>59</v>
      </c>
      <c r="I1309" s="138">
        <v>2.7E7</v>
      </c>
      <c r="J1309" s="137" t="s">
        <v>9</v>
      </c>
      <c r="K1309" s="137" t="s">
        <v>320</v>
      </c>
      <c r="L1309" s="7">
        <f t="shared" si="1"/>
        <v>4156000000</v>
      </c>
      <c r="M1309" s="7">
        <f t="shared" si="2"/>
        <v>2998000000</v>
      </c>
      <c r="N1309" s="7">
        <f t="shared" si="3"/>
        <v>1158000000</v>
      </c>
    </row>
    <row r="1310">
      <c r="A1310" s="136">
        <v>1359.0</v>
      </c>
      <c r="B1310" s="137" t="s">
        <v>495</v>
      </c>
      <c r="C1310" s="137" t="s">
        <v>26</v>
      </c>
      <c r="D1310" s="142">
        <v>41727.0</v>
      </c>
      <c r="E1310" s="138">
        <v>7.45E9</v>
      </c>
      <c r="F1310" s="138">
        <v>3.14E9</v>
      </c>
      <c r="G1310" s="138">
        <v>3.142E9</v>
      </c>
      <c r="H1310" s="141" t="s">
        <v>59</v>
      </c>
      <c r="I1310" s="138">
        <v>3.5E7</v>
      </c>
      <c r="J1310" s="137" t="s">
        <v>9</v>
      </c>
      <c r="K1310" s="137" t="s">
        <v>320</v>
      </c>
      <c r="L1310" s="7">
        <f t="shared" si="1"/>
        <v>4310000000</v>
      </c>
      <c r="M1310" s="7">
        <f t="shared" si="2"/>
        <v>3177000000</v>
      </c>
      <c r="N1310" s="7">
        <f t="shared" si="3"/>
        <v>1133000000</v>
      </c>
    </row>
    <row r="1311">
      <c r="A1311" s="136">
        <v>1360.0</v>
      </c>
      <c r="B1311" s="137" t="s">
        <v>495</v>
      </c>
      <c r="C1311" s="137" t="s">
        <v>27</v>
      </c>
      <c r="D1311" s="139">
        <v>42091.0</v>
      </c>
      <c r="E1311" s="138">
        <v>7.62E9</v>
      </c>
      <c r="F1311" s="138">
        <v>3.242E9</v>
      </c>
      <c r="G1311" s="138">
        <v>3.301E9</v>
      </c>
      <c r="H1311" s="140" t="s">
        <v>59</v>
      </c>
      <c r="I1311" s="138">
        <v>2.5E7</v>
      </c>
      <c r="J1311" s="137" t="s">
        <v>9</v>
      </c>
      <c r="K1311" s="137" t="s">
        <v>320</v>
      </c>
      <c r="L1311" s="7">
        <f t="shared" si="1"/>
        <v>4378000000</v>
      </c>
      <c r="M1311" s="7">
        <f t="shared" si="2"/>
        <v>3326000000</v>
      </c>
      <c r="N1311" s="7">
        <f t="shared" si="3"/>
        <v>1052000000</v>
      </c>
    </row>
    <row r="1312">
      <c r="A1312" s="136">
        <v>1361.0</v>
      </c>
      <c r="B1312" s="137" t="s">
        <v>495</v>
      </c>
      <c r="C1312" s="137" t="s">
        <v>28</v>
      </c>
      <c r="D1312" s="139">
        <v>42462.0</v>
      </c>
      <c r="E1312" s="138">
        <v>7.405E9</v>
      </c>
      <c r="F1312" s="138">
        <v>3.218E9</v>
      </c>
      <c r="G1312" s="138">
        <v>3.389E9</v>
      </c>
      <c r="H1312" s="140" t="s">
        <v>59</v>
      </c>
      <c r="I1312" s="138">
        <v>2.4E7</v>
      </c>
      <c r="J1312" s="137" t="s">
        <v>9</v>
      </c>
      <c r="K1312" s="137" t="s">
        <v>320</v>
      </c>
      <c r="L1312" s="7">
        <f t="shared" si="1"/>
        <v>4187000000</v>
      </c>
      <c r="M1312" s="7">
        <f t="shared" si="2"/>
        <v>3413000000</v>
      </c>
      <c r="N1312" s="7">
        <f t="shared" si="3"/>
        <v>774000000</v>
      </c>
    </row>
    <row r="1313">
      <c r="A1313" s="136">
        <v>1362.0</v>
      </c>
      <c r="B1313" s="137" t="s">
        <v>496</v>
      </c>
      <c r="C1313" s="137" t="s">
        <v>25</v>
      </c>
      <c r="D1313" s="139">
        <v>41547.0</v>
      </c>
      <c r="E1313" s="138">
        <v>6.3519E9</v>
      </c>
      <c r="F1313" s="138">
        <v>3.7781E9</v>
      </c>
      <c r="G1313" s="138">
        <v>1.5377E9</v>
      </c>
      <c r="H1313" s="140" t="s">
        <v>59</v>
      </c>
      <c r="I1313" s="140" t="s">
        <v>59</v>
      </c>
      <c r="J1313" s="137" t="s">
        <v>14</v>
      </c>
      <c r="K1313" s="137" t="s">
        <v>196</v>
      </c>
      <c r="L1313" s="7">
        <f t="shared" si="1"/>
        <v>2573800000</v>
      </c>
      <c r="M1313" s="7">
        <f t="shared" si="2"/>
        <v>1537700000</v>
      </c>
      <c r="N1313" s="7">
        <f t="shared" si="3"/>
        <v>1036100000</v>
      </c>
    </row>
    <row r="1314">
      <c r="A1314" s="136">
        <v>1363.0</v>
      </c>
      <c r="B1314" s="137" t="s">
        <v>496</v>
      </c>
      <c r="C1314" s="137" t="s">
        <v>26</v>
      </c>
      <c r="D1314" s="142">
        <v>41912.0</v>
      </c>
      <c r="E1314" s="138">
        <v>6.6235E9</v>
      </c>
      <c r="F1314" s="138">
        <v>3.8696E9</v>
      </c>
      <c r="G1314" s="138">
        <v>1.5701E9</v>
      </c>
      <c r="H1314" s="141" t="s">
        <v>59</v>
      </c>
      <c r="I1314" s="140" t="s">
        <v>59</v>
      </c>
      <c r="J1314" s="137" t="s">
        <v>14</v>
      </c>
      <c r="K1314" s="137" t="s">
        <v>196</v>
      </c>
      <c r="L1314" s="7">
        <f t="shared" si="1"/>
        <v>2753900000</v>
      </c>
      <c r="M1314" s="7">
        <f t="shared" si="2"/>
        <v>1570100000</v>
      </c>
      <c r="N1314" s="7">
        <f t="shared" si="3"/>
        <v>1183800000</v>
      </c>
    </row>
    <row r="1315">
      <c r="A1315" s="136">
        <v>1364.0</v>
      </c>
      <c r="B1315" s="137" t="s">
        <v>496</v>
      </c>
      <c r="C1315" s="137" t="s">
        <v>27</v>
      </c>
      <c r="D1315" s="139">
        <v>42277.0</v>
      </c>
      <c r="E1315" s="138">
        <v>6.3079E9</v>
      </c>
      <c r="F1315" s="138">
        <v>3.6048E9</v>
      </c>
      <c r="G1315" s="138">
        <v>1.5064E9</v>
      </c>
      <c r="H1315" s="140" t="s">
        <v>59</v>
      </c>
      <c r="I1315" s="140" t="s">
        <v>59</v>
      </c>
      <c r="J1315" s="137" t="s">
        <v>14</v>
      </c>
      <c r="K1315" s="137" t="s">
        <v>196</v>
      </c>
      <c r="L1315" s="7">
        <f t="shared" si="1"/>
        <v>2703100000</v>
      </c>
      <c r="M1315" s="7">
        <f t="shared" si="2"/>
        <v>1506400000</v>
      </c>
      <c r="N1315" s="7">
        <f t="shared" si="3"/>
        <v>1196700000</v>
      </c>
    </row>
    <row r="1316">
      <c r="A1316" s="136">
        <v>1365.0</v>
      </c>
      <c r="B1316" s="137" t="s">
        <v>496</v>
      </c>
      <c r="C1316" s="137" t="s">
        <v>28</v>
      </c>
      <c r="D1316" s="139">
        <v>42643.0</v>
      </c>
      <c r="E1316" s="138">
        <v>5.8795E9</v>
      </c>
      <c r="F1316" s="138">
        <v>3.404E9</v>
      </c>
      <c r="G1316" s="138">
        <v>1.4674E9</v>
      </c>
      <c r="H1316" s="141" t="s">
        <v>59</v>
      </c>
      <c r="I1316" s="140" t="s">
        <v>59</v>
      </c>
      <c r="J1316" s="137" t="s">
        <v>14</v>
      </c>
      <c r="K1316" s="137" t="s">
        <v>196</v>
      </c>
      <c r="L1316" s="7">
        <f t="shared" si="1"/>
        <v>2475500000</v>
      </c>
      <c r="M1316" s="7">
        <f t="shared" si="2"/>
        <v>1467400000</v>
      </c>
      <c r="N1316" s="7">
        <f t="shared" si="3"/>
        <v>1008100000</v>
      </c>
    </row>
    <row r="1317">
      <c r="A1317" s="136">
        <v>1366.0</v>
      </c>
      <c r="B1317" s="137" t="s">
        <v>497</v>
      </c>
      <c r="C1317" s="137" t="s">
        <v>25</v>
      </c>
      <c r="D1317" s="139">
        <v>41274.0</v>
      </c>
      <c r="E1317" s="138">
        <v>2.993489E9</v>
      </c>
      <c r="F1317" s="138">
        <v>1.321772E9</v>
      </c>
      <c r="G1317" s="138">
        <v>9.1413E8</v>
      </c>
      <c r="H1317" s="141" t="s">
        <v>59</v>
      </c>
      <c r="I1317" s="140" t="s">
        <v>59</v>
      </c>
      <c r="J1317" s="137" t="s">
        <v>14</v>
      </c>
      <c r="K1317" s="137" t="s">
        <v>196</v>
      </c>
      <c r="L1317" s="7">
        <f t="shared" si="1"/>
        <v>1671717000</v>
      </c>
      <c r="M1317" s="7">
        <f t="shared" si="2"/>
        <v>914130000</v>
      </c>
      <c r="N1317" s="7">
        <f t="shared" si="3"/>
        <v>757587000</v>
      </c>
    </row>
    <row r="1318">
      <c r="A1318" s="136">
        <v>1367.0</v>
      </c>
      <c r="B1318" s="137" t="s">
        <v>497</v>
      </c>
      <c r="C1318" s="137" t="s">
        <v>26</v>
      </c>
      <c r="D1318" s="139">
        <v>41639.0</v>
      </c>
      <c r="E1318" s="138">
        <v>3.238128E9</v>
      </c>
      <c r="F1318" s="138">
        <v>1.3552E9</v>
      </c>
      <c r="G1318" s="138">
        <v>1.040567E9</v>
      </c>
      <c r="H1318" s="141" t="s">
        <v>59</v>
      </c>
      <c r="I1318" s="140" t="s">
        <v>59</v>
      </c>
      <c r="J1318" s="137" t="s">
        <v>14</v>
      </c>
      <c r="K1318" s="137" t="s">
        <v>196</v>
      </c>
      <c r="L1318" s="7">
        <f t="shared" si="1"/>
        <v>1882928000</v>
      </c>
      <c r="M1318" s="7">
        <f t="shared" si="2"/>
        <v>1040567000</v>
      </c>
      <c r="N1318" s="7">
        <f t="shared" si="3"/>
        <v>842361000</v>
      </c>
    </row>
    <row r="1319">
      <c r="A1319" s="136">
        <v>1368.0</v>
      </c>
      <c r="B1319" s="137" t="s">
        <v>497</v>
      </c>
      <c r="C1319" s="137" t="s">
        <v>27</v>
      </c>
      <c r="D1319" s="139">
        <v>42004.0</v>
      </c>
      <c r="E1319" s="138">
        <v>3.549494E9</v>
      </c>
      <c r="F1319" s="138">
        <v>1.447595E9</v>
      </c>
      <c r="G1319" s="138">
        <v>1.102426E9</v>
      </c>
      <c r="H1319" s="141" t="s">
        <v>59</v>
      </c>
      <c r="I1319" s="141" t="s">
        <v>59</v>
      </c>
      <c r="J1319" s="137" t="s">
        <v>14</v>
      </c>
      <c r="K1319" s="137" t="s">
        <v>196</v>
      </c>
      <c r="L1319" s="7">
        <f t="shared" si="1"/>
        <v>2101899000</v>
      </c>
      <c r="M1319" s="6">
        <f t="shared" si="2"/>
        <v>1102426000</v>
      </c>
      <c r="N1319" s="7">
        <f t="shared" si="3"/>
        <v>999473000</v>
      </c>
    </row>
    <row r="1320">
      <c r="A1320" s="136">
        <v>1369.0</v>
      </c>
      <c r="B1320" s="137" t="s">
        <v>497</v>
      </c>
      <c r="C1320" s="137" t="s">
        <v>28</v>
      </c>
      <c r="D1320" s="139">
        <v>42369.0</v>
      </c>
      <c r="E1320" s="138">
        <v>3.582395E9</v>
      </c>
      <c r="F1320" s="138">
        <v>1.417749E9</v>
      </c>
      <c r="G1320" s="138">
        <v>1.136728E9</v>
      </c>
      <c r="H1320" s="141" t="s">
        <v>59</v>
      </c>
      <c r="I1320" s="140" t="s">
        <v>59</v>
      </c>
      <c r="J1320" s="137" t="s">
        <v>14</v>
      </c>
      <c r="K1320" s="137" t="s">
        <v>196</v>
      </c>
      <c r="L1320" s="7">
        <f t="shared" si="1"/>
        <v>2164646000</v>
      </c>
      <c r="M1320" s="7">
        <f t="shared" si="2"/>
        <v>1136728000</v>
      </c>
      <c r="N1320" s="7">
        <f t="shared" si="3"/>
        <v>1027918000</v>
      </c>
    </row>
    <row r="1321">
      <c r="A1321" s="136">
        <v>1370.0</v>
      </c>
      <c r="B1321" s="137" t="s">
        <v>498</v>
      </c>
      <c r="C1321" s="137" t="s">
        <v>25</v>
      </c>
      <c r="D1321" s="139">
        <v>41307.0</v>
      </c>
      <c r="E1321" s="138">
        <v>9.721065E9</v>
      </c>
      <c r="F1321" s="138">
        <v>7.011428E9</v>
      </c>
      <c r="G1321" s="138">
        <v>1.437886E9</v>
      </c>
      <c r="H1321" s="141" t="s">
        <v>59</v>
      </c>
      <c r="I1321" s="140" t="s">
        <v>59</v>
      </c>
      <c r="J1321" s="137" t="s">
        <v>9</v>
      </c>
      <c r="K1321" s="137" t="s">
        <v>288</v>
      </c>
      <c r="L1321" s="7">
        <f t="shared" si="1"/>
        <v>2709637000</v>
      </c>
      <c r="M1321" s="7">
        <f t="shared" si="2"/>
        <v>1437886000</v>
      </c>
      <c r="N1321" s="7">
        <f t="shared" si="3"/>
        <v>1271751000</v>
      </c>
    </row>
    <row r="1322">
      <c r="A1322" s="136">
        <v>1371.0</v>
      </c>
      <c r="B1322" s="137" t="s">
        <v>498</v>
      </c>
      <c r="C1322" s="137" t="s">
        <v>26</v>
      </c>
      <c r="D1322" s="139">
        <v>41671.0</v>
      </c>
      <c r="E1322" s="138">
        <v>1.0230353E10</v>
      </c>
      <c r="F1322" s="138">
        <v>7.360924E9</v>
      </c>
      <c r="G1322" s="138">
        <v>1.526366E9</v>
      </c>
      <c r="H1322" s="141" t="s">
        <v>59</v>
      </c>
      <c r="I1322" s="140" t="s">
        <v>59</v>
      </c>
      <c r="J1322" s="137" t="s">
        <v>9</v>
      </c>
      <c r="K1322" s="137" t="s">
        <v>288</v>
      </c>
      <c r="L1322" s="7">
        <f t="shared" si="1"/>
        <v>2869429000</v>
      </c>
      <c r="M1322" s="7">
        <f t="shared" si="2"/>
        <v>1526366000</v>
      </c>
      <c r="N1322" s="7">
        <f t="shared" si="3"/>
        <v>1343063000</v>
      </c>
    </row>
    <row r="1323">
      <c r="A1323" s="136">
        <v>1372.0</v>
      </c>
      <c r="B1323" s="137" t="s">
        <v>498</v>
      </c>
      <c r="C1323" s="137" t="s">
        <v>27</v>
      </c>
      <c r="D1323" s="139">
        <v>42035.0</v>
      </c>
      <c r="E1323" s="138">
        <v>1.1041677E10</v>
      </c>
      <c r="F1323" s="138">
        <v>7.937956E9</v>
      </c>
      <c r="G1323" s="138">
        <v>1.615371E9</v>
      </c>
      <c r="H1323" s="140" t="s">
        <v>59</v>
      </c>
      <c r="I1323" s="140" t="s">
        <v>59</v>
      </c>
      <c r="J1323" s="137" t="s">
        <v>9</v>
      </c>
      <c r="K1323" s="137" t="s">
        <v>288</v>
      </c>
      <c r="L1323" s="7">
        <f t="shared" si="1"/>
        <v>3103721000</v>
      </c>
      <c r="M1323" s="7">
        <f t="shared" si="2"/>
        <v>1615371000</v>
      </c>
      <c r="N1323" s="7">
        <f t="shared" si="3"/>
        <v>1488350000</v>
      </c>
    </row>
    <row r="1324">
      <c r="A1324" s="136">
        <v>1373.0</v>
      </c>
      <c r="B1324" s="137" t="s">
        <v>498</v>
      </c>
      <c r="C1324" s="137" t="s">
        <v>28</v>
      </c>
      <c r="D1324" s="139">
        <v>42399.0</v>
      </c>
      <c r="E1324" s="138">
        <v>1.1939999E10</v>
      </c>
      <c r="F1324" s="138">
        <v>8.576873E9</v>
      </c>
      <c r="G1324" s="138">
        <v>1.738755E9</v>
      </c>
      <c r="H1324" s="140" t="s">
        <v>59</v>
      </c>
      <c r="I1324" s="140" t="s">
        <v>59</v>
      </c>
      <c r="J1324" s="137" t="s">
        <v>9</v>
      </c>
      <c r="K1324" s="137" t="s">
        <v>288</v>
      </c>
      <c r="L1324" s="7">
        <f t="shared" si="1"/>
        <v>3363126000</v>
      </c>
      <c r="M1324" s="7">
        <f t="shared" si="2"/>
        <v>1738755000</v>
      </c>
      <c r="N1324" s="7">
        <f t="shared" si="3"/>
        <v>1624371000</v>
      </c>
    </row>
    <row r="1325">
      <c r="A1325" s="136">
        <v>1374.0</v>
      </c>
      <c r="B1325" s="137" t="s">
        <v>499</v>
      </c>
      <c r="C1325" s="137" t="s">
        <v>25</v>
      </c>
      <c r="D1325" s="139">
        <v>41274.0</v>
      </c>
      <c r="E1325" s="138">
        <v>1.367135E9</v>
      </c>
      <c r="F1325" s="138">
        <v>3.28784E8</v>
      </c>
      <c r="G1325" s="138">
        <v>2.48136E8</v>
      </c>
      <c r="H1325" s="140" t="s">
        <v>59</v>
      </c>
      <c r="I1325" s="138">
        <v>4.45228E8</v>
      </c>
      <c r="J1325" s="137" t="s">
        <v>11</v>
      </c>
      <c r="K1325" s="137" t="s">
        <v>116</v>
      </c>
      <c r="L1325" s="7">
        <f t="shared" si="1"/>
        <v>1038351000</v>
      </c>
      <c r="M1325" s="7">
        <f t="shared" si="2"/>
        <v>693364000</v>
      </c>
      <c r="N1325" s="7">
        <f t="shared" si="3"/>
        <v>344987000</v>
      </c>
    </row>
    <row r="1326">
      <c r="A1326" s="136">
        <v>1375.0</v>
      </c>
      <c r="B1326" s="137" t="s">
        <v>499</v>
      </c>
      <c r="C1326" s="137" t="s">
        <v>26</v>
      </c>
      <c r="D1326" s="139">
        <v>41639.0</v>
      </c>
      <c r="E1326" s="138">
        <v>1.832253E9</v>
      </c>
      <c r="F1326" s="138">
        <v>5.16119E8</v>
      </c>
      <c r="G1326" s="138">
        <v>3.91707E8</v>
      </c>
      <c r="H1326" s="140" t="s">
        <v>59</v>
      </c>
      <c r="I1326" s="138">
        <v>4.92397E8</v>
      </c>
      <c r="J1326" s="137" t="s">
        <v>11</v>
      </c>
      <c r="K1326" s="137" t="s">
        <v>116</v>
      </c>
      <c r="L1326" s="7">
        <f t="shared" si="1"/>
        <v>1316134000</v>
      </c>
      <c r="M1326" s="7">
        <f t="shared" si="2"/>
        <v>884104000</v>
      </c>
      <c r="N1326" s="7">
        <f t="shared" si="3"/>
        <v>432030000</v>
      </c>
    </row>
    <row r="1327">
      <c r="A1327" s="136">
        <v>1376.0</v>
      </c>
      <c r="B1327" s="137" t="s">
        <v>499</v>
      </c>
      <c r="C1327" s="137" t="s">
        <v>27</v>
      </c>
      <c r="D1327" s="139">
        <v>42004.0</v>
      </c>
      <c r="E1327" s="138">
        <v>2.042537E9</v>
      </c>
      <c r="F1327" s="138">
        <v>6.05752E8</v>
      </c>
      <c r="G1327" s="138">
        <v>1.91802E8</v>
      </c>
      <c r="H1327" s="141" t="s">
        <v>59</v>
      </c>
      <c r="I1327" s="138">
        <v>5.51032E8</v>
      </c>
      <c r="J1327" s="137" t="s">
        <v>11</v>
      </c>
      <c r="K1327" s="137" t="s">
        <v>116</v>
      </c>
      <c r="L1327" s="7">
        <f t="shared" si="1"/>
        <v>1436785000</v>
      </c>
      <c r="M1327" s="7">
        <f t="shared" si="2"/>
        <v>742834000</v>
      </c>
      <c r="N1327" s="7">
        <f t="shared" si="3"/>
        <v>693951000</v>
      </c>
    </row>
    <row r="1328">
      <c r="A1328" s="136">
        <v>1377.0</v>
      </c>
      <c r="B1328" s="137" t="s">
        <v>499</v>
      </c>
      <c r="C1328" s="137" t="s">
        <v>28</v>
      </c>
      <c r="D1328" s="142">
        <v>42369.0</v>
      </c>
      <c r="E1328" s="138">
        <v>1.181704E9</v>
      </c>
      <c r="F1328" s="138">
        <v>6.48968E8</v>
      </c>
      <c r="G1328" s="138">
        <v>1.65318E8</v>
      </c>
      <c r="H1328" s="141" t="s">
        <v>59</v>
      </c>
      <c r="I1328" s="138">
        <v>5.81155E8</v>
      </c>
      <c r="J1328" s="137" t="s">
        <v>11</v>
      </c>
      <c r="K1328" s="137" t="s">
        <v>116</v>
      </c>
      <c r="L1328" s="7">
        <f t="shared" si="1"/>
        <v>532736000</v>
      </c>
      <c r="M1328" s="7">
        <f t="shared" si="2"/>
        <v>746473000</v>
      </c>
      <c r="N1328" s="7">
        <f t="shared" si="3"/>
        <v>-213737000</v>
      </c>
    </row>
    <row r="1329">
      <c r="A1329" s="136">
        <v>1378.0</v>
      </c>
      <c r="B1329" s="137" t="s">
        <v>500</v>
      </c>
      <c r="C1329" s="137" t="s">
        <v>25</v>
      </c>
      <c r="D1329" s="139">
        <v>41639.0</v>
      </c>
      <c r="E1329" s="138">
        <v>8.4172E9</v>
      </c>
      <c r="F1329" s="138">
        <v>5.2347E9</v>
      </c>
      <c r="G1329" s="138">
        <v>1.0881E9</v>
      </c>
      <c r="H1329" s="140" t="s">
        <v>59</v>
      </c>
      <c r="I1329" s="138">
        <v>8.774E8</v>
      </c>
      <c r="J1329" s="137" t="s">
        <v>14</v>
      </c>
      <c r="K1329" s="137" t="s">
        <v>196</v>
      </c>
      <c r="L1329" s="7">
        <f t="shared" si="1"/>
        <v>3182500000</v>
      </c>
      <c r="M1329" s="7">
        <f t="shared" si="2"/>
        <v>1965500000</v>
      </c>
      <c r="N1329" s="7">
        <f t="shared" si="3"/>
        <v>1217000000</v>
      </c>
    </row>
    <row r="1330">
      <c r="A1330" s="136">
        <v>1379.0</v>
      </c>
      <c r="B1330" s="137" t="s">
        <v>500</v>
      </c>
      <c r="C1330" s="137" t="s">
        <v>26</v>
      </c>
      <c r="D1330" s="139">
        <v>42004.0</v>
      </c>
      <c r="E1330" s="138">
        <v>8.8033E9</v>
      </c>
      <c r="F1330" s="138">
        <v>5.6431E9</v>
      </c>
      <c r="G1330" s="138">
        <v>9.984E8</v>
      </c>
      <c r="H1330" s="140" t="s">
        <v>59</v>
      </c>
      <c r="I1330" s="138">
        <v>9.069E8</v>
      </c>
      <c r="J1330" s="137" t="s">
        <v>14</v>
      </c>
      <c r="K1330" s="137" t="s">
        <v>196</v>
      </c>
      <c r="L1330" s="7">
        <f t="shared" si="1"/>
        <v>3160200000</v>
      </c>
      <c r="M1330" s="7">
        <f t="shared" si="2"/>
        <v>1905300000</v>
      </c>
      <c r="N1330" s="7">
        <f t="shared" si="3"/>
        <v>1254900000</v>
      </c>
    </row>
    <row r="1331">
      <c r="A1331" s="136">
        <v>1380.0</v>
      </c>
      <c r="B1331" s="137" t="s">
        <v>500</v>
      </c>
      <c r="C1331" s="137" t="s">
        <v>27</v>
      </c>
      <c r="D1331" s="139">
        <v>42369.0</v>
      </c>
      <c r="E1331" s="138">
        <v>9.115E9</v>
      </c>
      <c r="F1331" s="138">
        <v>5.5186E9</v>
      </c>
      <c r="G1331" s="138">
        <v>1.067E9</v>
      </c>
      <c r="H1331" s="140" t="s">
        <v>59</v>
      </c>
      <c r="I1331" s="138">
        <v>9.706E8</v>
      </c>
      <c r="J1331" s="137" t="s">
        <v>14</v>
      </c>
      <c r="K1331" s="137" t="s">
        <v>196</v>
      </c>
      <c r="L1331" s="7">
        <f t="shared" si="1"/>
        <v>3596400000</v>
      </c>
      <c r="M1331" s="7">
        <f t="shared" si="2"/>
        <v>2037600000</v>
      </c>
      <c r="N1331" s="7">
        <f t="shared" si="3"/>
        <v>1558800000</v>
      </c>
    </row>
    <row r="1332">
      <c r="A1332" s="136">
        <v>1381.0</v>
      </c>
      <c r="B1332" s="137" t="s">
        <v>500</v>
      </c>
      <c r="C1332" s="137" t="s">
        <v>28</v>
      </c>
      <c r="D1332" s="139">
        <v>42735.0</v>
      </c>
      <c r="E1332" s="138">
        <v>9.3877E9</v>
      </c>
      <c r="F1332" s="138">
        <v>5.764E9</v>
      </c>
      <c r="G1332" s="138">
        <v>1.0545E9</v>
      </c>
      <c r="H1332" s="141" t="s">
        <v>59</v>
      </c>
      <c r="I1332" s="138">
        <v>9.911E8</v>
      </c>
      <c r="J1332" s="137" t="s">
        <v>14</v>
      </c>
      <c r="K1332" s="137" t="s">
        <v>196</v>
      </c>
      <c r="L1332" s="7">
        <f t="shared" si="1"/>
        <v>3623700000</v>
      </c>
      <c r="M1332" s="7">
        <f t="shared" si="2"/>
        <v>2045600000</v>
      </c>
      <c r="N1332" s="7">
        <f t="shared" si="3"/>
        <v>1578100000</v>
      </c>
    </row>
    <row r="1333">
      <c r="A1333" s="136">
        <v>1382.0</v>
      </c>
      <c r="B1333" s="137" t="s">
        <v>501</v>
      </c>
      <c r="C1333" s="137" t="s">
        <v>25</v>
      </c>
      <c r="D1333" s="139">
        <v>41546.0</v>
      </c>
      <c r="E1333" s="138">
        <v>1.48668E10</v>
      </c>
      <c r="F1333" s="138">
        <v>6.3823E9</v>
      </c>
      <c r="G1333" s="138">
        <v>5.6558E9</v>
      </c>
      <c r="H1333" s="140" t="s">
        <v>59</v>
      </c>
      <c r="I1333" s="138">
        <v>6.214E8</v>
      </c>
      <c r="J1333" s="137" t="s">
        <v>9</v>
      </c>
      <c r="K1333" s="137" t="s">
        <v>187</v>
      </c>
      <c r="L1333" s="7">
        <f t="shared" si="1"/>
        <v>8484500000</v>
      </c>
      <c r="M1333" s="7">
        <f t="shared" si="2"/>
        <v>6277200000</v>
      </c>
      <c r="N1333" s="7">
        <f t="shared" si="3"/>
        <v>2207300000</v>
      </c>
    </row>
    <row r="1334">
      <c r="A1334" s="136">
        <v>1383.0</v>
      </c>
      <c r="B1334" s="137" t="s">
        <v>501</v>
      </c>
      <c r="C1334" s="137" t="s">
        <v>26</v>
      </c>
      <c r="D1334" s="139">
        <v>41910.0</v>
      </c>
      <c r="E1334" s="138">
        <v>1.64478E10</v>
      </c>
      <c r="F1334" s="138">
        <v>6.8588E9</v>
      </c>
      <c r="G1334" s="138">
        <v>6.0868E9</v>
      </c>
      <c r="H1334" s="140" t="s">
        <v>59</v>
      </c>
      <c r="I1334" s="138">
        <v>7.096E8</v>
      </c>
      <c r="J1334" s="137" t="s">
        <v>9</v>
      </c>
      <c r="K1334" s="137" t="s">
        <v>187</v>
      </c>
      <c r="L1334" s="7">
        <f t="shared" si="1"/>
        <v>9589000000</v>
      </c>
      <c r="M1334" s="7">
        <f t="shared" si="2"/>
        <v>6796400000</v>
      </c>
      <c r="N1334" s="7">
        <f t="shared" si="3"/>
        <v>2792600000</v>
      </c>
    </row>
    <row r="1335">
      <c r="A1335" s="136">
        <v>1384.0</v>
      </c>
      <c r="B1335" s="137" t="s">
        <v>501</v>
      </c>
      <c r="C1335" s="137" t="s">
        <v>27</v>
      </c>
      <c r="D1335" s="139">
        <v>42274.0</v>
      </c>
      <c r="E1335" s="138">
        <v>1.91627E10</v>
      </c>
      <c r="F1335" s="138">
        <v>7.7875E9</v>
      </c>
      <c r="G1335" s="138">
        <v>7.1302E9</v>
      </c>
      <c r="H1335" s="141" t="s">
        <v>59</v>
      </c>
      <c r="I1335" s="138">
        <v>8.939E8</v>
      </c>
      <c r="J1335" s="137" t="s">
        <v>9</v>
      </c>
      <c r="K1335" s="137" t="s">
        <v>187</v>
      </c>
      <c r="L1335" s="7">
        <f t="shared" si="1"/>
        <v>11375200000</v>
      </c>
      <c r="M1335" s="7">
        <f t="shared" si="2"/>
        <v>8024100000</v>
      </c>
      <c r="N1335" s="7">
        <f t="shared" si="3"/>
        <v>3351100000</v>
      </c>
    </row>
    <row r="1336">
      <c r="A1336" s="136">
        <v>1385.0</v>
      </c>
      <c r="B1336" s="137" t="s">
        <v>501</v>
      </c>
      <c r="C1336" s="137" t="s">
        <v>28</v>
      </c>
      <c r="D1336" s="139">
        <v>42645.0</v>
      </c>
      <c r="E1336" s="138">
        <v>2.13159E10</v>
      </c>
      <c r="F1336" s="138">
        <v>8.5111E9</v>
      </c>
      <c r="G1336" s="138">
        <v>7.9703E9</v>
      </c>
      <c r="H1336" s="140" t="s">
        <v>59</v>
      </c>
      <c r="I1336" s="138">
        <v>9.808E8</v>
      </c>
      <c r="J1336" s="137" t="s">
        <v>9</v>
      </c>
      <c r="K1336" s="137" t="s">
        <v>187</v>
      </c>
      <c r="L1336" s="7">
        <f t="shared" si="1"/>
        <v>12804800000</v>
      </c>
      <c r="M1336" s="7">
        <f t="shared" si="2"/>
        <v>8951100000</v>
      </c>
      <c r="N1336" s="7">
        <f t="shared" si="3"/>
        <v>3853700000</v>
      </c>
    </row>
    <row r="1337">
      <c r="A1337" s="136">
        <v>1386.0</v>
      </c>
      <c r="B1337" s="137" t="s">
        <v>502</v>
      </c>
      <c r="C1337" s="137" t="s">
        <v>25</v>
      </c>
      <c r="D1337" s="139">
        <v>41274.0</v>
      </c>
      <c r="E1337" s="138">
        <v>4.176E9</v>
      </c>
      <c r="F1337" s="138">
        <v>2.754E9</v>
      </c>
      <c r="G1337" s="138">
        <v>2.07E8</v>
      </c>
      <c r="H1337" s="140" t="s">
        <v>59</v>
      </c>
      <c r="I1337" s="138">
        <v>3.56E8</v>
      </c>
      <c r="J1337" s="137" t="s">
        <v>19</v>
      </c>
      <c r="K1337" s="137" t="s">
        <v>80</v>
      </c>
      <c r="L1337" s="7">
        <f t="shared" si="1"/>
        <v>1422000000</v>
      </c>
      <c r="M1337" s="7">
        <f t="shared" si="2"/>
        <v>563000000</v>
      </c>
      <c r="N1337" s="7">
        <f t="shared" si="3"/>
        <v>859000000</v>
      </c>
    </row>
    <row r="1338">
      <c r="A1338" s="136">
        <v>1387.0</v>
      </c>
      <c r="B1338" s="137" t="s">
        <v>502</v>
      </c>
      <c r="C1338" s="137" t="s">
        <v>26</v>
      </c>
      <c r="D1338" s="139">
        <v>41639.0</v>
      </c>
      <c r="E1338" s="138">
        <v>4.495E9</v>
      </c>
      <c r="F1338" s="138">
        <v>2.987E9</v>
      </c>
      <c r="G1338" s="138">
        <v>2.2E8</v>
      </c>
      <c r="H1338" s="141" t="s">
        <v>59</v>
      </c>
      <c r="I1338" s="138">
        <v>3.78E8</v>
      </c>
      <c r="J1338" s="137" t="s">
        <v>19</v>
      </c>
      <c r="K1338" s="137" t="s">
        <v>80</v>
      </c>
      <c r="L1338" s="7">
        <f t="shared" si="1"/>
        <v>1508000000</v>
      </c>
      <c r="M1338" s="7">
        <f t="shared" si="2"/>
        <v>598000000</v>
      </c>
      <c r="N1338" s="7">
        <f t="shared" si="3"/>
        <v>910000000</v>
      </c>
    </row>
    <row r="1339">
      <c r="A1339" s="136">
        <v>1388.0</v>
      </c>
      <c r="B1339" s="137" t="s">
        <v>502</v>
      </c>
      <c r="C1339" s="137" t="s">
        <v>27</v>
      </c>
      <c r="D1339" s="139">
        <v>42004.0</v>
      </c>
      <c r="E1339" s="138">
        <v>4.951E9</v>
      </c>
      <c r="F1339" s="138">
        <v>3.331E9</v>
      </c>
      <c r="G1339" s="138">
        <v>2.29E8</v>
      </c>
      <c r="H1339" s="141" t="s">
        <v>59</v>
      </c>
      <c r="I1339" s="138">
        <v>3.84E8</v>
      </c>
      <c r="J1339" s="137" t="s">
        <v>19</v>
      </c>
      <c r="K1339" s="137" t="s">
        <v>80</v>
      </c>
      <c r="L1339" s="7">
        <f t="shared" si="1"/>
        <v>1620000000</v>
      </c>
      <c r="M1339" s="7">
        <f t="shared" si="2"/>
        <v>613000000</v>
      </c>
      <c r="N1339" s="7">
        <f t="shared" si="3"/>
        <v>1007000000</v>
      </c>
    </row>
    <row r="1340">
      <c r="A1340" s="136">
        <v>1389.0</v>
      </c>
      <c r="B1340" s="137" t="s">
        <v>502</v>
      </c>
      <c r="C1340" s="137" t="s">
        <v>28</v>
      </c>
      <c r="D1340" s="139">
        <v>42369.0</v>
      </c>
      <c r="E1340" s="138">
        <v>4.38E9</v>
      </c>
      <c r="F1340" s="138">
        <v>2.714E9</v>
      </c>
      <c r="G1340" s="138">
        <v>2.34E8</v>
      </c>
      <c r="H1340" s="141" t="s">
        <v>59</v>
      </c>
      <c r="I1340" s="138">
        <v>3.58E8</v>
      </c>
      <c r="J1340" s="137" t="s">
        <v>19</v>
      </c>
      <c r="K1340" s="137" t="s">
        <v>80</v>
      </c>
      <c r="L1340" s="7">
        <f t="shared" si="1"/>
        <v>1666000000</v>
      </c>
      <c r="M1340" s="7">
        <f t="shared" si="2"/>
        <v>592000000</v>
      </c>
      <c r="N1340" s="7">
        <f t="shared" si="3"/>
        <v>1074000000</v>
      </c>
    </row>
    <row r="1341">
      <c r="A1341" s="136">
        <v>1394.0</v>
      </c>
      <c r="B1341" s="137" t="s">
        <v>503</v>
      </c>
      <c r="C1341" s="137" t="s">
        <v>25</v>
      </c>
      <c r="D1341" s="139">
        <v>41274.0</v>
      </c>
      <c r="E1341" s="138">
        <v>5.075E9</v>
      </c>
      <c r="F1341" s="138">
        <v>2.417E9</v>
      </c>
      <c r="G1341" s="138">
        <v>3.37E8</v>
      </c>
      <c r="H1341" s="140" t="s">
        <v>59</v>
      </c>
      <c r="I1341" s="138">
        <v>7.46E8</v>
      </c>
      <c r="J1341" s="137" t="s">
        <v>11</v>
      </c>
      <c r="K1341" s="137" t="s">
        <v>372</v>
      </c>
      <c r="L1341" s="7">
        <f t="shared" si="1"/>
        <v>2658000000</v>
      </c>
      <c r="M1341" s="7">
        <f t="shared" si="2"/>
        <v>1083000000</v>
      </c>
      <c r="N1341" s="7">
        <f t="shared" si="3"/>
        <v>1575000000</v>
      </c>
    </row>
    <row r="1342">
      <c r="A1342" s="136">
        <v>1395.0</v>
      </c>
      <c r="B1342" s="137" t="s">
        <v>503</v>
      </c>
      <c r="C1342" s="137" t="s">
        <v>26</v>
      </c>
      <c r="D1342" s="139">
        <v>41639.0</v>
      </c>
      <c r="E1342" s="138">
        <v>5.518E9</v>
      </c>
      <c r="F1342" s="138">
        <v>2.707E9</v>
      </c>
      <c r="G1342" s="138">
        <v>3.73E8</v>
      </c>
      <c r="H1342" s="141" t="s">
        <v>59</v>
      </c>
      <c r="I1342" s="138">
        <v>7.72E8</v>
      </c>
      <c r="J1342" s="137" t="s">
        <v>11</v>
      </c>
      <c r="K1342" s="137" t="s">
        <v>372</v>
      </c>
      <c r="L1342" s="7">
        <f t="shared" si="1"/>
        <v>2811000000</v>
      </c>
      <c r="M1342" s="7">
        <f t="shared" si="2"/>
        <v>1145000000</v>
      </c>
      <c r="N1342" s="7">
        <f t="shared" si="3"/>
        <v>1666000000</v>
      </c>
    </row>
    <row r="1343">
      <c r="A1343" s="136">
        <v>1396.0</v>
      </c>
      <c r="B1343" s="137" t="s">
        <v>503</v>
      </c>
      <c r="C1343" s="137" t="s">
        <v>27</v>
      </c>
      <c r="D1343" s="139">
        <v>42004.0</v>
      </c>
      <c r="E1343" s="138">
        <v>5.903E9</v>
      </c>
      <c r="F1343" s="138">
        <v>2.79E9</v>
      </c>
      <c r="G1343" s="138">
        <v>3.93E8</v>
      </c>
      <c r="H1343" s="140" t="s">
        <v>59</v>
      </c>
      <c r="I1343" s="138">
        <v>7.96E8</v>
      </c>
      <c r="J1343" s="137" t="s">
        <v>11</v>
      </c>
      <c r="K1343" s="137" t="s">
        <v>372</v>
      </c>
      <c r="L1343" s="7">
        <f t="shared" si="1"/>
        <v>3113000000</v>
      </c>
      <c r="M1343" s="7">
        <f t="shared" si="2"/>
        <v>1189000000</v>
      </c>
      <c r="N1343" s="7">
        <f t="shared" si="3"/>
        <v>1924000000</v>
      </c>
    </row>
    <row r="1344">
      <c r="A1344" s="136">
        <v>1397.0</v>
      </c>
      <c r="B1344" s="137" t="s">
        <v>503</v>
      </c>
      <c r="C1344" s="137" t="s">
        <v>28</v>
      </c>
      <c r="D1344" s="139">
        <v>42369.0</v>
      </c>
      <c r="E1344" s="138">
        <v>5.234E9</v>
      </c>
      <c r="F1344" s="138">
        <v>2.335E9</v>
      </c>
      <c r="G1344" s="138">
        <v>3.53E8</v>
      </c>
      <c r="H1344" s="141" t="s">
        <v>59</v>
      </c>
      <c r="I1344" s="138">
        <v>7.64E8</v>
      </c>
      <c r="J1344" s="137" t="s">
        <v>11</v>
      </c>
      <c r="K1344" s="137" t="s">
        <v>372</v>
      </c>
      <c r="L1344" s="7">
        <f t="shared" si="1"/>
        <v>2899000000</v>
      </c>
      <c r="M1344" s="7">
        <f t="shared" si="2"/>
        <v>1117000000</v>
      </c>
      <c r="N1344" s="7">
        <f t="shared" si="3"/>
        <v>1782000000</v>
      </c>
    </row>
    <row r="1345">
      <c r="A1345" s="136">
        <v>1398.0</v>
      </c>
      <c r="B1345" s="137" t="s">
        <v>504</v>
      </c>
      <c r="C1345" s="137" t="s">
        <v>25</v>
      </c>
      <c r="D1345" s="139">
        <v>41639.0</v>
      </c>
      <c r="E1345" s="138">
        <v>7.6908E9</v>
      </c>
      <c r="F1345" s="138">
        <v>5.1009E9</v>
      </c>
      <c r="G1345" s="138">
        <v>1.7883E9</v>
      </c>
      <c r="H1345" s="141" t="s">
        <v>59</v>
      </c>
      <c r="I1345" s="138">
        <v>1.232E8</v>
      </c>
      <c r="J1345" s="137" t="s">
        <v>16</v>
      </c>
      <c r="K1345" s="137" t="s">
        <v>128</v>
      </c>
      <c r="L1345" s="7">
        <f t="shared" si="1"/>
        <v>2589900000</v>
      </c>
      <c r="M1345" s="7">
        <f t="shared" si="2"/>
        <v>1911500000</v>
      </c>
      <c r="N1345" s="7">
        <f t="shared" si="3"/>
        <v>678400000</v>
      </c>
    </row>
    <row r="1346">
      <c r="A1346" s="136">
        <v>1399.0</v>
      </c>
      <c r="B1346" s="137" t="s">
        <v>504</v>
      </c>
      <c r="C1346" s="137" t="s">
        <v>26</v>
      </c>
      <c r="D1346" s="139">
        <v>42004.0</v>
      </c>
      <c r="E1346" s="138">
        <v>7.7505E9</v>
      </c>
      <c r="F1346" s="138">
        <v>5.0629E9</v>
      </c>
      <c r="G1346" s="138">
        <v>1.8494E9</v>
      </c>
      <c r="H1346" s="141" t="s">
        <v>59</v>
      </c>
      <c r="I1346" s="138">
        <v>1.189E8</v>
      </c>
      <c r="J1346" s="137" t="s">
        <v>16</v>
      </c>
      <c r="K1346" s="137" t="s">
        <v>128</v>
      </c>
      <c r="L1346" s="7">
        <f t="shared" si="1"/>
        <v>2687600000</v>
      </c>
      <c r="M1346" s="7">
        <f t="shared" si="2"/>
        <v>1968300000</v>
      </c>
      <c r="N1346" s="7">
        <f t="shared" si="3"/>
        <v>719300000</v>
      </c>
    </row>
    <row r="1347">
      <c r="A1347" s="136">
        <v>1400.0</v>
      </c>
      <c r="B1347" s="137" t="s">
        <v>504</v>
      </c>
      <c r="C1347" s="137" t="s">
        <v>27</v>
      </c>
      <c r="D1347" s="139">
        <v>42369.0</v>
      </c>
      <c r="E1347" s="138">
        <v>7.0315E9</v>
      </c>
      <c r="F1347" s="138">
        <v>4.4449E9</v>
      </c>
      <c r="G1347" s="138">
        <v>1.6562E9</v>
      </c>
      <c r="H1347" s="141" t="s">
        <v>59</v>
      </c>
      <c r="I1347" s="138">
        <v>8.87E7</v>
      </c>
      <c r="J1347" s="137" t="s">
        <v>16</v>
      </c>
      <c r="K1347" s="137" t="s">
        <v>128</v>
      </c>
      <c r="L1347" s="7">
        <f t="shared" si="1"/>
        <v>2586600000</v>
      </c>
      <c r="M1347" s="7">
        <f t="shared" si="2"/>
        <v>1744900000</v>
      </c>
      <c r="N1347" s="7">
        <f t="shared" si="3"/>
        <v>841700000</v>
      </c>
    </row>
    <row r="1348">
      <c r="A1348" s="136">
        <v>1401.0</v>
      </c>
      <c r="B1348" s="137" t="s">
        <v>504</v>
      </c>
      <c r="C1348" s="137" t="s">
        <v>28</v>
      </c>
      <c r="D1348" s="142">
        <v>42735.0</v>
      </c>
      <c r="E1348" s="138">
        <v>6.7783E9</v>
      </c>
      <c r="F1348" s="138">
        <v>4.2467E9</v>
      </c>
      <c r="G1348" s="138">
        <v>1.6044E9</v>
      </c>
      <c r="H1348" s="141" t="s">
        <v>59</v>
      </c>
      <c r="I1348" s="138">
        <v>9.49E7</v>
      </c>
      <c r="J1348" s="137" t="s">
        <v>16</v>
      </c>
      <c r="K1348" s="137" t="s">
        <v>128</v>
      </c>
      <c r="L1348" s="7">
        <f t="shared" si="1"/>
        <v>2531600000</v>
      </c>
      <c r="M1348" s="7">
        <f t="shared" si="2"/>
        <v>1699300000</v>
      </c>
      <c r="N1348" s="7">
        <f t="shared" si="3"/>
        <v>832300000</v>
      </c>
    </row>
    <row r="1349">
      <c r="A1349" s="136">
        <v>1402.0</v>
      </c>
      <c r="B1349" s="137" t="s">
        <v>505</v>
      </c>
      <c r="C1349" s="137" t="s">
        <v>25</v>
      </c>
      <c r="D1349" s="139">
        <v>41274.0</v>
      </c>
      <c r="E1349" s="138">
        <v>9.534462E9</v>
      </c>
      <c r="F1349" s="138">
        <v>5.328236E9</v>
      </c>
      <c r="G1349" s="138">
        <v>3.264896E9</v>
      </c>
      <c r="H1349" s="141" t="s">
        <v>59</v>
      </c>
      <c r="I1349" s="140" t="s">
        <v>59</v>
      </c>
      <c r="J1349" s="137" t="s">
        <v>16</v>
      </c>
      <c r="K1349" s="137" t="s">
        <v>94</v>
      </c>
      <c r="L1349" s="7">
        <f t="shared" si="1"/>
        <v>4206226000</v>
      </c>
      <c r="M1349" s="7">
        <f t="shared" si="2"/>
        <v>3264896000</v>
      </c>
      <c r="N1349" s="7">
        <f t="shared" si="3"/>
        <v>941330000</v>
      </c>
    </row>
    <row r="1350">
      <c r="A1350" s="136">
        <v>1403.0</v>
      </c>
      <c r="B1350" s="137" t="s">
        <v>505</v>
      </c>
      <c r="C1350" s="137" t="s">
        <v>26</v>
      </c>
      <c r="D1350" s="139">
        <v>41639.0</v>
      </c>
      <c r="E1350" s="138">
        <v>1.0185532E10</v>
      </c>
      <c r="F1350" s="138">
        <v>5.568966E9</v>
      </c>
      <c r="G1350" s="138">
        <v>3.4702E9</v>
      </c>
      <c r="H1350" s="141" t="s">
        <v>59</v>
      </c>
      <c r="I1350" s="141" t="s">
        <v>59</v>
      </c>
      <c r="J1350" s="137" t="s">
        <v>16</v>
      </c>
      <c r="K1350" s="137" t="s">
        <v>94</v>
      </c>
      <c r="L1350" s="7">
        <f t="shared" si="1"/>
        <v>4616566000</v>
      </c>
      <c r="M1350" s="6">
        <f t="shared" si="2"/>
        <v>3470200000</v>
      </c>
      <c r="N1350" s="7">
        <f t="shared" si="3"/>
        <v>1146366000</v>
      </c>
    </row>
    <row r="1351">
      <c r="A1351" s="136">
        <v>1404.0</v>
      </c>
      <c r="B1351" s="137" t="s">
        <v>505</v>
      </c>
      <c r="C1351" s="137" t="s">
        <v>27</v>
      </c>
      <c r="D1351" s="139">
        <v>42004.0</v>
      </c>
      <c r="E1351" s="138">
        <v>1.1129533E10</v>
      </c>
      <c r="F1351" s="138">
        <v>5.965049E9</v>
      </c>
      <c r="G1351" s="138">
        <v>3.860448E9</v>
      </c>
      <c r="H1351" s="141" t="s">
        <v>59</v>
      </c>
      <c r="I1351" s="140" t="s">
        <v>59</v>
      </c>
      <c r="J1351" s="137" t="s">
        <v>16</v>
      </c>
      <c r="K1351" s="137" t="s">
        <v>94</v>
      </c>
      <c r="L1351" s="7">
        <f t="shared" si="1"/>
        <v>5164484000</v>
      </c>
      <c r="M1351" s="7">
        <f t="shared" si="2"/>
        <v>3860448000</v>
      </c>
      <c r="N1351" s="7">
        <f t="shared" si="3"/>
        <v>1304036000</v>
      </c>
    </row>
    <row r="1352">
      <c r="A1352" s="136">
        <v>1405.0</v>
      </c>
      <c r="B1352" s="137" t="s">
        <v>505</v>
      </c>
      <c r="C1352" s="137" t="s">
        <v>28</v>
      </c>
      <c r="D1352" s="139">
        <v>42369.0</v>
      </c>
      <c r="E1352" s="138">
        <v>1.1339304E10</v>
      </c>
      <c r="F1352" s="138">
        <v>5.780078E9</v>
      </c>
      <c r="G1352" s="138">
        <v>3.943786E9</v>
      </c>
      <c r="H1352" s="141" t="s">
        <v>59</v>
      </c>
      <c r="I1352" s="140" t="s">
        <v>59</v>
      </c>
      <c r="J1352" s="137" t="s">
        <v>16</v>
      </c>
      <c r="K1352" s="137" t="s">
        <v>94</v>
      </c>
      <c r="L1352" s="7">
        <f t="shared" si="1"/>
        <v>5559226000</v>
      </c>
      <c r="M1352" s="7">
        <f t="shared" si="2"/>
        <v>3943786000</v>
      </c>
      <c r="N1352" s="7">
        <f t="shared" si="3"/>
        <v>1615440000</v>
      </c>
    </row>
    <row r="1353">
      <c r="A1353" s="136">
        <v>1406.0</v>
      </c>
      <c r="B1353" s="137" t="s">
        <v>506</v>
      </c>
      <c r="C1353" s="137" t="s">
        <v>25</v>
      </c>
      <c r="D1353" s="139">
        <v>41307.0</v>
      </c>
      <c r="E1353" s="138">
        <v>3.9834E9</v>
      </c>
      <c r="F1353" s="138">
        <v>2.446E9</v>
      </c>
      <c r="G1353" s="138">
        <v>9.769E8</v>
      </c>
      <c r="H1353" s="141" t="s">
        <v>59</v>
      </c>
      <c r="I1353" s="141" t="s">
        <v>59</v>
      </c>
      <c r="J1353" s="137" t="s">
        <v>9</v>
      </c>
      <c r="K1353" s="137" t="s">
        <v>112</v>
      </c>
      <c r="L1353" s="7">
        <f t="shared" si="1"/>
        <v>1537400000</v>
      </c>
      <c r="M1353" s="6">
        <f t="shared" si="2"/>
        <v>976900000</v>
      </c>
      <c r="N1353" s="7">
        <f t="shared" si="3"/>
        <v>560500000</v>
      </c>
    </row>
    <row r="1354">
      <c r="A1354" s="136">
        <v>1407.0</v>
      </c>
      <c r="B1354" s="137" t="s">
        <v>506</v>
      </c>
      <c r="C1354" s="137" t="s">
        <v>26</v>
      </c>
      <c r="D1354" s="139">
        <v>41671.0</v>
      </c>
      <c r="E1354" s="138">
        <v>4.2092E9</v>
      </c>
      <c r="F1354" s="138">
        <v>2.6287E9</v>
      </c>
      <c r="G1354" s="138">
        <v>1.01E9</v>
      </c>
      <c r="H1354" s="141" t="s">
        <v>59</v>
      </c>
      <c r="I1354" s="140" t="s">
        <v>59</v>
      </c>
      <c r="J1354" s="137" t="s">
        <v>9</v>
      </c>
      <c r="K1354" s="137" t="s">
        <v>112</v>
      </c>
      <c r="L1354" s="7">
        <f t="shared" si="1"/>
        <v>1580500000</v>
      </c>
      <c r="M1354" s="7">
        <f t="shared" si="2"/>
        <v>1010000000</v>
      </c>
      <c r="N1354" s="7">
        <f t="shared" si="3"/>
        <v>570500000</v>
      </c>
    </row>
    <row r="1355">
      <c r="A1355" s="136">
        <v>1408.0</v>
      </c>
      <c r="B1355" s="137" t="s">
        <v>506</v>
      </c>
      <c r="C1355" s="137" t="s">
        <v>27</v>
      </c>
      <c r="D1355" s="139">
        <v>42037.0</v>
      </c>
      <c r="E1355" s="138">
        <v>5.7363E9</v>
      </c>
      <c r="F1355" s="138">
        <v>3.6621E9</v>
      </c>
      <c r="G1355" s="138">
        <v>1.4976E9</v>
      </c>
      <c r="H1355" s="140" t="s">
        <v>59</v>
      </c>
      <c r="I1355" s="141" t="s">
        <v>59</v>
      </c>
      <c r="J1355" s="137" t="s">
        <v>9</v>
      </c>
      <c r="K1355" s="137" t="s">
        <v>112</v>
      </c>
      <c r="L1355" s="7">
        <f t="shared" si="1"/>
        <v>2074200000</v>
      </c>
      <c r="M1355" s="6">
        <f t="shared" si="2"/>
        <v>1497600000</v>
      </c>
      <c r="N1355" s="7">
        <f t="shared" si="3"/>
        <v>576600000</v>
      </c>
    </row>
    <row r="1356">
      <c r="A1356" s="136">
        <v>1409.0</v>
      </c>
      <c r="B1356" s="137" t="s">
        <v>506</v>
      </c>
      <c r="C1356" s="137" t="s">
        <v>28</v>
      </c>
      <c r="D1356" s="139">
        <v>42399.0</v>
      </c>
      <c r="E1356" s="138">
        <v>6.5502E9</v>
      </c>
      <c r="F1356" s="138">
        <v>4.1098E9</v>
      </c>
      <c r="G1356" s="138">
        <v>1.7367E9</v>
      </c>
      <c r="H1356" s="141" t="s">
        <v>59</v>
      </c>
      <c r="I1356" s="141" t="s">
        <v>59</v>
      </c>
      <c r="J1356" s="137" t="s">
        <v>9</v>
      </c>
      <c r="K1356" s="137" t="s">
        <v>112</v>
      </c>
      <c r="L1356" s="7">
        <f t="shared" si="1"/>
        <v>2440400000</v>
      </c>
      <c r="M1356" s="6">
        <f t="shared" si="2"/>
        <v>1736700000</v>
      </c>
      <c r="N1356" s="7">
        <f t="shared" si="3"/>
        <v>703700000</v>
      </c>
    </row>
    <row r="1357">
      <c r="A1357" s="136">
        <v>1410.0</v>
      </c>
      <c r="B1357" s="137" t="s">
        <v>507</v>
      </c>
      <c r="C1357" s="137" t="s">
        <v>25</v>
      </c>
      <c r="D1357" s="139">
        <v>41394.0</v>
      </c>
      <c r="E1357" s="138">
        <v>5.8977E9</v>
      </c>
      <c r="F1357" s="138">
        <v>3.8701E9</v>
      </c>
      <c r="G1357" s="138">
        <v>1.0204E9</v>
      </c>
      <c r="H1357" s="141" t="s">
        <v>59</v>
      </c>
      <c r="I1357" s="138">
        <v>9.68E7</v>
      </c>
      <c r="J1357" s="137" t="s">
        <v>10</v>
      </c>
      <c r="K1357" s="137" t="s">
        <v>156</v>
      </c>
      <c r="L1357" s="7">
        <f t="shared" si="1"/>
        <v>2027600000</v>
      </c>
      <c r="M1357" s="7">
        <f t="shared" si="2"/>
        <v>1117200000</v>
      </c>
      <c r="N1357" s="7">
        <f t="shared" si="3"/>
        <v>910400000</v>
      </c>
    </row>
    <row r="1358">
      <c r="A1358" s="136">
        <v>1411.0</v>
      </c>
      <c r="B1358" s="137" t="s">
        <v>507</v>
      </c>
      <c r="C1358" s="137" t="s">
        <v>26</v>
      </c>
      <c r="D1358" s="139">
        <v>41759.0</v>
      </c>
      <c r="E1358" s="138">
        <v>5.6106E9</v>
      </c>
      <c r="F1358" s="138">
        <v>3.5796E9</v>
      </c>
      <c r="G1358" s="138">
        <v>1.0131E9</v>
      </c>
      <c r="H1358" s="141" t="s">
        <v>59</v>
      </c>
      <c r="I1358" s="138">
        <v>9.89E7</v>
      </c>
      <c r="J1358" s="137" t="s">
        <v>10</v>
      </c>
      <c r="K1358" s="137" t="s">
        <v>156</v>
      </c>
      <c r="L1358" s="7">
        <f t="shared" si="1"/>
        <v>2031000000</v>
      </c>
      <c r="M1358" s="7">
        <f t="shared" si="2"/>
        <v>1112000000</v>
      </c>
      <c r="N1358" s="7">
        <f t="shared" si="3"/>
        <v>919000000</v>
      </c>
    </row>
    <row r="1359">
      <c r="A1359" s="136">
        <v>1412.0</v>
      </c>
      <c r="B1359" s="137" t="s">
        <v>507</v>
      </c>
      <c r="C1359" s="137" t="s">
        <v>27</v>
      </c>
      <c r="D1359" s="139">
        <v>42124.0</v>
      </c>
      <c r="E1359" s="138">
        <v>5.6927E9</v>
      </c>
      <c r="F1359" s="138">
        <v>3.724E9</v>
      </c>
      <c r="G1359" s="138">
        <v>1.0858E9</v>
      </c>
      <c r="H1359" s="141" t="s">
        <v>59</v>
      </c>
      <c r="I1359" s="138">
        <v>1.109E8</v>
      </c>
      <c r="J1359" s="137" t="s">
        <v>10</v>
      </c>
      <c r="K1359" s="137" t="s">
        <v>156</v>
      </c>
      <c r="L1359" s="7">
        <f t="shared" si="1"/>
        <v>1968700000</v>
      </c>
      <c r="M1359" s="7">
        <f t="shared" si="2"/>
        <v>1196700000</v>
      </c>
      <c r="N1359" s="7">
        <f t="shared" si="3"/>
        <v>772000000</v>
      </c>
    </row>
    <row r="1360">
      <c r="A1360" s="136">
        <v>1413.0</v>
      </c>
      <c r="B1360" s="137" t="s">
        <v>507</v>
      </c>
      <c r="C1360" s="137" t="s">
        <v>28</v>
      </c>
      <c r="D1360" s="142">
        <v>42490.0</v>
      </c>
      <c r="E1360" s="138">
        <v>7.8112E9</v>
      </c>
      <c r="F1360" s="138">
        <v>4.8434E9</v>
      </c>
      <c r="G1360" s="138">
        <v>1.6141E9</v>
      </c>
      <c r="H1360" s="141" t="s">
        <v>59</v>
      </c>
      <c r="I1360" s="138">
        <v>2.084E8</v>
      </c>
      <c r="J1360" s="137" t="s">
        <v>10</v>
      </c>
      <c r="K1360" s="137" t="s">
        <v>156</v>
      </c>
      <c r="L1360" s="7">
        <f t="shared" si="1"/>
        <v>2967800000</v>
      </c>
      <c r="M1360" s="7">
        <f t="shared" si="2"/>
        <v>1822500000</v>
      </c>
      <c r="N1360" s="7">
        <f t="shared" si="3"/>
        <v>1145300000</v>
      </c>
    </row>
    <row r="1361">
      <c r="A1361" s="136">
        <v>1414.0</v>
      </c>
      <c r="B1361" s="137" t="s">
        <v>508</v>
      </c>
      <c r="C1361" s="137" t="s">
        <v>25</v>
      </c>
      <c r="D1361" s="139">
        <v>41274.0</v>
      </c>
      <c r="E1361" s="138">
        <v>1.290052E9</v>
      </c>
      <c r="F1361" s="138">
        <v>4.70243E8</v>
      </c>
      <c r="G1361" s="138">
        <v>1.2031E8</v>
      </c>
      <c r="H1361" s="141" t="s">
        <v>59</v>
      </c>
      <c r="I1361" s="138">
        <v>3.30418E8</v>
      </c>
      <c r="J1361" s="137" t="s">
        <v>17</v>
      </c>
      <c r="K1361" s="137" t="s">
        <v>509</v>
      </c>
      <c r="L1361" s="7">
        <f t="shared" si="1"/>
        <v>819809000</v>
      </c>
      <c r="M1361" s="7">
        <f t="shared" si="2"/>
        <v>450728000</v>
      </c>
      <c r="N1361" s="7">
        <f t="shared" si="3"/>
        <v>369081000</v>
      </c>
    </row>
    <row r="1362">
      <c r="A1362" s="136">
        <v>1415.0</v>
      </c>
      <c r="B1362" s="137" t="s">
        <v>508</v>
      </c>
      <c r="C1362" s="137" t="s">
        <v>26</v>
      </c>
      <c r="D1362" s="139">
        <v>41639.0</v>
      </c>
      <c r="E1362" s="138">
        <v>1.371065E9</v>
      </c>
      <c r="F1362" s="138">
        <v>4.79665E8</v>
      </c>
      <c r="G1362" s="138">
        <v>1.22128E8</v>
      </c>
      <c r="H1362" s="141" t="s">
        <v>59</v>
      </c>
      <c r="I1362" s="138">
        <v>3.40316E8</v>
      </c>
      <c r="J1362" s="137" t="s">
        <v>17</v>
      </c>
      <c r="K1362" s="137" t="s">
        <v>509</v>
      </c>
      <c r="L1362" s="7">
        <f t="shared" si="1"/>
        <v>891400000</v>
      </c>
      <c r="M1362" s="7">
        <f t="shared" si="2"/>
        <v>462444000</v>
      </c>
      <c r="N1362" s="7">
        <f t="shared" si="3"/>
        <v>428956000</v>
      </c>
    </row>
    <row r="1363">
      <c r="A1363" s="136">
        <v>1416.0</v>
      </c>
      <c r="B1363" s="137" t="s">
        <v>508</v>
      </c>
      <c r="C1363" s="137" t="s">
        <v>27</v>
      </c>
      <c r="D1363" s="139">
        <v>42004.0</v>
      </c>
      <c r="E1363" s="138">
        <v>1.519978E9</v>
      </c>
      <c r="F1363" s="138">
        <v>5.00126E8</v>
      </c>
      <c r="G1363" s="138">
        <v>1.33502E8</v>
      </c>
      <c r="H1363" s="141" t="s">
        <v>59</v>
      </c>
      <c r="I1363" s="138">
        <v>3.93987E8</v>
      </c>
      <c r="J1363" s="137" t="s">
        <v>17</v>
      </c>
      <c r="K1363" s="137" t="s">
        <v>509</v>
      </c>
      <c r="L1363" s="7">
        <f t="shared" si="1"/>
        <v>1019852000</v>
      </c>
      <c r="M1363" s="7">
        <f t="shared" si="2"/>
        <v>527489000</v>
      </c>
      <c r="N1363" s="7">
        <f t="shared" si="3"/>
        <v>492363000</v>
      </c>
    </row>
    <row r="1364">
      <c r="A1364" s="136">
        <v>1417.0</v>
      </c>
      <c r="B1364" s="137" t="s">
        <v>508</v>
      </c>
      <c r="C1364" s="137" t="s">
        <v>28</v>
      </c>
      <c r="D1364" s="139">
        <v>42369.0</v>
      </c>
      <c r="E1364" s="138">
        <v>1.662829E9</v>
      </c>
      <c r="F1364" s="138">
        <v>5.34326E8</v>
      </c>
      <c r="G1364" s="138">
        <v>1.39137E8</v>
      </c>
      <c r="H1364" s="141" t="s">
        <v>59</v>
      </c>
      <c r="I1364" s="138">
        <v>5.88235E8</v>
      </c>
      <c r="J1364" s="137" t="s">
        <v>17</v>
      </c>
      <c r="K1364" s="137" t="s">
        <v>509</v>
      </c>
      <c r="L1364" s="7">
        <f t="shared" si="1"/>
        <v>1128503000</v>
      </c>
      <c r="M1364" s="7">
        <f t="shared" si="2"/>
        <v>727372000</v>
      </c>
      <c r="N1364" s="7">
        <f t="shared" si="3"/>
        <v>401131000</v>
      </c>
    </row>
    <row r="1365">
      <c r="A1365" s="136">
        <v>1418.0</v>
      </c>
      <c r="B1365" s="137" t="s">
        <v>510</v>
      </c>
      <c r="C1365" s="137" t="s">
        <v>25</v>
      </c>
      <c r="D1365" s="139">
        <v>41639.0</v>
      </c>
      <c r="E1365" s="138">
        <v>3.2375E9</v>
      </c>
      <c r="F1365" s="138">
        <v>1.6389E9</v>
      </c>
      <c r="G1365" s="138">
        <v>1.0124E9</v>
      </c>
      <c r="H1365" s="141" t="s">
        <v>59</v>
      </c>
      <c r="I1365" s="141" t="s">
        <v>59</v>
      </c>
      <c r="J1365" s="137" t="s">
        <v>9</v>
      </c>
      <c r="K1365" s="137" t="s">
        <v>511</v>
      </c>
      <c r="L1365" s="7">
        <f t="shared" si="1"/>
        <v>1598600000</v>
      </c>
      <c r="M1365" s="6">
        <f t="shared" si="2"/>
        <v>1012400000</v>
      </c>
      <c r="N1365" s="7">
        <f t="shared" si="3"/>
        <v>586200000</v>
      </c>
    </row>
    <row r="1366">
      <c r="A1366" s="136">
        <v>1419.0</v>
      </c>
      <c r="B1366" s="137" t="s">
        <v>510</v>
      </c>
      <c r="C1366" s="137" t="s">
        <v>26</v>
      </c>
      <c r="D1366" s="139">
        <v>42007.0</v>
      </c>
      <c r="E1366" s="138">
        <v>3.4926E9</v>
      </c>
      <c r="F1366" s="138">
        <v>1.7592E9</v>
      </c>
      <c r="G1366" s="138">
        <v>1.0487E9</v>
      </c>
      <c r="H1366" s="141" t="s">
        <v>59</v>
      </c>
      <c r="I1366" s="141" t="s">
        <v>59</v>
      </c>
      <c r="J1366" s="137" t="s">
        <v>9</v>
      </c>
      <c r="K1366" s="137" t="s">
        <v>511</v>
      </c>
      <c r="L1366" s="7">
        <f t="shared" si="1"/>
        <v>1733400000</v>
      </c>
      <c r="M1366" s="6">
        <f t="shared" si="2"/>
        <v>1048700000</v>
      </c>
      <c r="N1366" s="7">
        <f t="shared" si="3"/>
        <v>684700000</v>
      </c>
    </row>
    <row r="1367">
      <c r="A1367" s="136">
        <v>1420.0</v>
      </c>
      <c r="B1367" s="137" t="s">
        <v>510</v>
      </c>
      <c r="C1367" s="137" t="s">
        <v>27</v>
      </c>
      <c r="D1367" s="139">
        <v>42371.0</v>
      </c>
      <c r="E1367" s="138">
        <v>3.5931E9</v>
      </c>
      <c r="F1367" s="138">
        <v>1.7746E9</v>
      </c>
      <c r="G1367" s="138">
        <v>1.0537E9</v>
      </c>
      <c r="H1367" s="141" t="s">
        <v>59</v>
      </c>
      <c r="I1367" s="140" t="s">
        <v>59</v>
      </c>
      <c r="J1367" s="137" t="s">
        <v>9</v>
      </c>
      <c r="K1367" s="137" t="s">
        <v>511</v>
      </c>
      <c r="L1367" s="7">
        <f t="shared" si="1"/>
        <v>1818500000</v>
      </c>
      <c r="M1367" s="7">
        <f t="shared" si="2"/>
        <v>1053700000</v>
      </c>
      <c r="N1367" s="7">
        <f t="shared" si="3"/>
        <v>764800000</v>
      </c>
    </row>
    <row r="1368">
      <c r="A1368" s="136">
        <v>1421.0</v>
      </c>
      <c r="B1368" s="137" t="s">
        <v>510</v>
      </c>
      <c r="C1368" s="137" t="s">
        <v>28</v>
      </c>
      <c r="D1368" s="139">
        <v>42735.0</v>
      </c>
      <c r="E1368" s="138">
        <v>3.7118E9</v>
      </c>
      <c r="F1368" s="138">
        <v>1.8035E9</v>
      </c>
      <c r="G1368" s="138">
        <v>1.0541E9</v>
      </c>
      <c r="H1368" s="141" t="s">
        <v>59</v>
      </c>
      <c r="I1368" s="140" t="s">
        <v>59</v>
      </c>
      <c r="J1368" s="137" t="s">
        <v>9</v>
      </c>
      <c r="K1368" s="137" t="s">
        <v>511</v>
      </c>
      <c r="L1368" s="7">
        <f t="shared" si="1"/>
        <v>1908300000</v>
      </c>
      <c r="M1368" s="7">
        <f t="shared" si="2"/>
        <v>1054100000</v>
      </c>
      <c r="N1368" s="7">
        <f t="shared" si="3"/>
        <v>854200000</v>
      </c>
    </row>
    <row r="1369">
      <c r="A1369" s="136">
        <v>1422.0</v>
      </c>
      <c r="B1369" s="137" t="s">
        <v>512</v>
      </c>
      <c r="C1369" s="137" t="s">
        <v>25</v>
      </c>
      <c r="D1369" s="139">
        <v>41274.0</v>
      </c>
      <c r="E1369" s="138">
        <v>2.307182E9</v>
      </c>
      <c r="F1369" s="138">
        <v>6.10836E8</v>
      </c>
      <c r="G1369" s="138">
        <v>6.55473E8</v>
      </c>
      <c r="H1369" s="141" t="s">
        <v>59</v>
      </c>
      <c r="I1369" s="138">
        <v>1.07591E8</v>
      </c>
      <c r="J1369" s="137" t="s">
        <v>9</v>
      </c>
      <c r="K1369" s="137" t="s">
        <v>235</v>
      </c>
      <c r="L1369" s="7">
        <f t="shared" si="1"/>
        <v>1696346000</v>
      </c>
      <c r="M1369" s="7">
        <f t="shared" si="2"/>
        <v>763064000</v>
      </c>
      <c r="N1369" s="7">
        <f t="shared" si="3"/>
        <v>933282000</v>
      </c>
    </row>
    <row r="1370">
      <c r="A1370" s="136">
        <v>1423.0</v>
      </c>
      <c r="B1370" s="137" t="s">
        <v>512</v>
      </c>
      <c r="C1370" s="137" t="s">
        <v>26</v>
      </c>
      <c r="D1370" s="139">
        <v>41639.0</v>
      </c>
      <c r="E1370" s="138">
        <v>2.530809E9</v>
      </c>
      <c r="F1370" s="138">
        <v>6.99294E8</v>
      </c>
      <c r="G1370" s="138">
        <v>7.29055E8</v>
      </c>
      <c r="H1370" s="141" t="s">
        <v>59</v>
      </c>
      <c r="I1370" s="138">
        <v>1.1758E8</v>
      </c>
      <c r="J1370" s="137" t="s">
        <v>9</v>
      </c>
      <c r="K1370" s="137" t="s">
        <v>235</v>
      </c>
      <c r="L1370" s="7">
        <f t="shared" si="1"/>
        <v>1831515000</v>
      </c>
      <c r="M1370" s="7">
        <f t="shared" si="2"/>
        <v>846635000</v>
      </c>
      <c r="N1370" s="7">
        <f t="shared" si="3"/>
        <v>984880000</v>
      </c>
    </row>
    <row r="1371">
      <c r="A1371" s="136">
        <v>1424.0</v>
      </c>
      <c r="B1371" s="137" t="s">
        <v>512</v>
      </c>
      <c r="C1371" s="137" t="s">
        <v>27</v>
      </c>
      <c r="D1371" s="139">
        <v>42004.0</v>
      </c>
      <c r="E1371" s="138">
        <v>2.665456E9</v>
      </c>
      <c r="F1371" s="138">
        <v>7.78896E8</v>
      </c>
      <c r="G1371" s="138">
        <v>7.64799E8</v>
      </c>
      <c r="H1371" s="141" t="s">
        <v>59</v>
      </c>
      <c r="I1371" s="138">
        <v>1.28582E8</v>
      </c>
      <c r="J1371" s="137" t="s">
        <v>9</v>
      </c>
      <c r="K1371" s="137" t="s">
        <v>235</v>
      </c>
      <c r="L1371" s="7">
        <f t="shared" si="1"/>
        <v>1886560000</v>
      </c>
      <c r="M1371" s="7">
        <f t="shared" si="2"/>
        <v>893381000</v>
      </c>
      <c r="N1371" s="7">
        <f t="shared" si="3"/>
        <v>993179000</v>
      </c>
    </row>
    <row r="1372">
      <c r="A1372" s="136">
        <v>1425.0</v>
      </c>
      <c r="B1372" s="137" t="s">
        <v>512</v>
      </c>
      <c r="C1372" s="137" t="s">
        <v>28</v>
      </c>
      <c r="D1372" s="139">
        <v>42369.0</v>
      </c>
      <c r="E1372" s="138">
        <v>3.018227E9</v>
      </c>
      <c r="F1372" s="138">
        <v>9.87357E8</v>
      </c>
      <c r="G1372" s="138">
        <v>7.85179E8</v>
      </c>
      <c r="H1372" s="141" t="s">
        <v>59</v>
      </c>
      <c r="I1372" s="138">
        <v>1.37596E8</v>
      </c>
      <c r="J1372" s="137" t="s">
        <v>9</v>
      </c>
      <c r="K1372" s="137" t="s">
        <v>235</v>
      </c>
      <c r="L1372" s="7">
        <f t="shared" si="1"/>
        <v>2030870000</v>
      </c>
      <c r="M1372" s="7">
        <f t="shared" si="2"/>
        <v>922775000</v>
      </c>
      <c r="N1372" s="7">
        <f t="shared" si="3"/>
        <v>1108095000</v>
      </c>
    </row>
    <row r="1373">
      <c r="A1373" s="136">
        <v>1426.0</v>
      </c>
      <c r="B1373" s="137" t="s">
        <v>513</v>
      </c>
      <c r="C1373" s="137" t="s">
        <v>25</v>
      </c>
      <c r="D1373" s="139">
        <v>41274.0</v>
      </c>
      <c r="E1373" s="138">
        <v>1.6537E10</v>
      </c>
      <c r="F1373" s="138">
        <v>9.373E9</v>
      </c>
      <c r="G1373" s="138">
        <v>9.14E8</v>
      </c>
      <c r="H1373" s="141" t="s">
        <v>59</v>
      </c>
      <c r="I1373" s="138">
        <v>1.787E9</v>
      </c>
      <c r="J1373" s="137" t="s">
        <v>19</v>
      </c>
      <c r="K1373" s="137" t="s">
        <v>82</v>
      </c>
      <c r="L1373" s="7">
        <f t="shared" si="1"/>
        <v>7164000000</v>
      </c>
      <c r="M1373" s="7">
        <f t="shared" si="2"/>
        <v>2701000000</v>
      </c>
      <c r="N1373" s="7">
        <f t="shared" si="3"/>
        <v>4463000000</v>
      </c>
    </row>
    <row r="1374">
      <c r="A1374" s="136">
        <v>1427.0</v>
      </c>
      <c r="B1374" s="137" t="s">
        <v>513</v>
      </c>
      <c r="C1374" s="137" t="s">
        <v>26</v>
      </c>
      <c r="D1374" s="139">
        <v>41639.0</v>
      </c>
      <c r="E1374" s="138">
        <v>1.7087E10</v>
      </c>
      <c r="F1374" s="138">
        <v>9.817E9</v>
      </c>
      <c r="G1374" s="138">
        <v>9.34E8</v>
      </c>
      <c r="H1374" s="141" t="s">
        <v>59</v>
      </c>
      <c r="I1374" s="138">
        <v>1.901E9</v>
      </c>
      <c r="J1374" s="137" t="s">
        <v>19</v>
      </c>
      <c r="K1374" s="137" t="s">
        <v>82</v>
      </c>
      <c r="L1374" s="7">
        <f t="shared" si="1"/>
        <v>7270000000</v>
      </c>
      <c r="M1374" s="7">
        <f t="shared" si="2"/>
        <v>2835000000</v>
      </c>
      <c r="N1374" s="7">
        <f t="shared" si="3"/>
        <v>4435000000</v>
      </c>
    </row>
    <row r="1375">
      <c r="A1375" s="136">
        <v>1428.0</v>
      </c>
      <c r="B1375" s="137" t="s">
        <v>513</v>
      </c>
      <c r="C1375" s="137" t="s">
        <v>27</v>
      </c>
      <c r="D1375" s="139">
        <v>42004.0</v>
      </c>
      <c r="E1375" s="138">
        <v>1.8467E10</v>
      </c>
      <c r="F1375" s="138">
        <v>1.1031E10</v>
      </c>
      <c r="G1375" s="138">
        <v>9.81E8</v>
      </c>
      <c r="H1375" s="141" t="s">
        <v>59</v>
      </c>
      <c r="I1375" s="138">
        <v>1.945E9</v>
      </c>
      <c r="J1375" s="137" t="s">
        <v>19</v>
      </c>
      <c r="K1375" s="137" t="s">
        <v>82</v>
      </c>
      <c r="L1375" s="7">
        <f t="shared" si="1"/>
        <v>7436000000</v>
      </c>
      <c r="M1375" s="7">
        <f t="shared" si="2"/>
        <v>2926000000</v>
      </c>
      <c r="N1375" s="7">
        <f t="shared" si="3"/>
        <v>4510000000</v>
      </c>
    </row>
    <row r="1376">
      <c r="A1376" s="136">
        <v>1429.0</v>
      </c>
      <c r="B1376" s="137" t="s">
        <v>513</v>
      </c>
      <c r="C1376" s="137" t="s">
        <v>28</v>
      </c>
      <c r="D1376" s="139">
        <v>42369.0</v>
      </c>
      <c r="E1376" s="138">
        <v>1.7489E10</v>
      </c>
      <c r="F1376" s="138">
        <v>9.811E9</v>
      </c>
      <c r="G1376" s="138">
        <v>9.97E8</v>
      </c>
      <c r="H1376" s="140" t="s">
        <v>59</v>
      </c>
      <c r="I1376" s="138">
        <v>2.034E9</v>
      </c>
      <c r="J1376" s="137" t="s">
        <v>19</v>
      </c>
      <c r="K1376" s="137" t="s">
        <v>82</v>
      </c>
      <c r="L1376" s="7">
        <f t="shared" si="1"/>
        <v>7678000000</v>
      </c>
      <c r="M1376" s="7">
        <f t="shared" si="2"/>
        <v>3031000000</v>
      </c>
      <c r="N1376" s="7">
        <f t="shared" si="3"/>
        <v>4647000000</v>
      </c>
    </row>
    <row r="1377">
      <c r="A1377" s="136">
        <v>1430.0</v>
      </c>
      <c r="B1377" s="137" t="s">
        <v>514</v>
      </c>
      <c r="C1377" s="137" t="s">
        <v>25</v>
      </c>
      <c r="D1377" s="142">
        <v>41274.0</v>
      </c>
      <c r="E1377" s="138">
        <v>4.256157E9</v>
      </c>
      <c r="F1377" s="138">
        <v>8.0038E8</v>
      </c>
      <c r="G1377" s="138">
        <v>3.76687E8</v>
      </c>
      <c r="H1377" s="141" t="s">
        <v>59</v>
      </c>
      <c r="I1377" s="138">
        <v>1.068382E9</v>
      </c>
      <c r="J1377" s="137" t="s">
        <v>17</v>
      </c>
      <c r="K1377" s="137" t="s">
        <v>88</v>
      </c>
      <c r="L1377" s="7">
        <f t="shared" si="1"/>
        <v>3455777000</v>
      </c>
      <c r="M1377" s="7">
        <f t="shared" si="2"/>
        <v>1445069000</v>
      </c>
      <c r="N1377" s="7">
        <f t="shared" si="3"/>
        <v>2010708000</v>
      </c>
    </row>
    <row r="1378">
      <c r="A1378" s="136">
        <v>1431.0</v>
      </c>
      <c r="B1378" s="137" t="s">
        <v>514</v>
      </c>
      <c r="C1378" s="137" t="s">
        <v>26</v>
      </c>
      <c r="D1378" s="139">
        <v>41639.0</v>
      </c>
      <c r="E1378" s="138">
        <v>4.543849E9</v>
      </c>
      <c r="F1378" s="138">
        <v>8.37946E8</v>
      </c>
      <c r="G1378" s="138">
        <v>4.02369E8</v>
      </c>
      <c r="H1378" s="140" t="s">
        <v>59</v>
      </c>
      <c r="I1378" s="138">
        <v>1.1077E9</v>
      </c>
      <c r="J1378" s="137" t="s">
        <v>17</v>
      </c>
      <c r="K1378" s="137" t="s">
        <v>88</v>
      </c>
      <c r="L1378" s="7">
        <f t="shared" si="1"/>
        <v>3705903000</v>
      </c>
      <c r="M1378" s="7">
        <f t="shared" si="2"/>
        <v>1510069000</v>
      </c>
      <c r="N1378" s="7">
        <f t="shared" si="3"/>
        <v>2195834000</v>
      </c>
    </row>
    <row r="1379">
      <c r="A1379" s="136">
        <v>1432.0</v>
      </c>
      <c r="B1379" s="137" t="s">
        <v>514</v>
      </c>
      <c r="C1379" s="137" t="s">
        <v>27</v>
      </c>
      <c r="D1379" s="139">
        <v>42004.0</v>
      </c>
      <c r="E1379" s="138">
        <v>4.870818E9</v>
      </c>
      <c r="F1379" s="138">
        <v>8.82803E8</v>
      </c>
      <c r="G1379" s="138">
        <v>4.46845E8</v>
      </c>
      <c r="H1379" s="141" t="s">
        <v>59</v>
      </c>
      <c r="I1379" s="138">
        <v>1.143827E9</v>
      </c>
      <c r="J1379" s="137" t="s">
        <v>17</v>
      </c>
      <c r="K1379" s="137" t="s">
        <v>88</v>
      </c>
      <c r="L1379" s="7">
        <f t="shared" si="1"/>
        <v>3988015000</v>
      </c>
      <c r="M1379" s="7">
        <f t="shared" si="2"/>
        <v>1590672000</v>
      </c>
      <c r="N1379" s="7">
        <f t="shared" si="3"/>
        <v>2397343000</v>
      </c>
    </row>
    <row r="1380">
      <c r="A1380" s="136">
        <v>1433.0</v>
      </c>
      <c r="B1380" s="137" t="s">
        <v>514</v>
      </c>
      <c r="C1380" s="137" t="s">
        <v>28</v>
      </c>
      <c r="D1380" s="139">
        <v>42369.0</v>
      </c>
      <c r="E1380" s="138">
        <v>5.266103E9</v>
      </c>
      <c r="F1380" s="138">
        <v>9.60192E8</v>
      </c>
      <c r="G1380" s="138">
        <v>4.52835E8</v>
      </c>
      <c r="H1380" s="141" t="s">
        <v>59</v>
      </c>
      <c r="I1380" s="138">
        <v>1.177568E9</v>
      </c>
      <c r="J1380" s="137" t="s">
        <v>17</v>
      </c>
      <c r="K1380" s="137" t="s">
        <v>88</v>
      </c>
      <c r="L1380" s="7">
        <f t="shared" si="1"/>
        <v>4305911000</v>
      </c>
      <c r="M1380" s="7">
        <f t="shared" si="2"/>
        <v>1630403000</v>
      </c>
      <c r="N1380" s="7">
        <f t="shared" si="3"/>
        <v>2675508000</v>
      </c>
    </row>
    <row r="1381">
      <c r="A1381" s="136">
        <v>1438.0</v>
      </c>
      <c r="B1381" s="137" t="s">
        <v>515</v>
      </c>
      <c r="C1381" s="137" t="s">
        <v>25</v>
      </c>
      <c r="D1381" s="139">
        <v>41307.0</v>
      </c>
      <c r="E1381" s="138">
        <v>2.438051E10</v>
      </c>
      <c r="F1381" s="138">
        <v>1.7889249E10</v>
      </c>
      <c r="G1381" s="138">
        <v>4.884284E9</v>
      </c>
      <c r="H1381" s="141" t="s">
        <v>59</v>
      </c>
      <c r="I1381" s="138">
        <v>7.89E7</v>
      </c>
      <c r="J1381" s="137" t="s">
        <v>9</v>
      </c>
      <c r="K1381" s="137" t="s">
        <v>112</v>
      </c>
      <c r="L1381" s="7">
        <f t="shared" si="1"/>
        <v>6491261000</v>
      </c>
      <c r="M1381" s="7">
        <f t="shared" si="2"/>
        <v>4963184000</v>
      </c>
      <c r="N1381" s="7">
        <f t="shared" si="3"/>
        <v>1528077000</v>
      </c>
    </row>
    <row r="1382">
      <c r="A1382" s="136">
        <v>1439.0</v>
      </c>
      <c r="B1382" s="137" t="s">
        <v>515</v>
      </c>
      <c r="C1382" s="137" t="s">
        <v>26</v>
      </c>
      <c r="D1382" s="139">
        <v>41671.0</v>
      </c>
      <c r="E1382" s="138">
        <v>2.3114E10</v>
      </c>
      <c r="F1382" s="138">
        <v>1.7082E10</v>
      </c>
      <c r="G1382" s="138">
        <v>4.735E9</v>
      </c>
      <c r="H1382" s="141" t="s">
        <v>59</v>
      </c>
      <c r="I1382" s="138">
        <v>5.5E7</v>
      </c>
      <c r="J1382" s="137" t="s">
        <v>9</v>
      </c>
      <c r="K1382" s="137" t="s">
        <v>112</v>
      </c>
      <c r="L1382" s="7">
        <f t="shared" si="1"/>
        <v>6032000000</v>
      </c>
      <c r="M1382" s="7">
        <f t="shared" si="2"/>
        <v>4790000000</v>
      </c>
      <c r="N1382" s="7">
        <f t="shared" si="3"/>
        <v>1242000000</v>
      </c>
    </row>
    <row r="1383">
      <c r="A1383" s="136">
        <v>1440.0</v>
      </c>
      <c r="B1383" s="137" t="s">
        <v>515</v>
      </c>
      <c r="C1383" s="137" t="s">
        <v>27</v>
      </c>
      <c r="D1383" s="139">
        <v>42035.0</v>
      </c>
      <c r="E1383" s="138">
        <v>2.2492E10</v>
      </c>
      <c r="F1383" s="138">
        <v>1.6691E10</v>
      </c>
      <c r="G1383" s="138">
        <v>4.816E9</v>
      </c>
      <c r="H1383" s="141" t="s">
        <v>59</v>
      </c>
      <c r="I1383" s="138">
        <v>6.2E7</v>
      </c>
      <c r="J1383" s="137" t="s">
        <v>9</v>
      </c>
      <c r="K1383" s="137" t="s">
        <v>112</v>
      </c>
      <c r="L1383" s="7">
        <f t="shared" si="1"/>
        <v>5801000000</v>
      </c>
      <c r="M1383" s="7">
        <f t="shared" si="2"/>
        <v>4878000000</v>
      </c>
      <c r="N1383" s="7">
        <f t="shared" si="3"/>
        <v>923000000</v>
      </c>
    </row>
    <row r="1384">
      <c r="A1384" s="136">
        <v>1441.0</v>
      </c>
      <c r="B1384" s="137" t="s">
        <v>515</v>
      </c>
      <c r="C1384" s="137" t="s">
        <v>28</v>
      </c>
      <c r="D1384" s="139">
        <v>42399.0</v>
      </c>
      <c r="E1384" s="138">
        <v>2.1059E10</v>
      </c>
      <c r="F1384" s="138">
        <v>1.5545E10</v>
      </c>
      <c r="G1384" s="138">
        <v>4.6E9</v>
      </c>
      <c r="H1384" s="141" t="s">
        <v>59</v>
      </c>
      <c r="I1384" s="138">
        <v>6.7E7</v>
      </c>
      <c r="J1384" s="137" t="s">
        <v>9</v>
      </c>
      <c r="K1384" s="137" t="s">
        <v>112</v>
      </c>
      <c r="L1384" s="7">
        <f t="shared" si="1"/>
        <v>5514000000</v>
      </c>
      <c r="M1384" s="7">
        <f t="shared" si="2"/>
        <v>4667000000</v>
      </c>
      <c r="N1384" s="7">
        <f t="shared" si="3"/>
        <v>847000000</v>
      </c>
    </row>
    <row r="1385">
      <c r="A1385" s="136">
        <v>1442.0</v>
      </c>
      <c r="B1385" s="137" t="s">
        <v>516</v>
      </c>
      <c r="C1385" s="137" t="s">
        <v>25</v>
      </c>
      <c r="D1385" s="139">
        <v>41274.0</v>
      </c>
      <c r="E1385" s="138">
        <v>1.913149E9</v>
      </c>
      <c r="F1385" s="138">
        <v>1.055844E9</v>
      </c>
      <c r="G1385" s="138">
        <v>3.56817E8</v>
      </c>
      <c r="H1385" s="141" t="s">
        <v>59</v>
      </c>
      <c r="I1385" s="138">
        <v>3.1652E7</v>
      </c>
      <c r="J1385" s="137" t="s">
        <v>14</v>
      </c>
      <c r="K1385" s="137" t="s">
        <v>196</v>
      </c>
      <c r="L1385" s="7">
        <f t="shared" si="1"/>
        <v>857305000</v>
      </c>
      <c r="M1385" s="7">
        <f t="shared" si="2"/>
        <v>388469000</v>
      </c>
      <c r="N1385" s="7">
        <f t="shared" si="3"/>
        <v>468836000</v>
      </c>
    </row>
    <row r="1386">
      <c r="A1386" s="136">
        <v>1443.0</v>
      </c>
      <c r="B1386" s="137" t="s">
        <v>516</v>
      </c>
      <c r="C1386" s="137" t="s">
        <v>26</v>
      </c>
      <c r="D1386" s="139">
        <v>41639.0</v>
      </c>
      <c r="E1386" s="138">
        <v>2.142807E9</v>
      </c>
      <c r="F1386" s="138">
        <v>1.178173E9</v>
      </c>
      <c r="G1386" s="138">
        <v>3.9061E8</v>
      </c>
      <c r="H1386" s="141" t="s">
        <v>59</v>
      </c>
      <c r="I1386" s="138">
        <v>3.8405E7</v>
      </c>
      <c r="J1386" s="137" t="s">
        <v>14</v>
      </c>
      <c r="K1386" s="137" t="s">
        <v>196</v>
      </c>
      <c r="L1386" s="7">
        <f t="shared" si="1"/>
        <v>964634000</v>
      </c>
      <c r="M1386" s="7">
        <f t="shared" si="2"/>
        <v>429015000</v>
      </c>
      <c r="N1386" s="7">
        <f t="shared" si="3"/>
        <v>535619000</v>
      </c>
    </row>
    <row r="1387">
      <c r="A1387" s="136">
        <v>1444.0</v>
      </c>
      <c r="B1387" s="137" t="s">
        <v>516</v>
      </c>
      <c r="C1387" s="137" t="s">
        <v>27</v>
      </c>
      <c r="D1387" s="139">
        <v>42004.0</v>
      </c>
      <c r="E1387" s="138">
        <v>2.555601E9</v>
      </c>
      <c r="F1387" s="138">
        <v>1.46119E9</v>
      </c>
      <c r="G1387" s="138">
        <v>4.89937E8</v>
      </c>
      <c r="H1387" s="141" t="s">
        <v>59</v>
      </c>
      <c r="I1387" s="138">
        <v>4.8138E7</v>
      </c>
      <c r="J1387" s="137" t="s">
        <v>14</v>
      </c>
      <c r="K1387" s="137" t="s">
        <v>196</v>
      </c>
      <c r="L1387" s="7">
        <f t="shared" si="1"/>
        <v>1094411000</v>
      </c>
      <c r="M1387" s="7">
        <f t="shared" si="2"/>
        <v>538075000</v>
      </c>
      <c r="N1387" s="7">
        <f t="shared" si="3"/>
        <v>556336000</v>
      </c>
    </row>
    <row r="1388">
      <c r="A1388" s="136">
        <v>1445.0</v>
      </c>
      <c r="B1388" s="137" t="s">
        <v>516</v>
      </c>
      <c r="C1388" s="137" t="s">
        <v>28</v>
      </c>
      <c r="D1388" s="139">
        <v>42369.0</v>
      </c>
      <c r="E1388" s="138">
        <v>2.985908E9</v>
      </c>
      <c r="F1388" s="138">
        <v>1.719723E9</v>
      </c>
      <c r="G1388" s="138">
        <v>7.12803E8</v>
      </c>
      <c r="H1388" s="141" t="s">
        <v>59</v>
      </c>
      <c r="I1388" s="138">
        <v>6.577E7</v>
      </c>
      <c r="J1388" s="137" t="s">
        <v>14</v>
      </c>
      <c r="K1388" s="137" t="s">
        <v>196</v>
      </c>
      <c r="L1388" s="7">
        <f t="shared" si="1"/>
        <v>1266185000</v>
      </c>
      <c r="M1388" s="7">
        <f t="shared" si="2"/>
        <v>778573000</v>
      </c>
      <c r="N1388" s="7">
        <f t="shared" si="3"/>
        <v>487612000</v>
      </c>
    </row>
    <row r="1389">
      <c r="A1389" s="136">
        <v>1446.0</v>
      </c>
      <c r="B1389" s="137" t="s">
        <v>517</v>
      </c>
      <c r="C1389" s="137" t="s">
        <v>25</v>
      </c>
      <c r="D1389" s="139">
        <v>41274.0</v>
      </c>
      <c r="E1389" s="138">
        <v>9.647E9</v>
      </c>
      <c r="F1389" s="138">
        <v>6.646E9</v>
      </c>
      <c r="G1389" s="138">
        <v>3.59E8</v>
      </c>
      <c r="H1389" s="141" t="s">
        <v>59</v>
      </c>
      <c r="I1389" s="138">
        <v>1.09E9</v>
      </c>
      <c r="J1389" s="137" t="s">
        <v>19</v>
      </c>
      <c r="K1389" s="137" t="s">
        <v>80</v>
      </c>
      <c r="L1389" s="7">
        <f t="shared" si="1"/>
        <v>3001000000</v>
      </c>
      <c r="M1389" s="7">
        <f t="shared" si="2"/>
        <v>1449000000</v>
      </c>
      <c r="N1389" s="7">
        <f t="shared" si="3"/>
        <v>1552000000</v>
      </c>
    </row>
    <row r="1390">
      <c r="A1390" s="136">
        <v>1447.0</v>
      </c>
      <c r="B1390" s="137" t="s">
        <v>517</v>
      </c>
      <c r="C1390" s="137" t="s">
        <v>26</v>
      </c>
      <c r="D1390" s="139">
        <v>41639.0</v>
      </c>
      <c r="E1390" s="138">
        <v>1.0557E10</v>
      </c>
      <c r="F1390" s="138">
        <v>7.186E9</v>
      </c>
      <c r="G1390" s="138">
        <v>5.74E8</v>
      </c>
      <c r="H1390" s="141" t="s">
        <v>59</v>
      </c>
      <c r="I1390" s="138">
        <v>1.113E9</v>
      </c>
      <c r="J1390" s="137" t="s">
        <v>19</v>
      </c>
      <c r="K1390" s="137" t="s">
        <v>80</v>
      </c>
      <c r="L1390" s="7">
        <f t="shared" si="1"/>
        <v>3371000000</v>
      </c>
      <c r="M1390" s="7">
        <f t="shared" si="2"/>
        <v>1687000000</v>
      </c>
      <c r="N1390" s="7">
        <f t="shared" si="3"/>
        <v>1684000000</v>
      </c>
    </row>
    <row r="1391">
      <c r="A1391" s="136">
        <v>1448.0</v>
      </c>
      <c r="B1391" s="137" t="s">
        <v>517</v>
      </c>
      <c r="C1391" s="137" t="s">
        <v>27</v>
      </c>
      <c r="D1391" s="139">
        <v>42004.0</v>
      </c>
      <c r="E1391" s="138">
        <v>1.1035E10</v>
      </c>
      <c r="F1391" s="138">
        <v>7.689E9</v>
      </c>
      <c r="G1391" s="138">
        <v>4.14E8</v>
      </c>
      <c r="H1391" s="140" t="s">
        <v>59</v>
      </c>
      <c r="I1391" s="138">
        <v>1.156E9</v>
      </c>
      <c r="J1391" s="137" t="s">
        <v>19</v>
      </c>
      <c r="K1391" s="137" t="s">
        <v>80</v>
      </c>
      <c r="L1391" s="7">
        <f t="shared" si="1"/>
        <v>3346000000</v>
      </c>
      <c r="M1391" s="7">
        <f t="shared" si="2"/>
        <v>1570000000</v>
      </c>
      <c r="N1391" s="7">
        <f t="shared" si="3"/>
        <v>1776000000</v>
      </c>
    </row>
    <row r="1392">
      <c r="A1392" s="136">
        <v>1449.0</v>
      </c>
      <c r="B1392" s="137" t="s">
        <v>517</v>
      </c>
      <c r="C1392" s="137" t="s">
        <v>28</v>
      </c>
      <c r="D1392" s="139">
        <v>42369.0</v>
      </c>
      <c r="E1392" s="138">
        <v>1.0231E10</v>
      </c>
      <c r="F1392" s="138">
        <v>6.648E9</v>
      </c>
      <c r="G1392" s="138">
        <v>3.97E8</v>
      </c>
      <c r="H1392" s="141" t="s">
        <v>59</v>
      </c>
      <c r="I1392" s="138">
        <v>1.25E9</v>
      </c>
      <c r="J1392" s="137" t="s">
        <v>19</v>
      </c>
      <c r="K1392" s="137" t="s">
        <v>80</v>
      </c>
      <c r="L1392" s="7">
        <f t="shared" si="1"/>
        <v>3583000000</v>
      </c>
      <c r="M1392" s="7">
        <f t="shared" si="2"/>
        <v>1647000000</v>
      </c>
      <c r="N1392" s="7">
        <f t="shared" si="3"/>
        <v>1936000000</v>
      </c>
    </row>
    <row r="1393">
      <c r="A1393" s="136">
        <v>1450.0</v>
      </c>
      <c r="B1393" s="137" t="s">
        <v>518</v>
      </c>
      <c r="C1393" s="137" t="s">
        <v>25</v>
      </c>
      <c r="D1393" s="139">
        <v>41274.0</v>
      </c>
      <c r="E1393" s="138">
        <v>1.124E10</v>
      </c>
      <c r="F1393" s="138">
        <v>4.29E8</v>
      </c>
      <c r="G1393" s="138">
        <v>6.073E9</v>
      </c>
      <c r="H1393" s="141" t="s">
        <v>59</v>
      </c>
      <c r="I1393" s="138">
        <v>1.441E9</v>
      </c>
      <c r="J1393" s="137" t="s">
        <v>12</v>
      </c>
      <c r="K1393" s="137" t="s">
        <v>137</v>
      </c>
      <c r="L1393" s="7">
        <f t="shared" si="1"/>
        <v>10811000000</v>
      </c>
      <c r="M1393" s="7">
        <f t="shared" si="2"/>
        <v>7514000000</v>
      </c>
      <c r="N1393" s="7">
        <f t="shared" si="3"/>
        <v>3297000000</v>
      </c>
    </row>
    <row r="1394">
      <c r="A1394" s="136">
        <v>1451.0</v>
      </c>
      <c r="B1394" s="137" t="s">
        <v>518</v>
      </c>
      <c r="C1394" s="137" t="s">
        <v>26</v>
      </c>
      <c r="D1394" s="139">
        <v>41639.0</v>
      </c>
      <c r="E1394" s="138">
        <v>8.602E9</v>
      </c>
      <c r="F1394" s="138">
        <v>2.91E8</v>
      </c>
      <c r="G1394" s="138">
        <v>5.808E9</v>
      </c>
      <c r="H1394" s="141" t="s">
        <v>59</v>
      </c>
      <c r="I1394" s="138">
        <v>5.76E8</v>
      </c>
      <c r="J1394" s="137" t="s">
        <v>12</v>
      </c>
      <c r="K1394" s="137" t="s">
        <v>137</v>
      </c>
      <c r="L1394" s="7">
        <f t="shared" si="1"/>
        <v>8311000000</v>
      </c>
      <c r="M1394" s="7">
        <f t="shared" si="2"/>
        <v>6384000000</v>
      </c>
      <c r="N1394" s="7">
        <f t="shared" si="3"/>
        <v>1927000000</v>
      </c>
    </row>
    <row r="1395">
      <c r="A1395" s="136">
        <v>1452.0</v>
      </c>
      <c r="B1395" s="137" t="s">
        <v>518</v>
      </c>
      <c r="C1395" s="137" t="s">
        <v>27</v>
      </c>
      <c r="D1395" s="139">
        <v>42004.0</v>
      </c>
      <c r="E1395" s="138">
        <v>8.707E9</v>
      </c>
      <c r="F1395" s="138">
        <v>2.35E8</v>
      </c>
      <c r="G1395" s="138">
        <v>5.518E9</v>
      </c>
      <c r="H1395" s="140" t="s">
        <v>59</v>
      </c>
      <c r="I1395" s="138">
        <v>3.67E8</v>
      </c>
      <c r="J1395" s="137" t="s">
        <v>12</v>
      </c>
      <c r="K1395" s="137" t="s">
        <v>137</v>
      </c>
      <c r="L1395" s="7">
        <f t="shared" si="1"/>
        <v>8472000000</v>
      </c>
      <c r="M1395" s="7">
        <f t="shared" si="2"/>
        <v>5885000000</v>
      </c>
      <c r="N1395" s="7">
        <f t="shared" si="3"/>
        <v>2587000000</v>
      </c>
    </row>
    <row r="1396">
      <c r="A1396" s="136">
        <v>1453.0</v>
      </c>
      <c r="B1396" s="137" t="s">
        <v>518</v>
      </c>
      <c r="C1396" s="137" t="s">
        <v>28</v>
      </c>
      <c r="D1396" s="139">
        <v>42369.0</v>
      </c>
      <c r="E1396" s="138">
        <v>8.533E9</v>
      </c>
      <c r="F1396" s="138">
        <v>2.19E8</v>
      </c>
      <c r="G1396" s="138">
        <v>5.12E9</v>
      </c>
      <c r="H1396" s="141" t="s">
        <v>59</v>
      </c>
      <c r="I1396" s="138">
        <v>2.05E8</v>
      </c>
      <c r="J1396" s="137" t="s">
        <v>12</v>
      </c>
      <c r="K1396" s="137" t="s">
        <v>137</v>
      </c>
      <c r="L1396" s="7">
        <f t="shared" si="1"/>
        <v>8314000000</v>
      </c>
      <c r="M1396" s="7">
        <f t="shared" si="2"/>
        <v>5325000000</v>
      </c>
      <c r="N1396" s="7">
        <f t="shared" si="3"/>
        <v>2989000000</v>
      </c>
    </row>
    <row r="1397">
      <c r="A1397" s="136">
        <v>1458.0</v>
      </c>
      <c r="B1397" s="137" t="s">
        <v>519</v>
      </c>
      <c r="C1397" s="137" t="s">
        <v>25</v>
      </c>
      <c r="D1397" s="139">
        <v>41453.0</v>
      </c>
      <c r="E1397" s="138">
        <v>1.4351E10</v>
      </c>
      <c r="F1397" s="138">
        <v>1.0411E10</v>
      </c>
      <c r="G1397" s="138">
        <v>6.35E8</v>
      </c>
      <c r="H1397" s="138">
        <v>1.133E9</v>
      </c>
      <c r="I1397" s="138">
        <v>7.9E7</v>
      </c>
      <c r="J1397" s="137" t="s">
        <v>15</v>
      </c>
      <c r="K1397" s="137" t="s">
        <v>520</v>
      </c>
      <c r="L1397" s="7">
        <f t="shared" si="1"/>
        <v>3940000000</v>
      </c>
      <c r="M1397" s="7">
        <f t="shared" si="2"/>
        <v>1847000000</v>
      </c>
      <c r="N1397" s="7">
        <f t="shared" si="3"/>
        <v>2093000000</v>
      </c>
    </row>
    <row r="1398">
      <c r="A1398" s="136">
        <v>1459.0</v>
      </c>
      <c r="B1398" s="137" t="s">
        <v>519</v>
      </c>
      <c r="C1398" s="137" t="s">
        <v>26</v>
      </c>
      <c r="D1398" s="142">
        <v>41817.0</v>
      </c>
      <c r="E1398" s="138">
        <v>1.3724E10</v>
      </c>
      <c r="F1398" s="138">
        <v>9.878E9</v>
      </c>
      <c r="G1398" s="138">
        <v>7.22E8</v>
      </c>
      <c r="H1398" s="138">
        <v>1.226E9</v>
      </c>
      <c r="I1398" s="138">
        <v>9.8E7</v>
      </c>
      <c r="J1398" s="137" t="s">
        <v>15</v>
      </c>
      <c r="K1398" s="137" t="s">
        <v>520</v>
      </c>
      <c r="L1398" s="7">
        <f t="shared" si="1"/>
        <v>3846000000</v>
      </c>
      <c r="M1398" s="7">
        <f t="shared" si="2"/>
        <v>2046000000</v>
      </c>
      <c r="N1398" s="7">
        <f t="shared" si="3"/>
        <v>1800000000</v>
      </c>
    </row>
    <row r="1399">
      <c r="A1399" s="136">
        <v>1460.0</v>
      </c>
      <c r="B1399" s="137" t="s">
        <v>519</v>
      </c>
      <c r="C1399" s="137" t="s">
        <v>27</v>
      </c>
      <c r="D1399" s="139">
        <v>42188.0</v>
      </c>
      <c r="E1399" s="138">
        <v>1.3739E10</v>
      </c>
      <c r="F1399" s="138">
        <v>9.93E9</v>
      </c>
      <c r="G1399" s="138">
        <v>2.37E8</v>
      </c>
      <c r="H1399" s="138">
        <v>1.353E9</v>
      </c>
      <c r="I1399" s="138">
        <v>1.29E8</v>
      </c>
      <c r="J1399" s="137" t="s">
        <v>15</v>
      </c>
      <c r="K1399" s="137" t="s">
        <v>520</v>
      </c>
      <c r="L1399" s="7">
        <f t="shared" si="1"/>
        <v>3809000000</v>
      </c>
      <c r="M1399" s="7">
        <f t="shared" si="2"/>
        <v>1719000000</v>
      </c>
      <c r="N1399" s="7">
        <f t="shared" si="3"/>
        <v>2090000000</v>
      </c>
    </row>
    <row r="1400">
      <c r="A1400" s="136">
        <v>1461.0</v>
      </c>
      <c r="B1400" s="137" t="s">
        <v>519</v>
      </c>
      <c r="C1400" s="137" t="s">
        <v>28</v>
      </c>
      <c r="D1400" s="139">
        <v>42552.0</v>
      </c>
      <c r="E1400" s="138">
        <v>1.116E10</v>
      </c>
      <c r="F1400" s="138">
        <v>8.545E9</v>
      </c>
      <c r="G1400" s="138">
        <v>6.35E8</v>
      </c>
      <c r="H1400" s="138">
        <v>1.237E9</v>
      </c>
      <c r="I1400" s="138">
        <v>1.23E8</v>
      </c>
      <c r="J1400" s="137" t="s">
        <v>15</v>
      </c>
      <c r="K1400" s="137" t="s">
        <v>520</v>
      </c>
      <c r="L1400" s="7">
        <f t="shared" si="1"/>
        <v>2615000000</v>
      </c>
      <c r="M1400" s="7">
        <f t="shared" si="2"/>
        <v>1995000000</v>
      </c>
      <c r="N1400" s="7">
        <f t="shared" si="3"/>
        <v>620000000</v>
      </c>
    </row>
    <row r="1401">
      <c r="A1401" s="136">
        <v>1462.0</v>
      </c>
      <c r="B1401" s="137" t="s">
        <v>521</v>
      </c>
      <c r="C1401" s="137" t="s">
        <v>25</v>
      </c>
      <c r="D1401" s="139">
        <v>41333.0</v>
      </c>
      <c r="E1401" s="138">
        <v>2.7961E9</v>
      </c>
      <c r="F1401" s="138">
        <v>1.6878E9</v>
      </c>
      <c r="G1401" s="138">
        <v>5.854E8</v>
      </c>
      <c r="H1401" s="141" t="s">
        <v>59</v>
      </c>
      <c r="I1401" s="141" t="s">
        <v>59</v>
      </c>
      <c r="J1401" s="137" t="s">
        <v>10</v>
      </c>
      <c r="K1401" s="137" t="s">
        <v>522</v>
      </c>
      <c r="L1401" s="7">
        <f t="shared" si="1"/>
        <v>1108300000</v>
      </c>
      <c r="M1401" s="6">
        <f t="shared" si="2"/>
        <v>585400000</v>
      </c>
      <c r="N1401" s="7">
        <f t="shared" si="3"/>
        <v>522900000</v>
      </c>
    </row>
    <row r="1402">
      <c r="A1402" s="136">
        <v>1463.0</v>
      </c>
      <c r="B1402" s="137" t="s">
        <v>521</v>
      </c>
      <c r="C1402" s="137" t="s">
        <v>26</v>
      </c>
      <c r="D1402" s="139">
        <v>41698.0</v>
      </c>
      <c r="E1402" s="138">
        <v>4.8677E9</v>
      </c>
      <c r="F1402" s="138">
        <v>2.876E9</v>
      </c>
      <c r="G1402" s="138">
        <v>8.951E8</v>
      </c>
      <c r="H1402" s="141" t="s">
        <v>59</v>
      </c>
      <c r="I1402" s="140" t="s">
        <v>59</v>
      </c>
      <c r="J1402" s="137" t="s">
        <v>10</v>
      </c>
      <c r="K1402" s="137" t="s">
        <v>522</v>
      </c>
      <c r="L1402" s="7">
        <f t="shared" si="1"/>
        <v>1991700000</v>
      </c>
      <c r="M1402" s="7">
        <f t="shared" si="2"/>
        <v>895100000</v>
      </c>
      <c r="N1402" s="7">
        <f t="shared" si="3"/>
        <v>1096600000</v>
      </c>
    </row>
    <row r="1403">
      <c r="A1403" s="136">
        <v>1464.0</v>
      </c>
      <c r="B1403" s="137" t="s">
        <v>521</v>
      </c>
      <c r="C1403" s="137" t="s">
        <v>27</v>
      </c>
      <c r="D1403" s="139">
        <v>42063.0</v>
      </c>
      <c r="E1403" s="138">
        <v>6.028E9</v>
      </c>
      <c r="F1403" s="138">
        <v>3.4494E9</v>
      </c>
      <c r="G1403" s="138">
        <v>1.0784E9</v>
      </c>
      <c r="H1403" s="141" t="s">
        <v>59</v>
      </c>
      <c r="I1403" s="140" t="s">
        <v>59</v>
      </c>
      <c r="J1403" s="137" t="s">
        <v>10</v>
      </c>
      <c r="K1403" s="137" t="s">
        <v>522</v>
      </c>
      <c r="L1403" s="7">
        <f t="shared" si="1"/>
        <v>2578600000</v>
      </c>
      <c r="M1403" s="7">
        <f t="shared" si="2"/>
        <v>1078400000</v>
      </c>
      <c r="N1403" s="7">
        <f t="shared" si="3"/>
        <v>1500200000</v>
      </c>
    </row>
    <row r="1404">
      <c r="A1404" s="136">
        <v>1465.0</v>
      </c>
      <c r="B1404" s="137" t="s">
        <v>521</v>
      </c>
      <c r="C1404" s="137" t="s">
        <v>28</v>
      </c>
      <c r="D1404" s="139">
        <v>42429.0</v>
      </c>
      <c r="E1404" s="138">
        <v>6.5484E9</v>
      </c>
      <c r="F1404" s="138">
        <v>3.6061E9</v>
      </c>
      <c r="G1404" s="138">
        <v>1.1772E9</v>
      </c>
      <c r="H1404" s="141" t="s">
        <v>59</v>
      </c>
      <c r="I1404" s="141" t="s">
        <v>59</v>
      </c>
      <c r="J1404" s="137" t="s">
        <v>10</v>
      </c>
      <c r="K1404" s="137" t="s">
        <v>522</v>
      </c>
      <c r="L1404" s="7">
        <f t="shared" si="1"/>
        <v>2942300000</v>
      </c>
      <c r="M1404" s="6">
        <f t="shared" si="2"/>
        <v>1177200000</v>
      </c>
      <c r="N1404" s="7">
        <f t="shared" si="3"/>
        <v>1765100000</v>
      </c>
    </row>
    <row r="1405">
      <c r="A1405" s="136">
        <v>1466.0</v>
      </c>
      <c r="B1405" s="137" t="s">
        <v>523</v>
      </c>
      <c r="C1405" s="137" t="s">
        <v>25</v>
      </c>
      <c r="D1405" s="139">
        <v>41636.0</v>
      </c>
      <c r="E1405" s="138">
        <v>1.08895E10</v>
      </c>
      <c r="F1405" s="138">
        <v>6.9858E9</v>
      </c>
      <c r="G1405" s="138">
        <v>2.9603E9</v>
      </c>
      <c r="H1405" s="141" t="s">
        <v>59</v>
      </c>
      <c r="I1405" s="141" t="s">
        <v>59</v>
      </c>
      <c r="J1405" s="137" t="s">
        <v>9</v>
      </c>
      <c r="K1405" s="137" t="s">
        <v>511</v>
      </c>
      <c r="L1405" s="7">
        <f t="shared" si="1"/>
        <v>3903700000</v>
      </c>
      <c r="M1405" s="6">
        <f t="shared" si="2"/>
        <v>2960300000</v>
      </c>
      <c r="N1405" s="7">
        <f t="shared" si="3"/>
        <v>943400000</v>
      </c>
    </row>
    <row r="1406">
      <c r="A1406" s="136">
        <v>1467.0</v>
      </c>
      <c r="B1406" s="137" t="s">
        <v>523</v>
      </c>
      <c r="C1406" s="137" t="s">
        <v>26</v>
      </c>
      <c r="D1406" s="139">
        <v>42007.0</v>
      </c>
      <c r="E1406" s="138">
        <v>1.13386E10</v>
      </c>
      <c r="F1406" s="138">
        <v>7.2359E9</v>
      </c>
      <c r="G1406" s="138">
        <v>2.8146E9</v>
      </c>
      <c r="H1406" s="141" t="s">
        <v>59</v>
      </c>
      <c r="I1406" s="140" t="s">
        <v>59</v>
      </c>
      <c r="J1406" s="137" t="s">
        <v>9</v>
      </c>
      <c r="K1406" s="137" t="s">
        <v>511</v>
      </c>
      <c r="L1406" s="7">
        <f t="shared" si="1"/>
        <v>4102700000</v>
      </c>
      <c r="M1406" s="7">
        <f t="shared" si="2"/>
        <v>2814600000</v>
      </c>
      <c r="N1406" s="7">
        <f t="shared" si="3"/>
        <v>1288100000</v>
      </c>
    </row>
    <row r="1407">
      <c r="A1407" s="136">
        <v>1468.0</v>
      </c>
      <c r="B1407" s="137" t="s">
        <v>523</v>
      </c>
      <c r="C1407" s="137" t="s">
        <v>27</v>
      </c>
      <c r="D1407" s="139">
        <v>42371.0</v>
      </c>
      <c r="E1407" s="138">
        <v>1.11718E10</v>
      </c>
      <c r="F1407" s="138">
        <v>7.0998E9</v>
      </c>
      <c r="G1407" s="138">
        <v>2.6811E9</v>
      </c>
      <c r="H1407" s="141" t="s">
        <v>59</v>
      </c>
      <c r="I1407" s="140" t="s">
        <v>59</v>
      </c>
      <c r="J1407" s="137" t="s">
        <v>9</v>
      </c>
      <c r="K1407" s="137" t="s">
        <v>511</v>
      </c>
      <c r="L1407" s="7">
        <f t="shared" si="1"/>
        <v>4072000000</v>
      </c>
      <c r="M1407" s="7">
        <f t="shared" si="2"/>
        <v>2681100000</v>
      </c>
      <c r="N1407" s="7">
        <f t="shared" si="3"/>
        <v>1390900000</v>
      </c>
    </row>
    <row r="1408">
      <c r="A1408" s="136">
        <v>1469.0</v>
      </c>
      <c r="B1408" s="137" t="s">
        <v>523</v>
      </c>
      <c r="C1408" s="137" t="s">
        <v>28</v>
      </c>
      <c r="D1408" s="139">
        <v>42735.0</v>
      </c>
      <c r="E1408" s="138">
        <v>1.14069E10</v>
      </c>
      <c r="F1408" s="138">
        <v>7.1397E9</v>
      </c>
      <c r="G1408" s="138">
        <v>2.7989E9</v>
      </c>
      <c r="H1408" s="141" t="s">
        <v>59</v>
      </c>
      <c r="I1408" s="141" t="s">
        <v>59</v>
      </c>
      <c r="J1408" s="137" t="s">
        <v>9</v>
      </c>
      <c r="K1408" s="137" t="s">
        <v>511</v>
      </c>
      <c r="L1408" s="7">
        <f t="shared" si="1"/>
        <v>4267200000</v>
      </c>
      <c r="M1408" s="6">
        <f t="shared" si="2"/>
        <v>2798900000</v>
      </c>
      <c r="N1408" s="7">
        <f t="shared" si="3"/>
        <v>1468300000</v>
      </c>
    </row>
    <row r="1409">
      <c r="A1409" s="136">
        <v>1470.0</v>
      </c>
      <c r="B1409" s="137" t="s">
        <v>524</v>
      </c>
      <c r="C1409" s="137" t="s">
        <v>25</v>
      </c>
      <c r="D1409" s="139">
        <v>41544.0</v>
      </c>
      <c r="E1409" s="138">
        <v>1.792E9</v>
      </c>
      <c r="F1409" s="138">
        <v>1.0254E9</v>
      </c>
      <c r="G1409" s="138">
        <v>1.597E8</v>
      </c>
      <c r="H1409" s="138">
        <v>2.263E8</v>
      </c>
      <c r="I1409" s="138">
        <v>2.91E7</v>
      </c>
      <c r="J1409" s="137" t="s">
        <v>15</v>
      </c>
      <c r="K1409" s="137" t="s">
        <v>74</v>
      </c>
      <c r="L1409" s="7">
        <f t="shared" si="1"/>
        <v>766600000</v>
      </c>
      <c r="M1409" s="7">
        <f t="shared" si="2"/>
        <v>415100000</v>
      </c>
      <c r="N1409" s="7">
        <f t="shared" si="3"/>
        <v>351500000</v>
      </c>
    </row>
    <row r="1410">
      <c r="A1410" s="136">
        <v>1471.0</v>
      </c>
      <c r="B1410" s="137" t="s">
        <v>524</v>
      </c>
      <c r="C1410" s="137" t="s">
        <v>26</v>
      </c>
      <c r="D1410" s="139">
        <v>41915.0</v>
      </c>
      <c r="E1410" s="138">
        <v>2.2915E9</v>
      </c>
      <c r="F1410" s="138">
        <v>1.2688E9</v>
      </c>
      <c r="G1410" s="138">
        <v>1.791E8</v>
      </c>
      <c r="H1410" s="138">
        <v>2.522E8</v>
      </c>
      <c r="I1410" s="138">
        <v>2.59E7</v>
      </c>
      <c r="J1410" s="137" t="s">
        <v>15</v>
      </c>
      <c r="K1410" s="137" t="s">
        <v>74</v>
      </c>
      <c r="L1410" s="7">
        <f t="shared" si="1"/>
        <v>1022700000</v>
      </c>
      <c r="M1410" s="7">
        <f t="shared" si="2"/>
        <v>457200000</v>
      </c>
      <c r="N1410" s="7">
        <f t="shared" si="3"/>
        <v>565500000</v>
      </c>
    </row>
    <row r="1411">
      <c r="A1411" s="136">
        <v>1472.0</v>
      </c>
      <c r="B1411" s="137" t="s">
        <v>524</v>
      </c>
      <c r="C1411" s="137" t="s">
        <v>27</v>
      </c>
      <c r="D1411" s="139">
        <v>42279.0</v>
      </c>
      <c r="E1411" s="138">
        <v>3.2584E9</v>
      </c>
      <c r="F1411" s="138">
        <v>1.7039E9</v>
      </c>
      <c r="G1411" s="138">
        <v>1.913E8</v>
      </c>
      <c r="H1411" s="138">
        <v>3.032E8</v>
      </c>
      <c r="I1411" s="138">
        <v>3.35E7</v>
      </c>
      <c r="J1411" s="137" t="s">
        <v>15</v>
      </c>
      <c r="K1411" s="137" t="s">
        <v>74</v>
      </c>
      <c r="L1411" s="7">
        <f t="shared" si="1"/>
        <v>1554500000</v>
      </c>
      <c r="M1411" s="7">
        <f t="shared" si="2"/>
        <v>528000000</v>
      </c>
      <c r="N1411" s="7">
        <f t="shared" si="3"/>
        <v>1026500000</v>
      </c>
    </row>
    <row r="1412">
      <c r="A1412" s="136">
        <v>1473.0</v>
      </c>
      <c r="B1412" s="137" t="s">
        <v>524</v>
      </c>
      <c r="C1412" s="137" t="s">
        <v>28</v>
      </c>
      <c r="D1412" s="139">
        <v>42643.0</v>
      </c>
      <c r="E1412" s="138">
        <v>3.289E9</v>
      </c>
      <c r="F1412" s="138">
        <v>1.6238E9</v>
      </c>
      <c r="G1412" s="138">
        <v>1.959E8</v>
      </c>
      <c r="H1412" s="138">
        <v>3.124E8</v>
      </c>
      <c r="I1412" s="138">
        <v>3.34E7</v>
      </c>
      <c r="J1412" s="137" t="s">
        <v>15</v>
      </c>
      <c r="K1412" s="137" t="s">
        <v>74</v>
      </c>
      <c r="L1412" s="7">
        <f t="shared" si="1"/>
        <v>1665200000</v>
      </c>
      <c r="M1412" s="7">
        <f t="shared" si="2"/>
        <v>541700000</v>
      </c>
      <c r="N1412" s="7">
        <f t="shared" si="3"/>
        <v>1123500000</v>
      </c>
    </row>
    <row r="1413">
      <c r="A1413" s="136">
        <v>1474.0</v>
      </c>
      <c r="B1413" s="137" t="s">
        <v>525</v>
      </c>
      <c r="C1413" s="137" t="s">
        <v>25</v>
      </c>
      <c r="D1413" s="139">
        <v>41274.0</v>
      </c>
      <c r="E1413" s="138">
        <v>2.73E9</v>
      </c>
      <c r="F1413" s="138">
        <v>2.45E8</v>
      </c>
      <c r="G1413" s="138">
        <v>8.35E8</v>
      </c>
      <c r="H1413" s="140" t="s">
        <v>59</v>
      </c>
      <c r="I1413" s="138">
        <v>8.11E8</v>
      </c>
      <c r="J1413" s="137" t="s">
        <v>11</v>
      </c>
      <c r="K1413" s="137" t="s">
        <v>116</v>
      </c>
      <c r="L1413" s="7">
        <f t="shared" si="1"/>
        <v>2485000000</v>
      </c>
      <c r="M1413" s="7">
        <f t="shared" si="2"/>
        <v>1646000000</v>
      </c>
      <c r="N1413" s="7">
        <f t="shared" si="3"/>
        <v>839000000</v>
      </c>
    </row>
    <row r="1414">
      <c r="A1414" s="136">
        <v>1475.0</v>
      </c>
      <c r="B1414" s="137" t="s">
        <v>525</v>
      </c>
      <c r="C1414" s="137" t="s">
        <v>26</v>
      </c>
      <c r="D1414" s="139">
        <v>41639.0</v>
      </c>
      <c r="E1414" s="138">
        <v>3.371E9</v>
      </c>
      <c r="F1414" s="138">
        <v>3.28E8</v>
      </c>
      <c r="G1414" s="138">
        <v>1.052E9</v>
      </c>
      <c r="H1414" s="141" t="s">
        <v>59</v>
      </c>
      <c r="I1414" s="138">
        <v>7.87E8</v>
      </c>
      <c r="J1414" s="137" t="s">
        <v>11</v>
      </c>
      <c r="K1414" s="137" t="s">
        <v>116</v>
      </c>
      <c r="L1414" s="7">
        <f t="shared" si="1"/>
        <v>3043000000</v>
      </c>
      <c r="M1414" s="7">
        <f t="shared" si="2"/>
        <v>1839000000</v>
      </c>
      <c r="N1414" s="7">
        <f t="shared" si="3"/>
        <v>1204000000</v>
      </c>
    </row>
    <row r="1415">
      <c r="A1415" s="136">
        <v>1476.0</v>
      </c>
      <c r="B1415" s="137" t="s">
        <v>525</v>
      </c>
      <c r="C1415" s="137" t="s">
        <v>27</v>
      </c>
      <c r="D1415" s="139">
        <v>42004.0</v>
      </c>
      <c r="E1415" s="138">
        <v>4.038E9</v>
      </c>
      <c r="F1415" s="138">
        <v>4.27E8</v>
      </c>
      <c r="G1415" s="138">
        <v>1.296E9</v>
      </c>
      <c r="H1415" s="141" t="s">
        <v>59</v>
      </c>
      <c r="I1415" s="138">
        <v>9.42E8</v>
      </c>
      <c r="J1415" s="137" t="s">
        <v>11</v>
      </c>
      <c r="K1415" s="137" t="s">
        <v>116</v>
      </c>
      <c r="L1415" s="7">
        <f t="shared" si="1"/>
        <v>3611000000</v>
      </c>
      <c r="M1415" s="7">
        <f t="shared" si="2"/>
        <v>2238000000</v>
      </c>
      <c r="N1415" s="7">
        <f t="shared" si="3"/>
        <v>1373000000</v>
      </c>
    </row>
    <row r="1416">
      <c r="A1416" s="136">
        <v>1477.0</v>
      </c>
      <c r="B1416" s="137" t="s">
        <v>525</v>
      </c>
      <c r="C1416" s="137" t="s">
        <v>28</v>
      </c>
      <c r="D1416" s="139">
        <v>42369.0</v>
      </c>
      <c r="E1416" s="138">
        <v>3.133E9</v>
      </c>
      <c r="F1416" s="138">
        <v>6.89E8</v>
      </c>
      <c r="G1416" s="138">
        <v>1.208E9</v>
      </c>
      <c r="H1416" s="141" t="s">
        <v>59</v>
      </c>
      <c r="I1416" s="138">
        <v>1.091E9</v>
      </c>
      <c r="J1416" s="137" t="s">
        <v>11</v>
      </c>
      <c r="K1416" s="137" t="s">
        <v>116</v>
      </c>
      <c r="L1416" s="7">
        <f t="shared" si="1"/>
        <v>2444000000</v>
      </c>
      <c r="M1416" s="7">
        <f t="shared" si="2"/>
        <v>2299000000</v>
      </c>
      <c r="N1416" s="7">
        <f t="shared" si="3"/>
        <v>145000000</v>
      </c>
    </row>
    <row r="1417">
      <c r="A1417" s="136">
        <v>1478.0</v>
      </c>
      <c r="B1417" s="137" t="s">
        <v>526</v>
      </c>
      <c r="C1417" s="137" t="s">
        <v>25</v>
      </c>
      <c r="D1417" s="139">
        <v>41274.0</v>
      </c>
      <c r="E1417" s="138">
        <v>1.0793E10</v>
      </c>
      <c r="F1417" s="138">
        <v>3.62E8</v>
      </c>
      <c r="G1417" s="138">
        <v>2.123E9</v>
      </c>
      <c r="H1417" s="141" t="s">
        <v>59</v>
      </c>
      <c r="I1417" s="138">
        <v>4.549E9</v>
      </c>
      <c r="J1417" s="137" t="s">
        <v>12</v>
      </c>
      <c r="K1417" s="137" t="s">
        <v>132</v>
      </c>
      <c r="L1417" s="7">
        <f t="shared" si="1"/>
        <v>10431000000</v>
      </c>
      <c r="M1417" s="7">
        <f t="shared" si="2"/>
        <v>6672000000</v>
      </c>
      <c r="N1417" s="7">
        <f t="shared" si="3"/>
        <v>3759000000</v>
      </c>
    </row>
    <row r="1418">
      <c r="A1418" s="136">
        <v>1479.0</v>
      </c>
      <c r="B1418" s="137" t="s">
        <v>526</v>
      </c>
      <c r="C1418" s="137" t="s">
        <v>26</v>
      </c>
      <c r="D1418" s="139">
        <v>41639.0</v>
      </c>
      <c r="E1418" s="138">
        <v>1.1813E10</v>
      </c>
      <c r="F1418" s="138">
        <v>3.74E8</v>
      </c>
      <c r="G1418" s="138">
        <v>2.484E9</v>
      </c>
      <c r="H1418" s="141" t="s">
        <v>59</v>
      </c>
      <c r="I1418" s="138">
        <v>5.445E9</v>
      </c>
      <c r="J1418" s="137" t="s">
        <v>12</v>
      </c>
      <c r="K1418" s="137" t="s">
        <v>132</v>
      </c>
      <c r="L1418" s="7">
        <f t="shared" si="1"/>
        <v>11439000000</v>
      </c>
      <c r="M1418" s="7">
        <f t="shared" si="2"/>
        <v>7929000000</v>
      </c>
      <c r="N1418" s="7">
        <f t="shared" si="3"/>
        <v>3510000000</v>
      </c>
    </row>
    <row r="1419">
      <c r="A1419" s="136">
        <v>1480.0</v>
      </c>
      <c r="B1419" s="137" t="s">
        <v>526</v>
      </c>
      <c r="C1419" s="137" t="s">
        <v>27</v>
      </c>
      <c r="D1419" s="139">
        <v>42004.0</v>
      </c>
      <c r="E1419" s="138">
        <v>1.2727E10</v>
      </c>
      <c r="F1419" s="138">
        <v>4.7E8</v>
      </c>
      <c r="G1419" s="138">
        <v>2.927E9</v>
      </c>
      <c r="H1419" s="141" t="s">
        <v>59</v>
      </c>
      <c r="I1419" s="138">
        <v>5.492E9</v>
      </c>
      <c r="J1419" s="137" t="s">
        <v>12</v>
      </c>
      <c r="K1419" s="137" t="s">
        <v>132</v>
      </c>
      <c r="L1419" s="7">
        <f t="shared" si="1"/>
        <v>12257000000</v>
      </c>
      <c r="M1419" s="7">
        <f t="shared" si="2"/>
        <v>8419000000</v>
      </c>
      <c r="N1419" s="7">
        <f t="shared" si="3"/>
        <v>3838000000</v>
      </c>
    </row>
    <row r="1420">
      <c r="A1420" s="136">
        <v>1481.0</v>
      </c>
      <c r="B1420" s="137" t="s">
        <v>526</v>
      </c>
      <c r="C1420" s="137" t="s">
        <v>28</v>
      </c>
      <c r="D1420" s="139">
        <v>42369.0</v>
      </c>
      <c r="E1420" s="138">
        <v>1.362E10</v>
      </c>
      <c r="F1420" s="138">
        <v>6.07E8</v>
      </c>
      <c r="G1420" s="138">
        <v>3.264E9</v>
      </c>
      <c r="H1420" s="140" t="s">
        <v>59</v>
      </c>
      <c r="I1420" s="138">
        <v>5.69E9</v>
      </c>
      <c r="J1420" s="137" t="s">
        <v>12</v>
      </c>
      <c r="K1420" s="137" t="s">
        <v>132</v>
      </c>
      <c r="L1420" s="7">
        <f t="shared" si="1"/>
        <v>13013000000</v>
      </c>
      <c r="M1420" s="7">
        <f t="shared" si="2"/>
        <v>8954000000</v>
      </c>
      <c r="N1420" s="7">
        <f t="shared" si="3"/>
        <v>4059000000</v>
      </c>
    </row>
    <row r="1421">
      <c r="A1421" s="136">
        <v>1482.0</v>
      </c>
      <c r="B1421" s="137" t="s">
        <v>527</v>
      </c>
      <c r="C1421" s="137" t="s">
        <v>25</v>
      </c>
      <c r="D1421" s="139">
        <v>41639.0</v>
      </c>
      <c r="E1421" s="138">
        <v>9.021E9</v>
      </c>
      <c r="F1421" s="138">
        <v>3.002E9</v>
      </c>
      <c r="G1421" s="138">
        <v>4.089E9</v>
      </c>
      <c r="H1421" s="138">
        <v>5.36E8</v>
      </c>
      <c r="I1421" s="138">
        <v>1.38E8</v>
      </c>
      <c r="J1421" s="137" t="s">
        <v>13</v>
      </c>
      <c r="K1421" s="137" t="s">
        <v>70</v>
      </c>
      <c r="L1421" s="7">
        <f t="shared" si="1"/>
        <v>6019000000</v>
      </c>
      <c r="M1421" s="7">
        <f t="shared" si="2"/>
        <v>4763000000</v>
      </c>
      <c r="N1421" s="7">
        <f t="shared" si="3"/>
        <v>1256000000</v>
      </c>
    </row>
    <row r="1422">
      <c r="A1422" s="136">
        <v>1483.0</v>
      </c>
      <c r="B1422" s="137" t="s">
        <v>527</v>
      </c>
      <c r="C1422" s="137" t="s">
        <v>26</v>
      </c>
      <c r="D1422" s="139">
        <v>42004.0</v>
      </c>
      <c r="E1422" s="138">
        <v>9.675E9</v>
      </c>
      <c r="F1422" s="138">
        <v>3.319E9</v>
      </c>
      <c r="G1422" s="138">
        <v>4.308E9</v>
      </c>
      <c r="H1422" s="138">
        <v>6.14E8</v>
      </c>
      <c r="I1422" s="138">
        <v>1.88E8</v>
      </c>
      <c r="J1422" s="137" t="s">
        <v>13</v>
      </c>
      <c r="K1422" s="137" t="s">
        <v>70</v>
      </c>
      <c r="L1422" s="7">
        <f t="shared" si="1"/>
        <v>6356000000</v>
      </c>
      <c r="M1422" s="7">
        <f t="shared" si="2"/>
        <v>5110000000</v>
      </c>
      <c r="N1422" s="7">
        <f t="shared" si="3"/>
        <v>1246000000</v>
      </c>
    </row>
    <row r="1423">
      <c r="A1423" s="136">
        <v>1484.0</v>
      </c>
      <c r="B1423" s="137" t="s">
        <v>527</v>
      </c>
      <c r="C1423" s="137" t="s">
        <v>27</v>
      </c>
      <c r="D1423" s="139">
        <v>42369.0</v>
      </c>
      <c r="E1423" s="138">
        <v>9.946E9</v>
      </c>
      <c r="F1423" s="138">
        <v>3.344E9</v>
      </c>
      <c r="G1423" s="138">
        <v>3.906E9</v>
      </c>
      <c r="H1423" s="138">
        <v>6.25E8</v>
      </c>
      <c r="I1423" s="138">
        <v>2.1E8</v>
      </c>
      <c r="J1423" s="137" t="s">
        <v>13</v>
      </c>
      <c r="K1423" s="137" t="s">
        <v>70</v>
      </c>
      <c r="L1423" s="7">
        <f t="shared" si="1"/>
        <v>6602000000</v>
      </c>
      <c r="M1423" s="7">
        <f t="shared" si="2"/>
        <v>4741000000</v>
      </c>
      <c r="N1423" s="7">
        <f t="shared" si="3"/>
        <v>1861000000</v>
      </c>
    </row>
    <row r="1424">
      <c r="A1424" s="136">
        <v>1485.0</v>
      </c>
      <c r="B1424" s="137" t="s">
        <v>527</v>
      </c>
      <c r="C1424" s="137" t="s">
        <v>28</v>
      </c>
      <c r="D1424" s="142">
        <v>42735.0</v>
      </c>
      <c r="E1424" s="138">
        <v>1.1325E10</v>
      </c>
      <c r="F1424" s="138">
        <v>3.83E9</v>
      </c>
      <c r="G1424" s="138">
        <v>4.295E9</v>
      </c>
      <c r="H1424" s="138">
        <v>7.15E8</v>
      </c>
      <c r="I1424" s="138">
        <v>3.19E8</v>
      </c>
      <c r="J1424" s="137" t="s">
        <v>13</v>
      </c>
      <c r="K1424" s="137" t="s">
        <v>70</v>
      </c>
      <c r="L1424" s="7">
        <f t="shared" si="1"/>
        <v>7495000000</v>
      </c>
      <c r="M1424" s="7">
        <f t="shared" si="2"/>
        <v>5329000000</v>
      </c>
      <c r="N1424" s="7">
        <f t="shared" si="3"/>
        <v>2166000000</v>
      </c>
    </row>
    <row r="1425">
      <c r="A1425" s="136">
        <v>1486.0</v>
      </c>
      <c r="B1425" s="137" t="s">
        <v>528</v>
      </c>
      <c r="C1425" s="137" t="s">
        <v>25</v>
      </c>
      <c r="D1425" s="139">
        <v>41362.0</v>
      </c>
      <c r="E1425" s="138">
        <v>6.906E9</v>
      </c>
      <c r="F1425" s="138">
        <v>1.175E9</v>
      </c>
      <c r="G1425" s="138">
        <v>3.236E9</v>
      </c>
      <c r="H1425" s="138">
        <v>1.026E9</v>
      </c>
      <c r="I1425" s="138">
        <v>2.86E8</v>
      </c>
      <c r="J1425" s="137" t="s">
        <v>15</v>
      </c>
      <c r="K1425" s="137" t="s">
        <v>72</v>
      </c>
      <c r="L1425" s="7">
        <f t="shared" si="1"/>
        <v>5731000000</v>
      </c>
      <c r="M1425" s="7">
        <f t="shared" si="2"/>
        <v>4548000000</v>
      </c>
      <c r="N1425" s="7">
        <f t="shared" si="3"/>
        <v>1183000000</v>
      </c>
    </row>
    <row r="1426">
      <c r="A1426" s="136">
        <v>1487.0</v>
      </c>
      <c r="B1426" s="137" t="s">
        <v>528</v>
      </c>
      <c r="C1426" s="137" t="s">
        <v>26</v>
      </c>
      <c r="D1426" s="139">
        <v>41726.0</v>
      </c>
      <c r="E1426" s="138">
        <v>4.183E9</v>
      </c>
      <c r="F1426" s="138">
        <v>7.91E8</v>
      </c>
      <c r="G1426" s="138">
        <v>2.186E9</v>
      </c>
      <c r="H1426" s="138">
        <v>7.22E8</v>
      </c>
      <c r="I1426" s="138">
        <v>9.3E7</v>
      </c>
      <c r="J1426" s="137" t="s">
        <v>15</v>
      </c>
      <c r="K1426" s="137" t="s">
        <v>72</v>
      </c>
      <c r="L1426" s="7">
        <f t="shared" si="1"/>
        <v>3392000000</v>
      </c>
      <c r="M1426" s="7">
        <f t="shared" si="2"/>
        <v>3001000000</v>
      </c>
      <c r="N1426" s="7">
        <f t="shared" si="3"/>
        <v>391000000</v>
      </c>
    </row>
    <row r="1427">
      <c r="A1427" s="136">
        <v>1488.0</v>
      </c>
      <c r="B1427" s="137" t="s">
        <v>528</v>
      </c>
      <c r="C1427" s="137" t="s">
        <v>27</v>
      </c>
      <c r="D1427" s="139">
        <v>42097.0</v>
      </c>
      <c r="E1427" s="138">
        <v>3.956E9</v>
      </c>
      <c r="F1427" s="138">
        <v>7.27E8</v>
      </c>
      <c r="G1427" s="138">
        <v>2.012E9</v>
      </c>
      <c r="H1427" s="138">
        <v>8.12E8</v>
      </c>
      <c r="I1427" s="138">
        <v>8.7E7</v>
      </c>
      <c r="J1427" s="137" t="s">
        <v>15</v>
      </c>
      <c r="K1427" s="137" t="s">
        <v>72</v>
      </c>
      <c r="L1427" s="7">
        <f t="shared" si="1"/>
        <v>3229000000</v>
      </c>
      <c r="M1427" s="7">
        <f t="shared" si="2"/>
        <v>2911000000</v>
      </c>
      <c r="N1427" s="7">
        <f t="shared" si="3"/>
        <v>318000000</v>
      </c>
    </row>
    <row r="1428">
      <c r="A1428" s="136">
        <v>1489.0</v>
      </c>
      <c r="B1428" s="137" t="s">
        <v>528</v>
      </c>
      <c r="C1428" s="137" t="s">
        <v>28</v>
      </c>
      <c r="D1428" s="139">
        <v>42461.0</v>
      </c>
      <c r="E1428" s="138">
        <v>3.6E9</v>
      </c>
      <c r="F1428" s="138">
        <v>6.15E8</v>
      </c>
      <c r="G1428" s="138">
        <v>1.587E9</v>
      </c>
      <c r="H1428" s="138">
        <v>7.48E8</v>
      </c>
      <c r="I1428" s="138">
        <v>5.7E7</v>
      </c>
      <c r="J1428" s="137" t="s">
        <v>15</v>
      </c>
      <c r="K1428" s="137" t="s">
        <v>72</v>
      </c>
      <c r="L1428" s="7">
        <f t="shared" si="1"/>
        <v>2985000000</v>
      </c>
      <c r="M1428" s="7">
        <f t="shared" si="2"/>
        <v>2392000000</v>
      </c>
      <c r="N1428" s="7">
        <f t="shared" si="3"/>
        <v>593000000</v>
      </c>
    </row>
    <row r="1429">
      <c r="A1429" s="136">
        <v>1490.0</v>
      </c>
      <c r="B1429" s="137" t="s">
        <v>529</v>
      </c>
      <c r="C1429" s="137" t="s">
        <v>25</v>
      </c>
      <c r="D1429" s="139">
        <v>41454.0</v>
      </c>
      <c r="E1429" s="138">
        <v>4.4411233E10</v>
      </c>
      <c r="F1429" s="138">
        <v>3.6414626E10</v>
      </c>
      <c r="G1429" s="138">
        <v>6.338129E9</v>
      </c>
      <c r="H1429" s="141" t="s">
        <v>59</v>
      </c>
      <c r="I1429" s="140" t="s">
        <v>59</v>
      </c>
      <c r="J1429" s="137" t="s">
        <v>10</v>
      </c>
      <c r="K1429" s="137" t="s">
        <v>530</v>
      </c>
      <c r="L1429" s="7">
        <f t="shared" si="1"/>
        <v>7996607000</v>
      </c>
      <c r="M1429" s="7">
        <f t="shared" si="2"/>
        <v>6338129000</v>
      </c>
      <c r="N1429" s="7">
        <f t="shared" si="3"/>
        <v>1658478000</v>
      </c>
    </row>
    <row r="1430">
      <c r="A1430" s="136">
        <v>1491.0</v>
      </c>
      <c r="B1430" s="137" t="s">
        <v>529</v>
      </c>
      <c r="C1430" s="137" t="s">
        <v>26</v>
      </c>
      <c r="D1430" s="139">
        <v>41818.0</v>
      </c>
      <c r="E1430" s="138">
        <v>4.6516712E10</v>
      </c>
      <c r="F1430" s="138">
        <v>3.8335677E10</v>
      </c>
      <c r="G1430" s="140" t="s">
        <v>59</v>
      </c>
      <c r="H1430" s="141" t="s">
        <v>59</v>
      </c>
      <c r="I1430" s="140" t="s">
        <v>59</v>
      </c>
      <c r="J1430" s="137" t="s">
        <v>10</v>
      </c>
      <c r="K1430" s="137" t="s">
        <v>530</v>
      </c>
      <c r="L1430" s="7">
        <f t="shared" si="1"/>
        <v>8181035000</v>
      </c>
      <c r="M1430" s="7">
        <f t="shared" si="2"/>
        <v>0</v>
      </c>
      <c r="N1430" s="7">
        <f t="shared" si="3"/>
        <v>8181035000</v>
      </c>
    </row>
    <row r="1431">
      <c r="A1431" s="136">
        <v>1492.0</v>
      </c>
      <c r="B1431" s="137" t="s">
        <v>529</v>
      </c>
      <c r="C1431" s="137" t="s">
        <v>27</v>
      </c>
      <c r="D1431" s="139">
        <v>42182.0</v>
      </c>
      <c r="E1431" s="138">
        <v>4.8680752E10</v>
      </c>
      <c r="F1431" s="138">
        <v>4.0129236E10</v>
      </c>
      <c r="G1431" s="140" t="s">
        <v>59</v>
      </c>
      <c r="H1431" s="141" t="s">
        <v>59</v>
      </c>
      <c r="I1431" s="141" t="s">
        <v>59</v>
      </c>
      <c r="J1431" s="137" t="s">
        <v>10</v>
      </c>
      <c r="K1431" s="137" t="s">
        <v>530</v>
      </c>
      <c r="L1431" s="7">
        <f t="shared" si="1"/>
        <v>8551516000</v>
      </c>
      <c r="M1431" s="6">
        <f t="shared" si="2"/>
        <v>0</v>
      </c>
      <c r="N1431" s="7">
        <f t="shared" si="3"/>
        <v>8551516000</v>
      </c>
    </row>
    <row r="1432">
      <c r="A1432" s="136">
        <v>1493.0</v>
      </c>
      <c r="B1432" s="137" t="s">
        <v>529</v>
      </c>
      <c r="C1432" s="137" t="s">
        <v>28</v>
      </c>
      <c r="D1432" s="139">
        <v>42553.0</v>
      </c>
      <c r="E1432" s="138">
        <v>5.0366919E10</v>
      </c>
      <c r="F1432" s="138">
        <v>4.1326447E10</v>
      </c>
      <c r="G1432" s="140" t="s">
        <v>59</v>
      </c>
      <c r="H1432" s="141" t="s">
        <v>59</v>
      </c>
      <c r="I1432" s="141" t="s">
        <v>59</v>
      </c>
      <c r="J1432" s="137" t="s">
        <v>10</v>
      </c>
      <c r="K1432" s="137" t="s">
        <v>530</v>
      </c>
      <c r="L1432" s="7">
        <f t="shared" si="1"/>
        <v>9040472000</v>
      </c>
      <c r="M1432" s="6">
        <f t="shared" si="2"/>
        <v>0</v>
      </c>
      <c r="N1432" s="7">
        <f t="shared" si="3"/>
        <v>9040472000</v>
      </c>
    </row>
    <row r="1433">
      <c r="A1433" s="136">
        <v>1494.0</v>
      </c>
      <c r="B1433" s="137" t="s">
        <v>531</v>
      </c>
      <c r="C1433" s="137" t="s">
        <v>25</v>
      </c>
      <c r="D1433" s="139">
        <v>41274.0</v>
      </c>
      <c r="E1433" s="138">
        <v>1.27434E11</v>
      </c>
      <c r="F1433" s="138">
        <v>5.5228E10</v>
      </c>
      <c r="G1433" s="138">
        <v>4.1066E10</v>
      </c>
      <c r="H1433" s="140" t="s">
        <v>59</v>
      </c>
      <c r="I1433" s="138">
        <v>1.8143E10</v>
      </c>
      <c r="J1433" s="137" t="s">
        <v>18</v>
      </c>
      <c r="K1433" s="137" t="s">
        <v>214</v>
      </c>
      <c r="L1433" s="7">
        <f t="shared" si="1"/>
        <v>72206000000</v>
      </c>
      <c r="M1433" s="7">
        <f t="shared" si="2"/>
        <v>59209000000</v>
      </c>
      <c r="N1433" s="7">
        <f t="shared" si="3"/>
        <v>12997000000</v>
      </c>
    </row>
    <row r="1434">
      <c r="A1434" s="136">
        <v>1495.0</v>
      </c>
      <c r="B1434" s="137" t="s">
        <v>531</v>
      </c>
      <c r="C1434" s="137" t="s">
        <v>26</v>
      </c>
      <c r="D1434" s="139">
        <v>41639.0</v>
      </c>
      <c r="E1434" s="138">
        <v>1.28752E11</v>
      </c>
      <c r="F1434" s="138">
        <v>5.1191E10</v>
      </c>
      <c r="G1434" s="138">
        <v>2.8414E10</v>
      </c>
      <c r="H1434" s="141" t="s">
        <v>59</v>
      </c>
      <c r="I1434" s="138">
        <v>1.8395E10</v>
      </c>
      <c r="J1434" s="137" t="s">
        <v>18</v>
      </c>
      <c r="K1434" s="137" t="s">
        <v>214</v>
      </c>
      <c r="L1434" s="7">
        <f t="shared" si="1"/>
        <v>77561000000</v>
      </c>
      <c r="M1434" s="7">
        <f t="shared" si="2"/>
        <v>46809000000</v>
      </c>
      <c r="N1434" s="7">
        <f t="shared" si="3"/>
        <v>30752000000</v>
      </c>
    </row>
    <row r="1435">
      <c r="A1435" s="136">
        <v>1496.0</v>
      </c>
      <c r="B1435" s="137" t="s">
        <v>531</v>
      </c>
      <c r="C1435" s="137" t="s">
        <v>27</v>
      </c>
      <c r="D1435" s="139">
        <v>42004.0</v>
      </c>
      <c r="E1435" s="138">
        <v>1.32447E11</v>
      </c>
      <c r="F1435" s="138">
        <v>6.0145E10</v>
      </c>
      <c r="G1435" s="138">
        <v>4.1817E10</v>
      </c>
      <c r="H1435" s="141" t="s">
        <v>59</v>
      </c>
      <c r="I1435" s="138">
        <v>1.8273E10</v>
      </c>
      <c r="J1435" s="137" t="s">
        <v>18</v>
      </c>
      <c r="K1435" s="137" t="s">
        <v>214</v>
      </c>
      <c r="L1435" s="7">
        <f t="shared" si="1"/>
        <v>72302000000</v>
      </c>
      <c r="M1435" s="7">
        <f t="shared" si="2"/>
        <v>60090000000</v>
      </c>
      <c r="N1435" s="7">
        <f t="shared" si="3"/>
        <v>12212000000</v>
      </c>
    </row>
    <row r="1436">
      <c r="A1436" s="136">
        <v>1497.0</v>
      </c>
      <c r="B1436" s="137" t="s">
        <v>531</v>
      </c>
      <c r="C1436" s="137" t="s">
        <v>28</v>
      </c>
      <c r="D1436" s="139">
        <v>42369.0</v>
      </c>
      <c r="E1436" s="138">
        <v>1.46801E11</v>
      </c>
      <c r="F1436" s="138">
        <v>6.7046E10</v>
      </c>
      <c r="G1436" s="138">
        <v>3.2954E10</v>
      </c>
      <c r="H1436" s="141" t="s">
        <v>59</v>
      </c>
      <c r="I1436" s="138">
        <v>2.2016E10</v>
      </c>
      <c r="J1436" s="137" t="s">
        <v>18</v>
      </c>
      <c r="K1436" s="137" t="s">
        <v>214</v>
      </c>
      <c r="L1436" s="7">
        <f t="shared" si="1"/>
        <v>79755000000</v>
      </c>
      <c r="M1436" s="7">
        <f t="shared" si="2"/>
        <v>54970000000</v>
      </c>
      <c r="N1436" s="7">
        <f t="shared" si="3"/>
        <v>24785000000</v>
      </c>
    </row>
    <row r="1437">
      <c r="A1437" s="136">
        <v>1498.0</v>
      </c>
      <c r="B1437" s="137" t="s">
        <v>532</v>
      </c>
      <c r="C1437" s="137" t="s">
        <v>25</v>
      </c>
      <c r="D1437" s="139">
        <v>41639.0</v>
      </c>
      <c r="E1437" s="138">
        <v>4.2061E9</v>
      </c>
      <c r="F1437" s="138">
        <v>2.5456E9</v>
      </c>
      <c r="G1437" s="138">
        <v>1.1938E9</v>
      </c>
      <c r="H1437" s="141" t="s">
        <v>59</v>
      </c>
      <c r="I1437" s="140" t="s">
        <v>59</v>
      </c>
      <c r="J1437" s="137" t="s">
        <v>10</v>
      </c>
      <c r="K1437" s="137" t="s">
        <v>533</v>
      </c>
      <c r="L1437" s="7">
        <f t="shared" si="1"/>
        <v>1660500000</v>
      </c>
      <c r="M1437" s="7">
        <f t="shared" si="2"/>
        <v>1193800000</v>
      </c>
      <c r="N1437" s="7">
        <f t="shared" si="3"/>
        <v>466700000</v>
      </c>
    </row>
    <row r="1438">
      <c r="A1438" s="136">
        <v>1499.0</v>
      </c>
      <c r="B1438" s="137" t="s">
        <v>532</v>
      </c>
      <c r="C1438" s="137" t="s">
        <v>26</v>
      </c>
      <c r="D1438" s="139">
        <v>42004.0</v>
      </c>
      <c r="E1438" s="138">
        <v>4.1463E9</v>
      </c>
      <c r="F1438" s="138">
        <v>2.4933E9</v>
      </c>
      <c r="G1438" s="138">
        <v>1.1639E9</v>
      </c>
      <c r="H1438" s="141" t="s">
        <v>59</v>
      </c>
      <c r="I1438" s="140" t="s">
        <v>59</v>
      </c>
      <c r="J1438" s="137" t="s">
        <v>10</v>
      </c>
      <c r="K1438" s="137" t="s">
        <v>533</v>
      </c>
      <c r="L1438" s="7">
        <f t="shared" si="1"/>
        <v>1653000000</v>
      </c>
      <c r="M1438" s="7">
        <f t="shared" si="2"/>
        <v>1163900000</v>
      </c>
      <c r="N1438" s="7">
        <f t="shared" si="3"/>
        <v>489100000</v>
      </c>
    </row>
    <row r="1439">
      <c r="A1439" s="136">
        <v>1500.0</v>
      </c>
      <c r="B1439" s="137" t="s">
        <v>532</v>
      </c>
      <c r="C1439" s="137" t="s">
        <v>27</v>
      </c>
      <c r="D1439" s="139">
        <v>42369.0</v>
      </c>
      <c r="E1439" s="138">
        <v>3.5675E9</v>
      </c>
      <c r="F1439" s="138">
        <v>2.1635E9</v>
      </c>
      <c r="G1439" s="138">
        <v>1.0518E9</v>
      </c>
      <c r="H1439" s="141" t="s">
        <v>59</v>
      </c>
      <c r="I1439" s="140" t="s">
        <v>59</v>
      </c>
      <c r="J1439" s="137" t="s">
        <v>10</v>
      </c>
      <c r="K1439" s="137" t="s">
        <v>533</v>
      </c>
      <c r="L1439" s="7">
        <f t="shared" si="1"/>
        <v>1404000000</v>
      </c>
      <c r="M1439" s="7">
        <f t="shared" si="2"/>
        <v>1051800000</v>
      </c>
      <c r="N1439" s="7">
        <f t="shared" si="3"/>
        <v>352200000</v>
      </c>
    </row>
    <row r="1440">
      <c r="A1440" s="136">
        <v>1501.0</v>
      </c>
      <c r="B1440" s="137" t="s">
        <v>532</v>
      </c>
      <c r="C1440" s="137" t="s">
        <v>28</v>
      </c>
      <c r="D1440" s="139">
        <v>42735.0</v>
      </c>
      <c r="E1440" s="138">
        <v>4.885E9</v>
      </c>
      <c r="F1440" s="138">
        <v>3.0031E9</v>
      </c>
      <c r="G1440" s="138">
        <v>1.5973E9</v>
      </c>
      <c r="H1440" s="141" t="s">
        <v>59</v>
      </c>
      <c r="I1440" s="141" t="s">
        <v>59</v>
      </c>
      <c r="J1440" s="137" t="s">
        <v>10</v>
      </c>
      <c r="K1440" s="137" t="s">
        <v>533</v>
      </c>
      <c r="L1440" s="7">
        <f t="shared" si="1"/>
        <v>1881900000</v>
      </c>
      <c r="M1440" s="6">
        <f t="shared" si="2"/>
        <v>1597300000</v>
      </c>
      <c r="N1440" s="7">
        <f t="shared" si="3"/>
        <v>284600000</v>
      </c>
    </row>
    <row r="1441">
      <c r="A1441" s="136">
        <v>1502.0</v>
      </c>
      <c r="B1441" s="137" t="s">
        <v>534</v>
      </c>
      <c r="C1441" s="137" t="s">
        <v>25</v>
      </c>
      <c r="D1441" s="139">
        <v>41274.0</v>
      </c>
      <c r="E1441" s="138">
        <v>2.665E9</v>
      </c>
      <c r="F1441" s="138">
        <v>1.174E9</v>
      </c>
      <c r="G1441" s="138">
        <v>7.28E8</v>
      </c>
      <c r="H1441" s="138">
        <v>1.83E8</v>
      </c>
      <c r="I1441" s="140" t="s">
        <v>59</v>
      </c>
      <c r="J1441" s="137" t="s">
        <v>15</v>
      </c>
      <c r="K1441" s="137" t="s">
        <v>72</v>
      </c>
      <c r="L1441" s="7">
        <f t="shared" si="1"/>
        <v>1491000000</v>
      </c>
      <c r="M1441" s="7">
        <f t="shared" si="2"/>
        <v>911000000</v>
      </c>
      <c r="N1441" s="7">
        <f t="shared" si="3"/>
        <v>580000000</v>
      </c>
    </row>
    <row r="1442">
      <c r="A1442" s="136">
        <v>1503.0</v>
      </c>
      <c r="B1442" s="137" t="s">
        <v>534</v>
      </c>
      <c r="C1442" s="137" t="s">
        <v>26</v>
      </c>
      <c r="D1442" s="139">
        <v>41639.0</v>
      </c>
      <c r="E1442" s="138">
        <v>2.692E9</v>
      </c>
      <c r="F1442" s="138">
        <v>1.219E9</v>
      </c>
      <c r="G1442" s="138">
        <v>7.57E8</v>
      </c>
      <c r="H1442" s="138">
        <v>1.84E8</v>
      </c>
      <c r="I1442" s="140" t="s">
        <v>59</v>
      </c>
      <c r="J1442" s="137" t="s">
        <v>15</v>
      </c>
      <c r="K1442" s="137" t="s">
        <v>72</v>
      </c>
      <c r="L1442" s="7">
        <f t="shared" si="1"/>
        <v>1473000000</v>
      </c>
      <c r="M1442" s="7">
        <f t="shared" si="2"/>
        <v>941000000</v>
      </c>
      <c r="N1442" s="7">
        <f t="shared" si="3"/>
        <v>532000000</v>
      </c>
    </row>
    <row r="1443">
      <c r="A1443" s="136">
        <v>1504.0</v>
      </c>
      <c r="B1443" s="137" t="s">
        <v>534</v>
      </c>
      <c r="C1443" s="137" t="s">
        <v>27</v>
      </c>
      <c r="D1443" s="139">
        <v>42004.0</v>
      </c>
      <c r="E1443" s="138">
        <v>2.732E9</v>
      </c>
      <c r="F1443" s="138">
        <v>1.253E9</v>
      </c>
      <c r="G1443" s="138">
        <v>7.7E8</v>
      </c>
      <c r="H1443" s="138">
        <v>2.06E8</v>
      </c>
      <c r="I1443" s="140" t="s">
        <v>59</v>
      </c>
      <c r="J1443" s="137" t="s">
        <v>15</v>
      </c>
      <c r="K1443" s="137" t="s">
        <v>72</v>
      </c>
      <c r="L1443" s="7">
        <f t="shared" si="1"/>
        <v>1479000000</v>
      </c>
      <c r="M1443" s="7">
        <f t="shared" si="2"/>
        <v>976000000</v>
      </c>
      <c r="N1443" s="7">
        <f t="shared" si="3"/>
        <v>503000000</v>
      </c>
    </row>
    <row r="1444">
      <c r="A1444" s="136">
        <v>1505.0</v>
      </c>
      <c r="B1444" s="137" t="s">
        <v>534</v>
      </c>
      <c r="C1444" s="137" t="s">
        <v>28</v>
      </c>
      <c r="D1444" s="139">
        <v>42369.0</v>
      </c>
      <c r="E1444" s="138">
        <v>2.53E9</v>
      </c>
      <c r="F1444" s="138">
        <v>1.254E9</v>
      </c>
      <c r="G1444" s="138">
        <v>7.65E8</v>
      </c>
      <c r="H1444" s="138">
        <v>2.28E8</v>
      </c>
      <c r="I1444" s="141" t="s">
        <v>59</v>
      </c>
      <c r="J1444" s="137" t="s">
        <v>15</v>
      </c>
      <c r="K1444" s="137" t="s">
        <v>72</v>
      </c>
      <c r="L1444" s="7">
        <f t="shared" si="1"/>
        <v>1276000000</v>
      </c>
      <c r="M1444" s="6">
        <f t="shared" si="2"/>
        <v>993000000</v>
      </c>
      <c r="N1444" s="7">
        <f t="shared" si="3"/>
        <v>283000000</v>
      </c>
    </row>
    <row r="1445">
      <c r="A1445" s="136">
        <v>1506.0</v>
      </c>
      <c r="B1445" s="137" t="s">
        <v>535</v>
      </c>
      <c r="C1445" s="137" t="s">
        <v>25</v>
      </c>
      <c r="D1445" s="139">
        <v>41547.0</v>
      </c>
      <c r="E1445" s="138">
        <v>1.9244E9</v>
      </c>
      <c r="F1445" s="138">
        <v>8.74838E8</v>
      </c>
      <c r="G1445" s="138">
        <v>2.54468E8</v>
      </c>
      <c r="H1445" s="141" t="s">
        <v>59</v>
      </c>
      <c r="I1445" s="138">
        <v>4.5639E7</v>
      </c>
      <c r="J1445" s="137" t="s">
        <v>14</v>
      </c>
      <c r="K1445" s="137" t="s">
        <v>123</v>
      </c>
      <c r="L1445" s="7">
        <f t="shared" si="1"/>
        <v>1049562000</v>
      </c>
      <c r="M1445" s="7">
        <f t="shared" si="2"/>
        <v>300107000</v>
      </c>
      <c r="N1445" s="7">
        <f t="shared" si="3"/>
        <v>749455000</v>
      </c>
    </row>
    <row r="1446">
      <c r="A1446" s="136">
        <v>1507.0</v>
      </c>
      <c r="B1446" s="137" t="s">
        <v>535</v>
      </c>
      <c r="C1446" s="137" t="s">
        <v>26</v>
      </c>
      <c r="D1446" s="139">
        <v>41912.0</v>
      </c>
      <c r="E1446" s="138">
        <v>2.372906E9</v>
      </c>
      <c r="F1446" s="138">
        <v>1.105032E9</v>
      </c>
      <c r="G1446" s="138">
        <v>2.76446E8</v>
      </c>
      <c r="H1446" s="141" t="s">
        <v>59</v>
      </c>
      <c r="I1446" s="138">
        <v>6.3608E7</v>
      </c>
      <c r="J1446" s="137" t="s">
        <v>14</v>
      </c>
      <c r="K1446" s="137" t="s">
        <v>123</v>
      </c>
      <c r="L1446" s="7">
        <f t="shared" si="1"/>
        <v>1267874000</v>
      </c>
      <c r="M1446" s="7">
        <f t="shared" si="2"/>
        <v>340054000</v>
      </c>
      <c r="N1446" s="7">
        <f t="shared" si="3"/>
        <v>927820000</v>
      </c>
    </row>
    <row r="1447">
      <c r="A1447" s="136">
        <v>1508.0</v>
      </c>
      <c r="B1447" s="137" t="s">
        <v>535</v>
      </c>
      <c r="C1447" s="137" t="s">
        <v>27</v>
      </c>
      <c r="D1447" s="139">
        <v>42277.0</v>
      </c>
      <c r="E1447" s="138">
        <v>2.707115E9</v>
      </c>
      <c r="F1447" s="138">
        <v>1.25727E9</v>
      </c>
      <c r="G1447" s="138">
        <v>3.21624E8</v>
      </c>
      <c r="H1447" s="141" t="s">
        <v>59</v>
      </c>
      <c r="I1447" s="138">
        <v>5.4219E7</v>
      </c>
      <c r="J1447" s="137" t="s">
        <v>14</v>
      </c>
      <c r="K1447" s="137" t="s">
        <v>123</v>
      </c>
      <c r="L1447" s="7">
        <f t="shared" si="1"/>
        <v>1449845000</v>
      </c>
      <c r="M1447" s="7">
        <f t="shared" si="2"/>
        <v>375843000</v>
      </c>
      <c r="N1447" s="7">
        <f t="shared" si="3"/>
        <v>1074002000</v>
      </c>
    </row>
    <row r="1448">
      <c r="A1448" s="136">
        <v>1509.0</v>
      </c>
      <c r="B1448" s="137" t="s">
        <v>535</v>
      </c>
      <c r="C1448" s="137" t="s">
        <v>28</v>
      </c>
      <c r="D1448" s="139">
        <v>42643.0</v>
      </c>
      <c r="E1448" s="138">
        <v>3.171411E9</v>
      </c>
      <c r="F1448" s="138">
        <v>1.443348E9</v>
      </c>
      <c r="G1448" s="138">
        <v>3.82858E8</v>
      </c>
      <c r="H1448" s="141" t="s">
        <v>59</v>
      </c>
      <c r="I1448" s="138">
        <v>7.7445E7</v>
      </c>
      <c r="J1448" s="137" t="s">
        <v>14</v>
      </c>
      <c r="K1448" s="137" t="s">
        <v>123</v>
      </c>
      <c r="L1448" s="7">
        <f t="shared" si="1"/>
        <v>1728063000</v>
      </c>
      <c r="M1448" s="7">
        <f t="shared" si="2"/>
        <v>460303000</v>
      </c>
      <c r="N1448" s="7">
        <f t="shared" si="3"/>
        <v>1267760000</v>
      </c>
    </row>
    <row r="1449">
      <c r="A1449" s="136">
        <v>1510.0</v>
      </c>
      <c r="B1449" s="137" t="s">
        <v>536</v>
      </c>
      <c r="C1449" s="137" t="s">
        <v>25</v>
      </c>
      <c r="D1449" s="139">
        <v>41544.0</v>
      </c>
      <c r="E1449" s="138">
        <v>1.139E10</v>
      </c>
      <c r="F1449" s="138">
        <v>7.739E9</v>
      </c>
      <c r="G1449" s="138">
        <v>1.44E9</v>
      </c>
      <c r="H1449" s="138">
        <v>5.9E8</v>
      </c>
      <c r="I1449" s="140" t="s">
        <v>59</v>
      </c>
      <c r="J1449" s="137" t="s">
        <v>15</v>
      </c>
      <c r="K1449" s="137" t="s">
        <v>537</v>
      </c>
      <c r="L1449" s="7">
        <f t="shared" si="1"/>
        <v>3651000000</v>
      </c>
      <c r="M1449" s="7">
        <f t="shared" si="2"/>
        <v>2030000000</v>
      </c>
      <c r="N1449" s="7">
        <f t="shared" si="3"/>
        <v>1621000000</v>
      </c>
    </row>
    <row r="1450">
      <c r="A1450" s="136">
        <v>1511.0</v>
      </c>
      <c r="B1450" s="137" t="s">
        <v>536</v>
      </c>
      <c r="C1450" s="137" t="s">
        <v>26</v>
      </c>
      <c r="D1450" s="139">
        <v>41908.0</v>
      </c>
      <c r="E1450" s="138">
        <v>1.1973E10</v>
      </c>
      <c r="F1450" s="138">
        <v>8.001E9</v>
      </c>
      <c r="G1450" s="138">
        <v>1.534E9</v>
      </c>
      <c r="H1450" s="138">
        <v>5.83E8</v>
      </c>
      <c r="I1450" s="141" t="s">
        <v>59</v>
      </c>
      <c r="J1450" s="137" t="s">
        <v>15</v>
      </c>
      <c r="K1450" s="137" t="s">
        <v>537</v>
      </c>
      <c r="L1450" s="7">
        <f t="shared" si="1"/>
        <v>3972000000</v>
      </c>
      <c r="M1450" s="6">
        <f t="shared" si="2"/>
        <v>2117000000</v>
      </c>
      <c r="N1450" s="7">
        <f t="shared" si="3"/>
        <v>1855000000</v>
      </c>
    </row>
    <row r="1451">
      <c r="A1451" s="136">
        <v>1512.0</v>
      </c>
      <c r="B1451" s="137" t="s">
        <v>536</v>
      </c>
      <c r="C1451" s="137" t="s">
        <v>27</v>
      </c>
      <c r="D1451" s="139">
        <v>42272.0</v>
      </c>
      <c r="E1451" s="138">
        <v>1.2233E10</v>
      </c>
      <c r="F1451" s="138">
        <v>8.146E9</v>
      </c>
      <c r="G1451" s="138">
        <v>1.504E9</v>
      </c>
      <c r="H1451" s="138">
        <v>6.27E8</v>
      </c>
      <c r="I1451" s="140" t="s">
        <v>59</v>
      </c>
      <c r="J1451" s="137" t="s">
        <v>15</v>
      </c>
      <c r="K1451" s="137" t="s">
        <v>537</v>
      </c>
      <c r="L1451" s="7">
        <f t="shared" si="1"/>
        <v>4087000000</v>
      </c>
      <c r="M1451" s="7">
        <f t="shared" si="2"/>
        <v>2131000000</v>
      </c>
      <c r="N1451" s="7">
        <f t="shared" si="3"/>
        <v>1956000000</v>
      </c>
    </row>
    <row r="1452">
      <c r="A1452" s="136">
        <v>1513.0</v>
      </c>
      <c r="B1452" s="137" t="s">
        <v>536</v>
      </c>
      <c r="C1452" s="137" t="s">
        <v>28</v>
      </c>
      <c r="D1452" s="139">
        <v>42643.0</v>
      </c>
      <c r="E1452" s="138">
        <v>1.2238E10</v>
      </c>
      <c r="F1452" s="138">
        <v>8.205E9</v>
      </c>
      <c r="G1452" s="138">
        <v>1.463E9</v>
      </c>
      <c r="H1452" s="138">
        <v>6.44E8</v>
      </c>
      <c r="I1452" s="141" t="s">
        <v>59</v>
      </c>
      <c r="J1452" s="137" t="s">
        <v>15</v>
      </c>
      <c r="K1452" s="137" t="s">
        <v>537</v>
      </c>
      <c r="L1452" s="7">
        <f t="shared" si="1"/>
        <v>4033000000</v>
      </c>
      <c r="M1452" s="6">
        <f t="shared" si="2"/>
        <v>2107000000</v>
      </c>
      <c r="N1452" s="7">
        <f t="shared" si="3"/>
        <v>1926000000</v>
      </c>
    </row>
    <row r="1453">
      <c r="A1453" s="136">
        <v>1514.0</v>
      </c>
      <c r="B1453" s="137" t="s">
        <v>538</v>
      </c>
      <c r="C1453" s="137" t="s">
        <v>25</v>
      </c>
      <c r="D1453" s="139">
        <v>41273.0</v>
      </c>
      <c r="E1453" s="138">
        <v>5.353197E9</v>
      </c>
      <c r="F1453" s="138">
        <v>2.943847E9</v>
      </c>
      <c r="G1453" s="138">
        <v>1.303427E9</v>
      </c>
      <c r="H1453" s="140" t="s">
        <v>59</v>
      </c>
      <c r="I1453" s="138">
        <v>1.94039E8</v>
      </c>
      <c r="J1453" s="137" t="s">
        <v>9</v>
      </c>
      <c r="K1453" s="137" t="s">
        <v>539</v>
      </c>
      <c r="L1453" s="7">
        <f t="shared" si="1"/>
        <v>2409350000</v>
      </c>
      <c r="M1453" s="7">
        <f t="shared" si="2"/>
        <v>1497466000</v>
      </c>
      <c r="N1453" s="7">
        <f t="shared" si="3"/>
        <v>911884000</v>
      </c>
    </row>
    <row r="1454">
      <c r="A1454" s="136">
        <v>1515.0</v>
      </c>
      <c r="B1454" s="137" t="s">
        <v>538</v>
      </c>
      <c r="C1454" s="137" t="s">
        <v>26</v>
      </c>
      <c r="D1454" s="139">
        <v>41637.0</v>
      </c>
      <c r="E1454" s="138">
        <v>1.603123E9</v>
      </c>
      <c r="F1454" s="138">
        <v>6.62769E8</v>
      </c>
      <c r="G1454" s="138">
        <v>5.31932E8</v>
      </c>
      <c r="H1454" s="141" t="s">
        <v>59</v>
      </c>
      <c r="I1454" s="138">
        <v>7.4833E7</v>
      </c>
      <c r="J1454" s="137" t="s">
        <v>9</v>
      </c>
      <c r="K1454" s="137" t="s">
        <v>539</v>
      </c>
      <c r="L1454" s="7">
        <f t="shared" si="1"/>
        <v>940354000</v>
      </c>
      <c r="M1454" s="7">
        <f t="shared" si="2"/>
        <v>606765000</v>
      </c>
      <c r="N1454" s="7">
        <f t="shared" si="3"/>
        <v>333589000</v>
      </c>
    </row>
    <row r="1455">
      <c r="A1455" s="136">
        <v>1516.0</v>
      </c>
      <c r="B1455" s="137" t="s">
        <v>538</v>
      </c>
      <c r="C1455" s="137" t="s">
        <v>27</v>
      </c>
      <c r="D1455" s="139">
        <v>42004.0</v>
      </c>
      <c r="E1455" s="138">
        <v>2.626141E9</v>
      </c>
      <c r="F1455" s="138">
        <v>9.5499E8</v>
      </c>
      <c r="G1455" s="138">
        <v>7.66854E8</v>
      </c>
      <c r="H1455" s="141" t="s">
        <v>59</v>
      </c>
      <c r="I1455" s="138">
        <v>1.51837E8</v>
      </c>
      <c r="J1455" s="137" t="s">
        <v>9</v>
      </c>
      <c r="K1455" s="137" t="s">
        <v>539</v>
      </c>
      <c r="L1455" s="7">
        <f t="shared" si="1"/>
        <v>1671151000</v>
      </c>
      <c r="M1455" s="7">
        <f t="shared" si="2"/>
        <v>918691000</v>
      </c>
      <c r="N1455" s="7">
        <f t="shared" si="3"/>
        <v>752460000</v>
      </c>
    </row>
    <row r="1456">
      <c r="A1456" s="136">
        <v>1517.0</v>
      </c>
      <c r="B1456" s="137" t="s">
        <v>538</v>
      </c>
      <c r="C1456" s="137" t="s">
        <v>28</v>
      </c>
      <c r="D1456" s="139">
        <v>42369.0</v>
      </c>
      <c r="E1456" s="138">
        <v>3.050945E9</v>
      </c>
      <c r="F1456" s="138">
        <v>9.23336E8</v>
      </c>
      <c r="G1456" s="138">
        <v>1.068221E9</v>
      </c>
      <c r="H1456" s="140" t="s">
        <v>59</v>
      </c>
      <c r="I1456" s="138">
        <v>2.05087E8</v>
      </c>
      <c r="J1456" s="137" t="s">
        <v>9</v>
      </c>
      <c r="K1456" s="137" t="s">
        <v>539</v>
      </c>
      <c r="L1456" s="7">
        <f t="shared" si="1"/>
        <v>2127609000</v>
      </c>
      <c r="M1456" s="7">
        <f t="shared" si="2"/>
        <v>1273308000</v>
      </c>
      <c r="N1456" s="7">
        <f t="shared" si="3"/>
        <v>854301000</v>
      </c>
    </row>
    <row r="1457">
      <c r="A1457" s="136">
        <v>1518.0</v>
      </c>
      <c r="B1457" s="137" t="s">
        <v>540</v>
      </c>
      <c r="C1457" s="137" t="s">
        <v>25</v>
      </c>
      <c r="D1457" s="139">
        <v>41307.0</v>
      </c>
      <c r="E1457" s="138">
        <v>7.3301E10</v>
      </c>
      <c r="F1457" s="138">
        <v>5.0568E10</v>
      </c>
      <c r="G1457" s="138">
        <v>1.511E10</v>
      </c>
      <c r="H1457" s="141" t="s">
        <v>59</v>
      </c>
      <c r="I1457" s="138">
        <v>2.044E9</v>
      </c>
      <c r="J1457" s="137" t="s">
        <v>9</v>
      </c>
      <c r="K1457" s="137" t="s">
        <v>228</v>
      </c>
      <c r="L1457" s="7">
        <f t="shared" si="1"/>
        <v>22733000000</v>
      </c>
      <c r="M1457" s="7">
        <f t="shared" si="2"/>
        <v>17154000000</v>
      </c>
      <c r="N1457" s="7">
        <f t="shared" si="3"/>
        <v>5579000000</v>
      </c>
    </row>
    <row r="1458">
      <c r="A1458" s="136">
        <v>1519.0</v>
      </c>
      <c r="B1458" s="137" t="s">
        <v>540</v>
      </c>
      <c r="C1458" s="137" t="s">
        <v>26</v>
      </c>
      <c r="D1458" s="139">
        <v>41671.0</v>
      </c>
      <c r="E1458" s="138">
        <v>7.1279E10</v>
      </c>
      <c r="F1458" s="138">
        <v>5.0039E10</v>
      </c>
      <c r="G1458" s="138">
        <v>1.4465E10</v>
      </c>
      <c r="H1458" s="141" t="s">
        <v>59</v>
      </c>
      <c r="I1458" s="138">
        <v>1.996E9</v>
      </c>
      <c r="J1458" s="137" t="s">
        <v>9</v>
      </c>
      <c r="K1458" s="137" t="s">
        <v>228</v>
      </c>
      <c r="L1458" s="7">
        <f t="shared" si="1"/>
        <v>21240000000</v>
      </c>
      <c r="M1458" s="7">
        <f t="shared" si="2"/>
        <v>16461000000</v>
      </c>
      <c r="N1458" s="7">
        <f t="shared" si="3"/>
        <v>4779000000</v>
      </c>
    </row>
    <row r="1459">
      <c r="A1459" s="136">
        <v>1520.0</v>
      </c>
      <c r="B1459" s="137" t="s">
        <v>540</v>
      </c>
      <c r="C1459" s="137" t="s">
        <v>27</v>
      </c>
      <c r="D1459" s="139">
        <v>42035.0</v>
      </c>
      <c r="E1459" s="138">
        <v>7.2618E10</v>
      </c>
      <c r="F1459" s="138">
        <v>5.1278E10</v>
      </c>
      <c r="G1459" s="138">
        <v>1.4676E10</v>
      </c>
      <c r="H1459" s="141" t="s">
        <v>59</v>
      </c>
      <c r="I1459" s="138">
        <v>2.129E9</v>
      </c>
      <c r="J1459" s="137" t="s">
        <v>9</v>
      </c>
      <c r="K1459" s="137" t="s">
        <v>228</v>
      </c>
      <c r="L1459" s="7">
        <f t="shared" si="1"/>
        <v>21340000000</v>
      </c>
      <c r="M1459" s="7">
        <f t="shared" si="2"/>
        <v>16805000000</v>
      </c>
      <c r="N1459" s="7">
        <f t="shared" si="3"/>
        <v>4535000000</v>
      </c>
    </row>
    <row r="1460">
      <c r="A1460" s="136">
        <v>1521.0</v>
      </c>
      <c r="B1460" s="137" t="s">
        <v>540</v>
      </c>
      <c r="C1460" s="137" t="s">
        <v>28</v>
      </c>
      <c r="D1460" s="139">
        <v>42399.0</v>
      </c>
      <c r="E1460" s="138">
        <v>7.3785E10</v>
      </c>
      <c r="F1460" s="138">
        <v>5.1997E10</v>
      </c>
      <c r="G1460" s="138">
        <v>1.4665E10</v>
      </c>
      <c r="H1460" s="141" t="s">
        <v>59</v>
      </c>
      <c r="I1460" s="138">
        <v>2.213E9</v>
      </c>
      <c r="J1460" s="137" t="s">
        <v>9</v>
      </c>
      <c r="K1460" s="137" t="s">
        <v>228</v>
      </c>
      <c r="L1460" s="7">
        <f t="shared" si="1"/>
        <v>21788000000</v>
      </c>
      <c r="M1460" s="7">
        <f t="shared" si="2"/>
        <v>16878000000</v>
      </c>
      <c r="N1460" s="7">
        <f t="shared" si="3"/>
        <v>4910000000</v>
      </c>
    </row>
    <row r="1461">
      <c r="A1461" s="136">
        <v>1522.0</v>
      </c>
      <c r="B1461" s="137" t="s">
        <v>541</v>
      </c>
      <c r="C1461" s="137" t="s">
        <v>25</v>
      </c>
      <c r="D1461" s="139">
        <v>41305.0</v>
      </c>
      <c r="E1461" s="138">
        <v>3.794249E9</v>
      </c>
      <c r="F1461" s="138">
        <v>1.630965E9</v>
      </c>
      <c r="G1461" s="138">
        <v>1.466067E9</v>
      </c>
      <c r="H1461" s="141" t="s">
        <v>59</v>
      </c>
      <c r="I1461" s="141" t="s">
        <v>59</v>
      </c>
      <c r="J1461" s="137" t="s">
        <v>9</v>
      </c>
      <c r="K1461" s="137" t="s">
        <v>320</v>
      </c>
      <c r="L1461" s="7">
        <f t="shared" si="1"/>
        <v>2163284000</v>
      </c>
      <c r="M1461" s="6">
        <f t="shared" si="2"/>
        <v>1466067000</v>
      </c>
      <c r="N1461" s="7">
        <f t="shared" si="3"/>
        <v>697217000</v>
      </c>
    </row>
    <row r="1462">
      <c r="A1462" s="136">
        <v>1523.0</v>
      </c>
      <c r="B1462" s="137" t="s">
        <v>541</v>
      </c>
      <c r="C1462" s="137" t="s">
        <v>26</v>
      </c>
      <c r="D1462" s="139">
        <v>41670.0</v>
      </c>
      <c r="E1462" s="138">
        <v>4.0311E9</v>
      </c>
      <c r="F1462" s="138">
        <v>1.6907E9</v>
      </c>
      <c r="G1462" s="138">
        <v>2.0361E9</v>
      </c>
      <c r="H1462" s="141" t="s">
        <v>59</v>
      </c>
      <c r="I1462" s="140" t="s">
        <v>59</v>
      </c>
      <c r="J1462" s="137" t="s">
        <v>9</v>
      </c>
      <c r="K1462" s="137" t="s">
        <v>320</v>
      </c>
      <c r="L1462" s="7">
        <f t="shared" si="1"/>
        <v>2340400000</v>
      </c>
      <c r="M1462" s="7">
        <f t="shared" si="2"/>
        <v>2036100000</v>
      </c>
      <c r="N1462" s="7">
        <f t="shared" si="3"/>
        <v>304300000</v>
      </c>
    </row>
    <row r="1463">
      <c r="A1463" s="136">
        <v>1524.0</v>
      </c>
      <c r="B1463" s="137" t="s">
        <v>541</v>
      </c>
      <c r="C1463" s="137" t="s">
        <v>27</v>
      </c>
      <c r="D1463" s="139">
        <v>42035.0</v>
      </c>
      <c r="E1463" s="138">
        <v>4.2499E9</v>
      </c>
      <c r="F1463" s="138">
        <v>1.7127E9</v>
      </c>
      <c r="G1463" s="138">
        <v>1.6458E9</v>
      </c>
      <c r="H1463" s="141" t="s">
        <v>59</v>
      </c>
      <c r="I1463" s="140" t="s">
        <v>59</v>
      </c>
      <c r="J1463" s="137" t="s">
        <v>9</v>
      </c>
      <c r="K1463" s="137" t="s">
        <v>320</v>
      </c>
      <c r="L1463" s="7">
        <f t="shared" si="1"/>
        <v>2537200000</v>
      </c>
      <c r="M1463" s="7">
        <f t="shared" si="2"/>
        <v>1645800000</v>
      </c>
      <c r="N1463" s="7">
        <f t="shared" si="3"/>
        <v>891400000</v>
      </c>
    </row>
    <row r="1464">
      <c r="A1464" s="136">
        <v>1525.0</v>
      </c>
      <c r="B1464" s="137" t="s">
        <v>541</v>
      </c>
      <c r="C1464" s="137" t="s">
        <v>28</v>
      </c>
      <c r="D1464" s="139">
        <v>42400.0</v>
      </c>
      <c r="E1464" s="138">
        <v>4.1049E9</v>
      </c>
      <c r="F1464" s="138">
        <v>1.6136E9</v>
      </c>
      <c r="G1464" s="138">
        <v>1.7312E9</v>
      </c>
      <c r="H1464" s="141" t="s">
        <v>59</v>
      </c>
      <c r="I1464" s="140" t="s">
        <v>59</v>
      </c>
      <c r="J1464" s="137" t="s">
        <v>9</v>
      </c>
      <c r="K1464" s="137" t="s">
        <v>320</v>
      </c>
      <c r="L1464" s="7">
        <f t="shared" si="1"/>
        <v>2491300000</v>
      </c>
      <c r="M1464" s="7">
        <f t="shared" si="2"/>
        <v>1731200000</v>
      </c>
      <c r="N1464" s="7">
        <f t="shared" si="3"/>
        <v>760100000</v>
      </c>
    </row>
    <row r="1465">
      <c r="A1465" s="136">
        <v>1526.0</v>
      </c>
      <c r="B1465" s="137" t="s">
        <v>542</v>
      </c>
      <c r="C1465" s="137" t="s">
        <v>25</v>
      </c>
      <c r="D1465" s="139">
        <v>41307.0</v>
      </c>
      <c r="E1465" s="138">
        <v>2.5878372E10</v>
      </c>
      <c r="F1465" s="138">
        <v>1.85214E10</v>
      </c>
      <c r="G1465" s="138">
        <v>4.250446E9</v>
      </c>
      <c r="H1465" s="141" t="s">
        <v>59</v>
      </c>
      <c r="I1465" s="141" t="s">
        <v>59</v>
      </c>
      <c r="J1465" s="137" t="s">
        <v>9</v>
      </c>
      <c r="K1465" s="137" t="s">
        <v>288</v>
      </c>
      <c r="L1465" s="7">
        <f t="shared" si="1"/>
        <v>7356972000</v>
      </c>
      <c r="M1465" s="6">
        <f t="shared" si="2"/>
        <v>4250446000</v>
      </c>
      <c r="N1465" s="7">
        <f t="shared" si="3"/>
        <v>3106526000</v>
      </c>
    </row>
    <row r="1466">
      <c r="A1466" s="136">
        <v>1527.0</v>
      </c>
      <c r="B1466" s="137" t="s">
        <v>542</v>
      </c>
      <c r="C1466" s="137" t="s">
        <v>26</v>
      </c>
      <c r="D1466" s="139">
        <v>41671.0</v>
      </c>
      <c r="E1466" s="138">
        <v>2.7422696E10</v>
      </c>
      <c r="F1466" s="138">
        <v>1.9605037E10</v>
      </c>
      <c r="G1466" s="138">
        <v>4.467089E9</v>
      </c>
      <c r="H1466" s="141" t="s">
        <v>59</v>
      </c>
      <c r="I1466" s="140" t="s">
        <v>59</v>
      </c>
      <c r="J1466" s="137" t="s">
        <v>9</v>
      </c>
      <c r="K1466" s="137" t="s">
        <v>288</v>
      </c>
      <c r="L1466" s="7">
        <f t="shared" si="1"/>
        <v>7817659000</v>
      </c>
      <c r="M1466" s="7">
        <f t="shared" si="2"/>
        <v>4467089000</v>
      </c>
      <c r="N1466" s="7">
        <f t="shared" si="3"/>
        <v>3350570000</v>
      </c>
    </row>
    <row r="1467">
      <c r="A1467" s="136">
        <v>1528.0</v>
      </c>
      <c r="B1467" s="137" t="s">
        <v>542</v>
      </c>
      <c r="C1467" s="137" t="s">
        <v>27</v>
      </c>
      <c r="D1467" s="139">
        <v>42035.0</v>
      </c>
      <c r="E1467" s="138">
        <v>2.9078407E10</v>
      </c>
      <c r="F1467" s="138">
        <v>2.0776522E10</v>
      </c>
      <c r="G1467" s="138">
        <v>4.695384E9</v>
      </c>
      <c r="H1467" s="140" t="s">
        <v>59</v>
      </c>
      <c r="I1467" s="140" t="s">
        <v>59</v>
      </c>
      <c r="J1467" s="137" t="s">
        <v>9</v>
      </c>
      <c r="K1467" s="137" t="s">
        <v>288</v>
      </c>
      <c r="L1467" s="7">
        <f t="shared" si="1"/>
        <v>8301885000</v>
      </c>
      <c r="M1467" s="7">
        <f t="shared" si="2"/>
        <v>4695384000</v>
      </c>
      <c r="N1467" s="7">
        <f t="shared" si="3"/>
        <v>3606501000</v>
      </c>
    </row>
    <row r="1468">
      <c r="A1468" s="136">
        <v>1529.0</v>
      </c>
      <c r="B1468" s="137" t="s">
        <v>542</v>
      </c>
      <c r="C1468" s="137" t="s">
        <v>28</v>
      </c>
      <c r="D1468" s="139">
        <v>42399.0</v>
      </c>
      <c r="E1468" s="138">
        <v>3.0944938E10</v>
      </c>
      <c r="F1468" s="138">
        <v>2.2034523E10</v>
      </c>
      <c r="G1468" s="138">
        <v>5.205715E9</v>
      </c>
      <c r="H1468" s="140" t="s">
        <v>59</v>
      </c>
      <c r="I1468" s="141" t="s">
        <v>59</v>
      </c>
      <c r="J1468" s="137" t="s">
        <v>9</v>
      </c>
      <c r="K1468" s="137" t="s">
        <v>288</v>
      </c>
      <c r="L1468" s="7">
        <f t="shared" si="1"/>
        <v>8910415000</v>
      </c>
      <c r="M1468" s="6">
        <f t="shared" si="2"/>
        <v>5205715000</v>
      </c>
      <c r="N1468" s="7">
        <f t="shared" si="3"/>
        <v>3704700000</v>
      </c>
    </row>
    <row r="1469">
      <c r="A1469" s="136">
        <v>1530.0</v>
      </c>
      <c r="B1469" s="137" t="s">
        <v>543</v>
      </c>
      <c r="C1469" s="137" t="s">
        <v>25</v>
      </c>
      <c r="D1469" s="139">
        <v>41274.0</v>
      </c>
      <c r="E1469" s="138">
        <v>3.589516E9</v>
      </c>
      <c r="F1469" s="138">
        <v>1.955682E9</v>
      </c>
      <c r="G1469" s="140" t="s">
        <v>59</v>
      </c>
      <c r="H1469" s="141" t="s">
        <v>59</v>
      </c>
      <c r="I1469" s="138">
        <v>7.87329E8</v>
      </c>
      <c r="J1469" s="137" t="s">
        <v>12</v>
      </c>
      <c r="K1469" s="137" t="s">
        <v>84</v>
      </c>
      <c r="L1469" s="7">
        <f t="shared" si="1"/>
        <v>1633834000</v>
      </c>
      <c r="M1469" s="7">
        <f t="shared" si="2"/>
        <v>787329000</v>
      </c>
      <c r="N1469" s="7">
        <f t="shared" si="3"/>
        <v>846505000</v>
      </c>
    </row>
    <row r="1470">
      <c r="A1470" s="136">
        <v>1531.0</v>
      </c>
      <c r="B1470" s="137" t="s">
        <v>543</v>
      </c>
      <c r="C1470" s="137" t="s">
        <v>26</v>
      </c>
      <c r="D1470" s="139">
        <v>41639.0</v>
      </c>
      <c r="E1470" s="138">
        <v>3.494253E9</v>
      </c>
      <c r="F1470" s="138">
        <v>1.838766E9</v>
      </c>
      <c r="G1470" s="140" t="s">
        <v>59</v>
      </c>
      <c r="H1470" s="140" t="s">
        <v>59</v>
      </c>
      <c r="I1470" s="138">
        <v>8.19711E8</v>
      </c>
      <c r="J1470" s="137" t="s">
        <v>12</v>
      </c>
      <c r="K1470" s="137" t="s">
        <v>84</v>
      </c>
      <c r="L1470" s="7">
        <f t="shared" si="1"/>
        <v>1655487000</v>
      </c>
      <c r="M1470" s="7">
        <f t="shared" si="2"/>
        <v>819711000</v>
      </c>
      <c r="N1470" s="7">
        <f t="shared" si="3"/>
        <v>835776000</v>
      </c>
    </row>
    <row r="1471">
      <c r="A1471" s="136">
        <v>1532.0</v>
      </c>
      <c r="B1471" s="137" t="s">
        <v>543</v>
      </c>
      <c r="C1471" s="137" t="s">
        <v>27</v>
      </c>
      <c r="D1471" s="139">
        <v>42004.0</v>
      </c>
      <c r="E1471" s="138">
        <v>3.620095E9</v>
      </c>
      <c r="F1471" s="138">
        <v>1.903384E9</v>
      </c>
      <c r="G1471" s="140" t="s">
        <v>59</v>
      </c>
      <c r="H1471" s="141" t="s">
        <v>59</v>
      </c>
      <c r="I1471" s="138">
        <v>8.55908E8</v>
      </c>
      <c r="J1471" s="137" t="s">
        <v>12</v>
      </c>
      <c r="K1471" s="137" t="s">
        <v>84</v>
      </c>
      <c r="L1471" s="7">
        <f t="shared" si="1"/>
        <v>1716711000</v>
      </c>
      <c r="M1471" s="7">
        <f t="shared" si="2"/>
        <v>855908000</v>
      </c>
      <c r="N1471" s="7">
        <f t="shared" si="3"/>
        <v>860803000</v>
      </c>
    </row>
    <row r="1472">
      <c r="A1472" s="136">
        <v>1533.0</v>
      </c>
      <c r="B1472" s="137" t="s">
        <v>543</v>
      </c>
      <c r="C1472" s="137" t="s">
        <v>28</v>
      </c>
      <c r="D1472" s="139">
        <v>42369.0</v>
      </c>
      <c r="E1472" s="138">
        <v>3.766065E9</v>
      </c>
      <c r="F1472" s="138">
        <v>2.016212E9</v>
      </c>
      <c r="G1472" s="140" t="s">
        <v>59</v>
      </c>
      <c r="H1472" s="141" t="s">
        <v>59</v>
      </c>
      <c r="I1472" s="138">
        <v>9.07024E8</v>
      </c>
      <c r="J1472" s="137" t="s">
        <v>12</v>
      </c>
      <c r="K1472" s="137" t="s">
        <v>84</v>
      </c>
      <c r="L1472" s="7">
        <f t="shared" si="1"/>
        <v>1749853000</v>
      </c>
      <c r="M1472" s="7">
        <f t="shared" si="2"/>
        <v>907024000</v>
      </c>
      <c r="N1472" s="7">
        <f t="shared" si="3"/>
        <v>842829000</v>
      </c>
    </row>
    <row r="1473">
      <c r="A1473" s="136">
        <v>1534.0</v>
      </c>
      <c r="B1473" s="137" t="s">
        <v>544</v>
      </c>
      <c r="C1473" s="137" t="s">
        <v>25</v>
      </c>
      <c r="D1473" s="139">
        <v>41274.0</v>
      </c>
      <c r="E1473" s="138">
        <v>1.25099E10</v>
      </c>
      <c r="F1473" s="138">
        <v>7.2144E9</v>
      </c>
      <c r="G1473" s="138">
        <v>3.3549E9</v>
      </c>
      <c r="H1473" s="138">
        <v>3.764E8</v>
      </c>
      <c r="I1473" s="141" t="s">
        <v>59</v>
      </c>
      <c r="J1473" s="137" t="s">
        <v>13</v>
      </c>
      <c r="K1473" s="137" t="s">
        <v>70</v>
      </c>
      <c r="L1473" s="7">
        <f t="shared" si="1"/>
        <v>5295500000</v>
      </c>
      <c r="M1473" s="6">
        <f t="shared" si="2"/>
        <v>3731300000</v>
      </c>
      <c r="N1473" s="7">
        <f t="shared" si="3"/>
        <v>1564200000</v>
      </c>
    </row>
    <row r="1474">
      <c r="A1474" s="136">
        <v>1535.0</v>
      </c>
      <c r="B1474" s="137" t="s">
        <v>544</v>
      </c>
      <c r="C1474" s="137" t="s">
        <v>26</v>
      </c>
      <c r="D1474" s="139">
        <v>41639.0</v>
      </c>
      <c r="E1474" s="138">
        <v>1.30903E10</v>
      </c>
      <c r="F1474" s="138">
        <v>7.5612E9</v>
      </c>
      <c r="G1474" s="138">
        <v>3.4463E9</v>
      </c>
      <c r="H1474" s="138">
        <v>3.955E8</v>
      </c>
      <c r="I1474" s="141" t="s">
        <v>59</v>
      </c>
      <c r="J1474" s="137" t="s">
        <v>13</v>
      </c>
      <c r="K1474" s="137" t="s">
        <v>70</v>
      </c>
      <c r="L1474" s="7">
        <f t="shared" si="1"/>
        <v>5529100000</v>
      </c>
      <c r="M1474" s="6">
        <f t="shared" si="2"/>
        <v>3841800000</v>
      </c>
      <c r="N1474" s="7">
        <f t="shared" si="3"/>
        <v>1687300000</v>
      </c>
    </row>
    <row r="1475">
      <c r="A1475" s="136">
        <v>1536.0</v>
      </c>
      <c r="B1475" s="137" t="s">
        <v>544</v>
      </c>
      <c r="C1475" s="137" t="s">
        <v>27</v>
      </c>
      <c r="D1475" s="139">
        <v>42004.0</v>
      </c>
      <c r="E1475" s="138">
        <v>1.68896E10</v>
      </c>
      <c r="F1475" s="138">
        <v>9.3976E9</v>
      </c>
      <c r="G1475" s="138">
        <v>4.8961E9</v>
      </c>
      <c r="H1475" s="138">
        <v>6.911E8</v>
      </c>
      <c r="I1475" s="140" t="s">
        <v>59</v>
      </c>
      <c r="J1475" s="137" t="s">
        <v>13</v>
      </c>
      <c r="K1475" s="137" t="s">
        <v>70</v>
      </c>
      <c r="L1475" s="7">
        <f t="shared" si="1"/>
        <v>7492000000</v>
      </c>
      <c r="M1475" s="7">
        <f t="shared" si="2"/>
        <v>5587200000</v>
      </c>
      <c r="N1475" s="7">
        <f t="shared" si="3"/>
        <v>1904800000</v>
      </c>
    </row>
    <row r="1476">
      <c r="A1476" s="136">
        <v>1537.0</v>
      </c>
      <c r="B1476" s="137" t="s">
        <v>544</v>
      </c>
      <c r="C1476" s="137" t="s">
        <v>28</v>
      </c>
      <c r="D1476" s="139">
        <v>42369.0</v>
      </c>
      <c r="E1476" s="138">
        <v>1.69654E10</v>
      </c>
      <c r="F1476" s="138">
        <v>9.2095E9</v>
      </c>
      <c r="G1476" s="138">
        <v>4.6121E9</v>
      </c>
      <c r="H1476" s="138">
        <v>6.923E8</v>
      </c>
      <c r="I1476" s="140" t="s">
        <v>59</v>
      </c>
      <c r="J1476" s="137" t="s">
        <v>13</v>
      </c>
      <c r="K1476" s="137" t="s">
        <v>70</v>
      </c>
      <c r="L1476" s="7">
        <f t="shared" si="1"/>
        <v>7755900000</v>
      </c>
      <c r="M1476" s="7">
        <f t="shared" si="2"/>
        <v>5304400000</v>
      </c>
      <c r="N1476" s="7">
        <f t="shared" si="3"/>
        <v>2451500000</v>
      </c>
    </row>
    <row r="1477">
      <c r="A1477" s="136">
        <v>1538.0</v>
      </c>
      <c r="B1477" s="137" t="s">
        <v>545</v>
      </c>
      <c r="C1477" s="137" t="s">
        <v>25</v>
      </c>
      <c r="D1477" s="139">
        <v>41274.0</v>
      </c>
      <c r="E1477" s="138">
        <v>7.63E8</v>
      </c>
      <c r="F1477" s="138">
        <v>1.2E7</v>
      </c>
      <c r="G1477" s="138">
        <v>4.29E8</v>
      </c>
      <c r="H1477" s="141" t="s">
        <v>59</v>
      </c>
      <c r="I1477" s="138">
        <v>2.6E7</v>
      </c>
      <c r="J1477" s="137" t="s">
        <v>9</v>
      </c>
      <c r="K1477" s="137" t="s">
        <v>110</v>
      </c>
      <c r="L1477" s="7">
        <f t="shared" si="1"/>
        <v>751000000</v>
      </c>
      <c r="M1477" s="7">
        <f t="shared" si="2"/>
        <v>455000000</v>
      </c>
      <c r="N1477" s="7">
        <f t="shared" si="3"/>
        <v>296000000</v>
      </c>
    </row>
    <row r="1478">
      <c r="A1478" s="136">
        <v>1539.0</v>
      </c>
      <c r="B1478" s="137" t="s">
        <v>545</v>
      </c>
      <c r="C1478" s="137" t="s">
        <v>26</v>
      </c>
      <c r="D1478" s="139">
        <v>41639.0</v>
      </c>
      <c r="E1478" s="138">
        <v>9.45E8</v>
      </c>
      <c r="F1478" s="138">
        <v>1.8E7</v>
      </c>
      <c r="G1478" s="138">
        <v>5.97E8</v>
      </c>
      <c r="H1478" s="141" t="s">
        <v>59</v>
      </c>
      <c r="I1478" s="138">
        <v>3.6E7</v>
      </c>
      <c r="J1478" s="137" t="s">
        <v>9</v>
      </c>
      <c r="K1478" s="137" t="s">
        <v>110</v>
      </c>
      <c r="L1478" s="7">
        <f t="shared" si="1"/>
        <v>927000000</v>
      </c>
      <c r="M1478" s="7">
        <f t="shared" si="2"/>
        <v>633000000</v>
      </c>
      <c r="N1478" s="7">
        <f t="shared" si="3"/>
        <v>294000000</v>
      </c>
    </row>
    <row r="1479">
      <c r="A1479" s="136">
        <v>1540.0</v>
      </c>
      <c r="B1479" s="137" t="s">
        <v>545</v>
      </c>
      <c r="C1479" s="137" t="s">
        <v>27</v>
      </c>
      <c r="D1479" s="139">
        <v>42004.0</v>
      </c>
      <c r="E1479" s="138">
        <v>1.246E9</v>
      </c>
      <c r="F1479" s="138">
        <v>4.0E7</v>
      </c>
      <c r="G1479" s="138">
        <v>8.01E8</v>
      </c>
      <c r="H1479" s="141" t="s">
        <v>59</v>
      </c>
      <c r="I1479" s="138">
        <v>6.5E7</v>
      </c>
      <c r="J1479" s="137" t="s">
        <v>9</v>
      </c>
      <c r="K1479" s="137" t="s">
        <v>110</v>
      </c>
      <c r="L1479" s="7">
        <f t="shared" si="1"/>
        <v>1206000000</v>
      </c>
      <c r="M1479" s="7">
        <f t="shared" si="2"/>
        <v>866000000</v>
      </c>
      <c r="N1479" s="7">
        <f t="shared" si="3"/>
        <v>340000000</v>
      </c>
    </row>
    <row r="1480">
      <c r="A1480" s="136">
        <v>1541.0</v>
      </c>
      <c r="B1480" s="137" t="s">
        <v>545</v>
      </c>
      <c r="C1480" s="137" t="s">
        <v>28</v>
      </c>
      <c r="D1480" s="142">
        <v>42369.0</v>
      </c>
      <c r="E1480" s="138">
        <v>1.492E9</v>
      </c>
      <c r="F1480" s="138">
        <v>5.8E7</v>
      </c>
      <c r="G1480" s="138">
        <v>1.109E9</v>
      </c>
      <c r="H1480" s="141" t="s">
        <v>59</v>
      </c>
      <c r="I1480" s="138">
        <v>9.3E7</v>
      </c>
      <c r="J1480" s="137" t="s">
        <v>9</v>
      </c>
      <c r="K1480" s="137" t="s">
        <v>110</v>
      </c>
      <c r="L1480" s="7">
        <f t="shared" si="1"/>
        <v>1434000000</v>
      </c>
      <c r="M1480" s="7">
        <f t="shared" si="2"/>
        <v>1202000000</v>
      </c>
      <c r="N1480" s="7">
        <f t="shared" si="3"/>
        <v>232000000</v>
      </c>
    </row>
    <row r="1481">
      <c r="A1481" s="136">
        <v>1542.0</v>
      </c>
      <c r="B1481" s="137" t="s">
        <v>546</v>
      </c>
      <c r="C1481" s="137" t="s">
        <v>25</v>
      </c>
      <c r="D1481" s="139">
        <v>41639.0</v>
      </c>
      <c r="E1481" s="138">
        <v>2.6191E10</v>
      </c>
      <c r="F1481" s="138">
        <v>1.3307E10</v>
      </c>
      <c r="G1481" s="138">
        <v>3.757E9</v>
      </c>
      <c r="H1481" s="140" t="s">
        <v>59</v>
      </c>
      <c r="I1481" s="138">
        <v>3.821E9</v>
      </c>
      <c r="J1481" s="137" t="s">
        <v>12</v>
      </c>
      <c r="K1481" s="137" t="s">
        <v>86</v>
      </c>
      <c r="L1481" s="7">
        <f t="shared" si="1"/>
        <v>12884000000</v>
      </c>
      <c r="M1481" s="7">
        <f t="shared" si="2"/>
        <v>7578000000</v>
      </c>
      <c r="N1481" s="7">
        <f t="shared" si="3"/>
        <v>5306000000</v>
      </c>
    </row>
    <row r="1482">
      <c r="A1482" s="136">
        <v>1543.0</v>
      </c>
      <c r="B1482" s="137" t="s">
        <v>546</v>
      </c>
      <c r="C1482" s="137" t="s">
        <v>26</v>
      </c>
      <c r="D1482" s="142">
        <v>42004.0</v>
      </c>
      <c r="E1482" s="138">
        <v>2.7174E10</v>
      </c>
      <c r="F1482" s="138">
        <v>1.387E10</v>
      </c>
      <c r="G1482" s="138">
        <v>3.964E9</v>
      </c>
      <c r="H1482" s="141" t="s">
        <v>59</v>
      </c>
      <c r="I1482" s="138">
        <v>3.882E9</v>
      </c>
      <c r="J1482" s="137" t="s">
        <v>12</v>
      </c>
      <c r="K1482" s="137" t="s">
        <v>86</v>
      </c>
      <c r="L1482" s="7">
        <f t="shared" si="1"/>
        <v>13304000000</v>
      </c>
      <c r="M1482" s="7">
        <f t="shared" si="2"/>
        <v>7846000000</v>
      </c>
      <c r="N1482" s="7">
        <f t="shared" si="3"/>
        <v>5458000000</v>
      </c>
    </row>
    <row r="1483">
      <c r="A1483" s="136">
        <v>1544.0</v>
      </c>
      <c r="B1483" s="137" t="s">
        <v>546</v>
      </c>
      <c r="C1483" s="137" t="s">
        <v>27</v>
      </c>
      <c r="D1483" s="139">
        <v>42369.0</v>
      </c>
      <c r="E1483" s="138">
        <v>2.6815E10</v>
      </c>
      <c r="F1483" s="138">
        <v>1.3723E10</v>
      </c>
      <c r="G1483" s="138">
        <v>4.094E9</v>
      </c>
      <c r="H1483" s="141" t="s">
        <v>59</v>
      </c>
      <c r="I1483" s="138">
        <v>3.885E9</v>
      </c>
      <c r="J1483" s="137" t="s">
        <v>12</v>
      </c>
      <c r="K1483" s="137" t="s">
        <v>86</v>
      </c>
      <c r="L1483" s="7">
        <f t="shared" si="1"/>
        <v>13092000000</v>
      </c>
      <c r="M1483" s="7">
        <f t="shared" si="2"/>
        <v>7979000000</v>
      </c>
      <c r="N1483" s="7">
        <f t="shared" si="3"/>
        <v>5113000000</v>
      </c>
    </row>
    <row r="1484">
      <c r="A1484" s="136">
        <v>1545.0</v>
      </c>
      <c r="B1484" s="137" t="s">
        <v>546</v>
      </c>
      <c r="C1484" s="137" t="s">
        <v>28</v>
      </c>
      <c r="D1484" s="139">
        <v>42735.0</v>
      </c>
      <c r="E1484" s="138">
        <v>2.7625E10</v>
      </c>
      <c r="F1484" s="138">
        <v>1.507E10</v>
      </c>
      <c r="G1484" s="138">
        <v>4.154E9</v>
      </c>
      <c r="H1484" s="141" t="s">
        <v>59</v>
      </c>
      <c r="I1484" s="138">
        <v>3.985E9</v>
      </c>
      <c r="J1484" s="137" t="s">
        <v>12</v>
      </c>
      <c r="K1484" s="137" t="s">
        <v>86</v>
      </c>
      <c r="L1484" s="7">
        <f t="shared" si="1"/>
        <v>12555000000</v>
      </c>
      <c r="M1484" s="7">
        <f t="shared" si="2"/>
        <v>8139000000</v>
      </c>
      <c r="N1484" s="7">
        <f t="shared" si="3"/>
        <v>4416000000</v>
      </c>
    </row>
    <row r="1485">
      <c r="A1485" s="136">
        <v>1546.0</v>
      </c>
      <c r="B1485" s="137" t="s">
        <v>547</v>
      </c>
      <c r="C1485" s="137" t="s">
        <v>25</v>
      </c>
      <c r="D1485" s="139">
        <v>41272.0</v>
      </c>
      <c r="E1485" s="138">
        <v>4.66412E9</v>
      </c>
      <c r="F1485" s="138">
        <v>3.098066E9</v>
      </c>
      <c r="G1485" s="138">
        <v>1.040287E9</v>
      </c>
      <c r="H1485" s="141" t="s">
        <v>59</v>
      </c>
      <c r="I1485" s="138">
        <v>8.8975E7</v>
      </c>
      <c r="J1485" s="137" t="s">
        <v>9</v>
      </c>
      <c r="K1485" s="137" t="s">
        <v>548</v>
      </c>
      <c r="L1485" s="7">
        <f t="shared" si="1"/>
        <v>1566054000</v>
      </c>
      <c r="M1485" s="7">
        <f t="shared" si="2"/>
        <v>1129262000</v>
      </c>
      <c r="N1485" s="7">
        <f t="shared" si="3"/>
        <v>436792000</v>
      </c>
    </row>
    <row r="1486">
      <c r="A1486" s="136">
        <v>1547.0</v>
      </c>
      <c r="B1486" s="137" t="s">
        <v>547</v>
      </c>
      <c r="C1486" s="137" t="s">
        <v>26</v>
      </c>
      <c r="D1486" s="139">
        <v>41636.0</v>
      </c>
      <c r="E1486" s="138">
        <v>5.164784E9</v>
      </c>
      <c r="F1486" s="138">
        <v>3.411175E9</v>
      </c>
      <c r="G1486" s="138">
        <v>1.138934E9</v>
      </c>
      <c r="H1486" s="141" t="s">
        <v>59</v>
      </c>
      <c r="I1486" s="138">
        <v>1.00025E8</v>
      </c>
      <c r="J1486" s="137" t="s">
        <v>9</v>
      </c>
      <c r="K1486" s="137" t="s">
        <v>548</v>
      </c>
      <c r="L1486" s="7">
        <f t="shared" si="1"/>
        <v>1753609000</v>
      </c>
      <c r="M1486" s="7">
        <f t="shared" si="2"/>
        <v>1238959000</v>
      </c>
      <c r="N1486" s="7">
        <f t="shared" si="3"/>
        <v>514650000</v>
      </c>
    </row>
    <row r="1487">
      <c r="A1487" s="136">
        <v>1548.0</v>
      </c>
      <c r="B1487" s="137" t="s">
        <v>547</v>
      </c>
      <c r="C1487" s="137" t="s">
        <v>27</v>
      </c>
      <c r="D1487" s="139">
        <v>42000.0</v>
      </c>
      <c r="E1487" s="138">
        <v>5.711715E9</v>
      </c>
      <c r="F1487" s="138">
        <v>3.7613E9</v>
      </c>
      <c r="G1487" s="138">
        <v>1.246308E9</v>
      </c>
      <c r="H1487" s="141" t="s">
        <v>59</v>
      </c>
      <c r="I1487" s="138">
        <v>1.14635E8</v>
      </c>
      <c r="J1487" s="137" t="s">
        <v>9</v>
      </c>
      <c r="K1487" s="137" t="s">
        <v>548</v>
      </c>
      <c r="L1487" s="7">
        <f t="shared" si="1"/>
        <v>1950415000</v>
      </c>
      <c r="M1487" s="7">
        <f t="shared" si="2"/>
        <v>1360943000</v>
      </c>
      <c r="N1487" s="7">
        <f t="shared" si="3"/>
        <v>589472000</v>
      </c>
    </row>
    <row r="1488">
      <c r="A1488" s="136">
        <v>1549.0</v>
      </c>
      <c r="B1488" s="137" t="s">
        <v>547</v>
      </c>
      <c r="C1488" s="137" t="s">
        <v>28</v>
      </c>
      <c r="D1488" s="139">
        <v>42364.0</v>
      </c>
      <c r="E1488" s="138">
        <v>6.226507E9</v>
      </c>
      <c r="F1488" s="138">
        <v>4.083333E9</v>
      </c>
      <c r="G1488" s="138">
        <v>1.369097E9</v>
      </c>
      <c r="H1488" s="141" t="s">
        <v>59</v>
      </c>
      <c r="I1488" s="138">
        <v>1.23569E8</v>
      </c>
      <c r="J1488" s="137" t="s">
        <v>9</v>
      </c>
      <c r="K1488" s="137" t="s">
        <v>548</v>
      </c>
      <c r="L1488" s="7">
        <f t="shared" si="1"/>
        <v>2143174000</v>
      </c>
      <c r="M1488" s="7">
        <f t="shared" si="2"/>
        <v>1492666000</v>
      </c>
      <c r="N1488" s="7">
        <f t="shared" si="3"/>
        <v>650508000</v>
      </c>
    </row>
    <row r="1489">
      <c r="A1489" s="136">
        <v>1550.0</v>
      </c>
      <c r="B1489" s="137" t="s">
        <v>549</v>
      </c>
      <c r="C1489" s="137" t="s">
        <v>25</v>
      </c>
      <c r="D1489" s="142">
        <v>41550.0</v>
      </c>
      <c r="E1489" s="138">
        <v>3.4374E10</v>
      </c>
      <c r="F1489" s="138">
        <v>3.2016E10</v>
      </c>
      <c r="G1489" s="138">
        <v>9.83E8</v>
      </c>
      <c r="H1489" s="141" t="s">
        <v>59</v>
      </c>
      <c r="I1489" s="141" t="s">
        <v>59</v>
      </c>
      <c r="J1489" s="137" t="s">
        <v>10</v>
      </c>
      <c r="K1489" s="137" t="s">
        <v>156</v>
      </c>
      <c r="L1489" s="7">
        <f t="shared" si="1"/>
        <v>2358000000</v>
      </c>
      <c r="M1489" s="6">
        <f t="shared" si="2"/>
        <v>983000000</v>
      </c>
      <c r="N1489" s="7">
        <f t="shared" si="3"/>
        <v>1375000000</v>
      </c>
    </row>
    <row r="1490">
      <c r="A1490" s="136">
        <v>1551.0</v>
      </c>
      <c r="B1490" s="137" t="s">
        <v>549</v>
      </c>
      <c r="C1490" s="137" t="s">
        <v>26</v>
      </c>
      <c r="D1490" s="139">
        <v>41915.0</v>
      </c>
      <c r="E1490" s="138">
        <v>3.758E10</v>
      </c>
      <c r="F1490" s="138">
        <v>3.4895E10</v>
      </c>
      <c r="G1490" s="138">
        <v>1.255E9</v>
      </c>
      <c r="H1490" s="140" t="s">
        <v>59</v>
      </c>
      <c r="I1490" s="140" t="s">
        <v>59</v>
      </c>
      <c r="J1490" s="137" t="s">
        <v>10</v>
      </c>
      <c r="K1490" s="137" t="s">
        <v>156</v>
      </c>
      <c r="L1490" s="7">
        <f t="shared" si="1"/>
        <v>2685000000</v>
      </c>
      <c r="M1490" s="7">
        <f t="shared" si="2"/>
        <v>1255000000</v>
      </c>
      <c r="N1490" s="7">
        <f t="shared" si="3"/>
        <v>1430000000</v>
      </c>
    </row>
    <row r="1491">
      <c r="A1491" s="136">
        <v>1552.0</v>
      </c>
      <c r="B1491" s="137" t="s">
        <v>549</v>
      </c>
      <c r="C1491" s="137" t="s">
        <v>27</v>
      </c>
      <c r="D1491" s="139">
        <v>42280.0</v>
      </c>
      <c r="E1491" s="138">
        <v>4.1373E10</v>
      </c>
      <c r="F1491" s="138">
        <v>3.7456E10</v>
      </c>
      <c r="G1491" s="138">
        <v>1.748E9</v>
      </c>
      <c r="H1491" s="141" t="s">
        <v>59</v>
      </c>
      <c r="I1491" s="140" t="s">
        <v>59</v>
      </c>
      <c r="J1491" s="137" t="s">
        <v>10</v>
      </c>
      <c r="K1491" s="137" t="s">
        <v>156</v>
      </c>
      <c r="L1491" s="7">
        <f t="shared" si="1"/>
        <v>3917000000</v>
      </c>
      <c r="M1491" s="7">
        <f t="shared" si="2"/>
        <v>1748000000</v>
      </c>
      <c r="N1491" s="7">
        <f t="shared" si="3"/>
        <v>2169000000</v>
      </c>
    </row>
    <row r="1492">
      <c r="A1492" s="136">
        <v>1553.0</v>
      </c>
      <c r="B1492" s="137" t="s">
        <v>549</v>
      </c>
      <c r="C1492" s="137" t="s">
        <v>28</v>
      </c>
      <c r="D1492" s="139">
        <v>42644.0</v>
      </c>
      <c r="E1492" s="138">
        <v>3.6881E10</v>
      </c>
      <c r="F1492" s="138">
        <v>3.2184E10</v>
      </c>
      <c r="G1492" s="138">
        <v>1.864E9</v>
      </c>
      <c r="H1492" s="141" t="s">
        <v>59</v>
      </c>
      <c r="I1492" s="140" t="s">
        <v>59</v>
      </c>
      <c r="J1492" s="137" t="s">
        <v>10</v>
      </c>
      <c r="K1492" s="137" t="s">
        <v>156</v>
      </c>
      <c r="L1492" s="7">
        <f t="shared" si="1"/>
        <v>4697000000</v>
      </c>
      <c r="M1492" s="7">
        <f t="shared" si="2"/>
        <v>1864000000</v>
      </c>
      <c r="N1492" s="7">
        <f t="shared" si="3"/>
        <v>2833000000</v>
      </c>
    </row>
    <row r="1493">
      <c r="A1493" s="136">
        <v>1554.0</v>
      </c>
      <c r="B1493" s="137" t="s">
        <v>550</v>
      </c>
      <c r="C1493" s="137" t="s">
        <v>25</v>
      </c>
      <c r="D1493" s="139">
        <v>41274.0</v>
      </c>
      <c r="E1493" s="138">
        <v>2.9809E10</v>
      </c>
      <c r="F1493" s="138">
        <v>2.6045E10</v>
      </c>
      <c r="G1493" s="138">
        <v>1.702E9</v>
      </c>
      <c r="H1493" s="140" t="s">
        <v>59</v>
      </c>
      <c r="I1493" s="138">
        <v>4.18E8</v>
      </c>
      <c r="J1493" s="137" t="s">
        <v>11</v>
      </c>
      <c r="K1493" s="137" t="s">
        <v>372</v>
      </c>
      <c r="L1493" s="7">
        <f t="shared" si="1"/>
        <v>3764000000</v>
      </c>
      <c r="M1493" s="7">
        <f t="shared" si="2"/>
        <v>2120000000</v>
      </c>
      <c r="N1493" s="7">
        <f t="shared" si="3"/>
        <v>1644000000</v>
      </c>
    </row>
    <row r="1494">
      <c r="A1494" s="136">
        <v>1555.0</v>
      </c>
      <c r="B1494" s="137" t="s">
        <v>550</v>
      </c>
      <c r="C1494" s="137" t="s">
        <v>26</v>
      </c>
      <c r="D1494" s="139">
        <v>41639.0</v>
      </c>
      <c r="E1494" s="138">
        <v>3.7601E10</v>
      </c>
      <c r="F1494" s="138">
        <v>3.4085E10</v>
      </c>
      <c r="G1494" s="138">
        <v>2.248E9</v>
      </c>
      <c r="H1494" s="141" t="s">
        <v>59</v>
      </c>
      <c r="I1494" s="138">
        <v>4.89E8</v>
      </c>
      <c r="J1494" s="137" t="s">
        <v>11</v>
      </c>
      <c r="K1494" s="137" t="s">
        <v>372</v>
      </c>
      <c r="L1494" s="7">
        <f t="shared" si="1"/>
        <v>3516000000</v>
      </c>
      <c r="M1494" s="7">
        <f t="shared" si="2"/>
        <v>2737000000</v>
      </c>
      <c r="N1494" s="7">
        <f t="shared" si="3"/>
        <v>779000000</v>
      </c>
    </row>
    <row r="1495">
      <c r="A1495" s="136">
        <v>1556.0</v>
      </c>
      <c r="B1495" s="137" t="s">
        <v>550</v>
      </c>
      <c r="C1495" s="137" t="s">
        <v>27</v>
      </c>
      <c r="D1495" s="139">
        <v>42004.0</v>
      </c>
      <c r="E1495" s="138">
        <v>4.0633E10</v>
      </c>
      <c r="F1495" s="138">
        <v>3.5673E10</v>
      </c>
      <c r="G1495" s="138">
        <v>2.762E9</v>
      </c>
      <c r="H1495" s="141" t="s">
        <v>59</v>
      </c>
      <c r="I1495" s="138">
        <v>5.62E8</v>
      </c>
      <c r="J1495" s="137" t="s">
        <v>11</v>
      </c>
      <c r="K1495" s="137" t="s">
        <v>372</v>
      </c>
      <c r="L1495" s="7">
        <f t="shared" si="1"/>
        <v>4960000000</v>
      </c>
      <c r="M1495" s="7">
        <f t="shared" si="2"/>
        <v>3324000000</v>
      </c>
      <c r="N1495" s="7">
        <f t="shared" si="3"/>
        <v>1636000000</v>
      </c>
    </row>
    <row r="1496">
      <c r="A1496" s="136">
        <v>1557.0</v>
      </c>
      <c r="B1496" s="137" t="s">
        <v>550</v>
      </c>
      <c r="C1496" s="137" t="s">
        <v>28</v>
      </c>
      <c r="D1496" s="139">
        <v>42369.0</v>
      </c>
      <c r="E1496" s="138">
        <v>2.8711E10</v>
      </c>
      <c r="F1496" s="138">
        <v>2.2466E10</v>
      </c>
      <c r="G1496" s="138">
        <v>2.62E9</v>
      </c>
      <c r="H1496" s="141" t="s">
        <v>59</v>
      </c>
      <c r="I1496" s="138">
        <v>7.56E8</v>
      </c>
      <c r="J1496" s="137" t="s">
        <v>11</v>
      </c>
      <c r="K1496" s="137" t="s">
        <v>372</v>
      </c>
      <c r="L1496" s="7">
        <f t="shared" si="1"/>
        <v>6245000000</v>
      </c>
      <c r="M1496" s="7">
        <f t="shared" si="2"/>
        <v>3376000000</v>
      </c>
      <c r="N1496" s="7">
        <f t="shared" si="3"/>
        <v>2869000000</v>
      </c>
    </row>
    <row r="1497">
      <c r="A1497" s="136">
        <v>1558.0</v>
      </c>
      <c r="B1497" s="137" t="s">
        <v>551</v>
      </c>
      <c r="C1497" s="137" t="s">
        <v>25</v>
      </c>
      <c r="D1497" s="139">
        <v>41274.0</v>
      </c>
      <c r="E1497" s="138">
        <v>1.793557E9</v>
      </c>
      <c r="F1497" s="138">
        <v>1.189341E9</v>
      </c>
      <c r="G1497" s="138">
        <v>2.47597E8</v>
      </c>
      <c r="H1497" s="141" t="s">
        <v>59</v>
      </c>
      <c r="I1497" s="140" t="s">
        <v>59</v>
      </c>
      <c r="J1497" s="137" t="s">
        <v>15</v>
      </c>
      <c r="K1497" s="137" t="s">
        <v>92</v>
      </c>
      <c r="L1497" s="7">
        <f t="shared" si="1"/>
        <v>604216000</v>
      </c>
      <c r="M1497" s="7">
        <f t="shared" si="2"/>
        <v>247597000</v>
      </c>
      <c r="N1497" s="7">
        <f t="shared" si="3"/>
        <v>356619000</v>
      </c>
    </row>
    <row r="1498">
      <c r="A1498" s="136">
        <v>1559.0</v>
      </c>
      <c r="B1498" s="137" t="s">
        <v>551</v>
      </c>
      <c r="C1498" s="137" t="s">
        <v>26</v>
      </c>
      <c r="D1498" s="139">
        <v>41639.0</v>
      </c>
      <c r="E1498" s="138">
        <v>2.064305E9</v>
      </c>
      <c r="F1498" s="138">
        <v>1.369438E9</v>
      </c>
      <c r="G1498" s="138">
        <v>3.12367E8</v>
      </c>
      <c r="H1498" s="141" t="s">
        <v>59</v>
      </c>
      <c r="I1498" s="141" t="s">
        <v>59</v>
      </c>
      <c r="J1498" s="137" t="s">
        <v>15</v>
      </c>
      <c r="K1498" s="137" t="s">
        <v>92</v>
      </c>
      <c r="L1498" s="7">
        <f t="shared" si="1"/>
        <v>694867000</v>
      </c>
      <c r="M1498" s="6">
        <f t="shared" si="2"/>
        <v>312367000</v>
      </c>
      <c r="N1498" s="7">
        <f t="shared" si="3"/>
        <v>382500000</v>
      </c>
    </row>
    <row r="1499">
      <c r="A1499" s="136">
        <v>1560.0</v>
      </c>
      <c r="B1499" s="137" t="s">
        <v>551</v>
      </c>
      <c r="C1499" s="137" t="s">
        <v>27</v>
      </c>
      <c r="D1499" s="139">
        <v>42004.0</v>
      </c>
      <c r="E1499" s="138">
        <v>2.446877E9</v>
      </c>
      <c r="F1499" s="138">
        <v>1.668892E9</v>
      </c>
      <c r="G1499" s="138">
        <v>3.46345E8</v>
      </c>
      <c r="H1499" s="141" t="s">
        <v>59</v>
      </c>
      <c r="I1499" s="140" t="s">
        <v>59</v>
      </c>
      <c r="J1499" s="137" t="s">
        <v>15</v>
      </c>
      <c r="K1499" s="137" t="s">
        <v>92</v>
      </c>
      <c r="L1499" s="7">
        <f t="shared" si="1"/>
        <v>777985000</v>
      </c>
      <c r="M1499" s="7">
        <f t="shared" si="2"/>
        <v>346345000</v>
      </c>
      <c r="N1499" s="7">
        <f t="shared" si="3"/>
        <v>431640000</v>
      </c>
    </row>
    <row r="1500">
      <c r="A1500" s="136">
        <v>1561.0</v>
      </c>
      <c r="B1500" s="137" t="s">
        <v>551</v>
      </c>
      <c r="C1500" s="137" t="s">
        <v>28</v>
      </c>
      <c r="D1500" s="139">
        <v>42369.0</v>
      </c>
      <c r="E1500" s="138">
        <v>2.779541E9</v>
      </c>
      <c r="F1500" s="138">
        <v>1.855181E9</v>
      </c>
      <c r="G1500" s="138">
        <v>3.90253E8</v>
      </c>
      <c r="H1500" s="141" t="s">
        <v>59</v>
      </c>
      <c r="I1500" s="140" t="s">
        <v>59</v>
      </c>
      <c r="J1500" s="137" t="s">
        <v>15</v>
      </c>
      <c r="K1500" s="137" t="s">
        <v>92</v>
      </c>
      <c r="L1500" s="7">
        <f t="shared" si="1"/>
        <v>924360000</v>
      </c>
      <c r="M1500" s="7">
        <f t="shared" si="2"/>
        <v>390253000</v>
      </c>
      <c r="N1500" s="7">
        <f t="shared" si="3"/>
        <v>534107000</v>
      </c>
    </row>
    <row r="1501">
      <c r="A1501" s="136">
        <v>1562.0</v>
      </c>
      <c r="B1501" s="137" t="s">
        <v>552</v>
      </c>
      <c r="C1501" s="137" t="s">
        <v>25</v>
      </c>
      <c r="D1501" s="139">
        <v>41274.0</v>
      </c>
      <c r="E1501" s="138">
        <v>1.2825E10</v>
      </c>
      <c r="F1501" s="138">
        <v>6.457E9</v>
      </c>
      <c r="G1501" s="138">
        <v>1.804E9</v>
      </c>
      <c r="H1501" s="138">
        <v>1.877E9</v>
      </c>
      <c r="I1501" s="141" t="s">
        <v>59</v>
      </c>
      <c r="J1501" s="137" t="s">
        <v>15</v>
      </c>
      <c r="K1501" s="137" t="s">
        <v>74</v>
      </c>
      <c r="L1501" s="7">
        <f t="shared" si="1"/>
        <v>6368000000</v>
      </c>
      <c r="M1501" s="6">
        <f t="shared" si="2"/>
        <v>3681000000</v>
      </c>
      <c r="N1501" s="7">
        <f t="shared" si="3"/>
        <v>2687000000</v>
      </c>
    </row>
    <row r="1502">
      <c r="A1502" s="136">
        <v>1563.0</v>
      </c>
      <c r="B1502" s="137" t="s">
        <v>552</v>
      </c>
      <c r="C1502" s="137" t="s">
        <v>26</v>
      </c>
      <c r="D1502" s="139">
        <v>41639.0</v>
      </c>
      <c r="E1502" s="138">
        <v>1.2205E10</v>
      </c>
      <c r="F1502" s="138">
        <v>5.841E9</v>
      </c>
      <c r="G1502" s="138">
        <v>1.858E9</v>
      </c>
      <c r="H1502" s="138">
        <v>1.522E9</v>
      </c>
      <c r="I1502" s="140" t="s">
        <v>59</v>
      </c>
      <c r="J1502" s="137" t="s">
        <v>15</v>
      </c>
      <c r="K1502" s="137" t="s">
        <v>74</v>
      </c>
      <c r="L1502" s="7">
        <f t="shared" si="1"/>
        <v>6364000000</v>
      </c>
      <c r="M1502" s="7">
        <f t="shared" si="2"/>
        <v>3380000000</v>
      </c>
      <c r="N1502" s="7">
        <f t="shared" si="3"/>
        <v>2984000000</v>
      </c>
    </row>
    <row r="1503">
      <c r="A1503" s="136">
        <v>1564.0</v>
      </c>
      <c r="B1503" s="137" t="s">
        <v>552</v>
      </c>
      <c r="C1503" s="137" t="s">
        <v>27</v>
      </c>
      <c r="D1503" s="139">
        <v>42004.0</v>
      </c>
      <c r="E1503" s="138">
        <v>1.3045E10</v>
      </c>
      <c r="F1503" s="138">
        <v>5.618E9</v>
      </c>
      <c r="G1503" s="138">
        <v>1.843E9</v>
      </c>
      <c r="H1503" s="138">
        <v>1.358E9</v>
      </c>
      <c r="I1503" s="140" t="s">
        <v>59</v>
      </c>
      <c r="J1503" s="137" t="s">
        <v>15</v>
      </c>
      <c r="K1503" s="137" t="s">
        <v>74</v>
      </c>
      <c r="L1503" s="7">
        <f t="shared" si="1"/>
        <v>7427000000</v>
      </c>
      <c r="M1503" s="7">
        <f t="shared" si="2"/>
        <v>3201000000</v>
      </c>
      <c r="N1503" s="7">
        <f t="shared" si="3"/>
        <v>4226000000</v>
      </c>
    </row>
    <row r="1504">
      <c r="A1504" s="136">
        <v>1565.0</v>
      </c>
      <c r="B1504" s="137" t="s">
        <v>552</v>
      </c>
      <c r="C1504" s="137" t="s">
        <v>28</v>
      </c>
      <c r="D1504" s="139">
        <v>42369.0</v>
      </c>
      <c r="E1504" s="138">
        <v>1.3E10</v>
      </c>
      <c r="F1504" s="138">
        <v>5.44E9</v>
      </c>
      <c r="G1504" s="138">
        <v>1.748E9</v>
      </c>
      <c r="H1504" s="138">
        <v>1.28E9</v>
      </c>
      <c r="I1504" s="140" t="s">
        <v>59</v>
      </c>
      <c r="J1504" s="137" t="s">
        <v>15</v>
      </c>
      <c r="K1504" s="137" t="s">
        <v>74</v>
      </c>
      <c r="L1504" s="7">
        <f t="shared" si="1"/>
        <v>7560000000</v>
      </c>
      <c r="M1504" s="7">
        <f t="shared" si="2"/>
        <v>3028000000</v>
      </c>
      <c r="N1504" s="7">
        <f t="shared" si="3"/>
        <v>4532000000</v>
      </c>
    </row>
    <row r="1505">
      <c r="A1505" s="136">
        <v>1566.0</v>
      </c>
      <c r="B1505" s="137" t="s">
        <v>553</v>
      </c>
      <c r="C1505" s="137" t="s">
        <v>25</v>
      </c>
      <c r="D1505" s="139">
        <v>41272.0</v>
      </c>
      <c r="E1505" s="138">
        <v>1.2237E10</v>
      </c>
      <c r="F1505" s="138">
        <v>1.0019E10</v>
      </c>
      <c r="G1505" s="138">
        <v>1.165E9</v>
      </c>
      <c r="H1505" s="141" t="s">
        <v>59</v>
      </c>
      <c r="I1505" s="140" t="s">
        <v>59</v>
      </c>
      <c r="J1505" s="137" t="s">
        <v>14</v>
      </c>
      <c r="K1505" s="137" t="s">
        <v>196</v>
      </c>
      <c r="L1505" s="7">
        <f t="shared" si="1"/>
        <v>2218000000</v>
      </c>
      <c r="M1505" s="7">
        <f t="shared" si="2"/>
        <v>1165000000</v>
      </c>
      <c r="N1505" s="7">
        <f t="shared" si="3"/>
        <v>1053000000</v>
      </c>
    </row>
    <row r="1506">
      <c r="A1506" s="136">
        <v>1567.0</v>
      </c>
      <c r="B1506" s="137" t="s">
        <v>553</v>
      </c>
      <c r="C1506" s="137" t="s">
        <v>26</v>
      </c>
      <c r="D1506" s="139">
        <v>41636.0</v>
      </c>
      <c r="E1506" s="138">
        <v>1.2104E10</v>
      </c>
      <c r="F1506" s="138">
        <v>1.0131E10</v>
      </c>
      <c r="G1506" s="138">
        <v>1.126E9</v>
      </c>
      <c r="H1506" s="140" t="s">
        <v>59</v>
      </c>
      <c r="I1506" s="141" t="s">
        <v>59</v>
      </c>
      <c r="J1506" s="137" t="s">
        <v>14</v>
      </c>
      <c r="K1506" s="137" t="s">
        <v>196</v>
      </c>
      <c r="L1506" s="7">
        <f t="shared" si="1"/>
        <v>1973000000</v>
      </c>
      <c r="M1506" s="6">
        <f t="shared" si="2"/>
        <v>1126000000</v>
      </c>
      <c r="N1506" s="7">
        <f t="shared" si="3"/>
        <v>847000000</v>
      </c>
    </row>
    <row r="1507">
      <c r="A1507" s="136">
        <v>1568.0</v>
      </c>
      <c r="B1507" s="137" t="s">
        <v>553</v>
      </c>
      <c r="C1507" s="137" t="s">
        <v>27</v>
      </c>
      <c r="D1507" s="139">
        <v>42007.0</v>
      </c>
      <c r="E1507" s="138">
        <v>1.3878E10</v>
      </c>
      <c r="F1507" s="138">
        <v>1.1421E10</v>
      </c>
      <c r="G1507" s="138">
        <v>1.361E9</v>
      </c>
      <c r="H1507" s="140" t="s">
        <v>59</v>
      </c>
      <c r="I1507" s="140" t="s">
        <v>59</v>
      </c>
      <c r="J1507" s="137" t="s">
        <v>14</v>
      </c>
      <c r="K1507" s="137" t="s">
        <v>196</v>
      </c>
      <c r="L1507" s="7">
        <f t="shared" si="1"/>
        <v>2457000000</v>
      </c>
      <c r="M1507" s="7">
        <f t="shared" si="2"/>
        <v>1361000000</v>
      </c>
      <c r="N1507" s="7">
        <f t="shared" si="3"/>
        <v>1096000000</v>
      </c>
    </row>
    <row r="1508">
      <c r="A1508" s="136">
        <v>1569.0</v>
      </c>
      <c r="B1508" s="137" t="s">
        <v>553</v>
      </c>
      <c r="C1508" s="137" t="s">
        <v>28</v>
      </c>
      <c r="D1508" s="139">
        <v>42371.0</v>
      </c>
      <c r="E1508" s="138">
        <v>1.3423E10</v>
      </c>
      <c r="F1508" s="138">
        <v>1.0979E10</v>
      </c>
      <c r="G1508" s="138">
        <v>1.304E9</v>
      </c>
      <c r="H1508" s="141" t="s">
        <v>59</v>
      </c>
      <c r="I1508" s="140" t="s">
        <v>59</v>
      </c>
      <c r="J1508" s="137" t="s">
        <v>14</v>
      </c>
      <c r="K1508" s="137" t="s">
        <v>196</v>
      </c>
      <c r="L1508" s="7">
        <f t="shared" si="1"/>
        <v>2444000000</v>
      </c>
      <c r="M1508" s="7">
        <f t="shared" si="2"/>
        <v>1304000000</v>
      </c>
      <c r="N1508" s="7">
        <f t="shared" si="3"/>
        <v>1140000000</v>
      </c>
    </row>
    <row r="1509">
      <c r="A1509" s="136">
        <v>1570.0</v>
      </c>
      <c r="B1509" s="137" t="s">
        <v>554</v>
      </c>
      <c r="C1509" s="137" t="s">
        <v>25</v>
      </c>
      <c r="D1509" s="139">
        <v>41274.0</v>
      </c>
      <c r="E1509" s="138">
        <v>1.834921E9</v>
      </c>
      <c r="F1509" s="138">
        <v>9.55624E8</v>
      </c>
      <c r="G1509" s="138">
        <v>6.70602E8</v>
      </c>
      <c r="H1509" s="141" t="s">
        <v>59</v>
      </c>
      <c r="I1509" s="140" t="s">
        <v>59</v>
      </c>
      <c r="J1509" s="137" t="s">
        <v>9</v>
      </c>
      <c r="K1509" s="137" t="s">
        <v>320</v>
      </c>
      <c r="L1509" s="7">
        <f t="shared" si="1"/>
        <v>879297000</v>
      </c>
      <c r="M1509" s="7">
        <f t="shared" si="2"/>
        <v>670602000</v>
      </c>
      <c r="N1509" s="7">
        <f t="shared" si="3"/>
        <v>208695000</v>
      </c>
    </row>
    <row r="1510">
      <c r="A1510" s="136">
        <v>1571.0</v>
      </c>
      <c r="B1510" s="137" t="s">
        <v>554</v>
      </c>
      <c r="C1510" s="137" t="s">
        <v>26</v>
      </c>
      <c r="D1510" s="139">
        <v>41639.0</v>
      </c>
      <c r="E1510" s="138">
        <v>2.332051E9</v>
      </c>
      <c r="F1510" s="138">
        <v>1.195381E9</v>
      </c>
      <c r="G1510" s="138">
        <v>8.71572E8</v>
      </c>
      <c r="H1510" s="141" t="s">
        <v>59</v>
      </c>
      <c r="I1510" s="140" t="s">
        <v>59</v>
      </c>
      <c r="J1510" s="137" t="s">
        <v>9</v>
      </c>
      <c r="K1510" s="137" t="s">
        <v>320</v>
      </c>
      <c r="L1510" s="7">
        <f t="shared" si="1"/>
        <v>1136670000</v>
      </c>
      <c r="M1510" s="7">
        <f t="shared" si="2"/>
        <v>871572000</v>
      </c>
      <c r="N1510" s="7">
        <f t="shared" si="3"/>
        <v>265098000</v>
      </c>
    </row>
    <row r="1511">
      <c r="A1511" s="136">
        <v>1572.0</v>
      </c>
      <c r="B1511" s="137" t="s">
        <v>554</v>
      </c>
      <c r="C1511" s="137" t="s">
        <v>27</v>
      </c>
      <c r="D1511" s="139">
        <v>42004.0</v>
      </c>
      <c r="E1511" s="138">
        <v>3.08437E9</v>
      </c>
      <c r="F1511" s="138">
        <v>1.572164E9</v>
      </c>
      <c r="G1511" s="138">
        <v>1.158251E9</v>
      </c>
      <c r="H1511" s="141" t="s">
        <v>59</v>
      </c>
      <c r="I1511" s="141" t="s">
        <v>59</v>
      </c>
      <c r="J1511" s="137" t="s">
        <v>9</v>
      </c>
      <c r="K1511" s="137" t="s">
        <v>320</v>
      </c>
      <c r="L1511" s="7">
        <f t="shared" si="1"/>
        <v>1512206000</v>
      </c>
      <c r="M1511" s="6">
        <f t="shared" si="2"/>
        <v>1158251000</v>
      </c>
      <c r="N1511" s="7">
        <f t="shared" si="3"/>
        <v>353955000</v>
      </c>
    </row>
    <row r="1512">
      <c r="A1512" s="136">
        <v>1573.0</v>
      </c>
      <c r="B1512" s="137" t="s">
        <v>554</v>
      </c>
      <c r="C1512" s="137" t="s">
        <v>28</v>
      </c>
      <c r="D1512" s="139">
        <v>42369.0</v>
      </c>
      <c r="E1512" s="138">
        <v>3.963313E9</v>
      </c>
      <c r="F1512" s="138">
        <v>2.057766E9</v>
      </c>
      <c r="G1512" s="138">
        <v>1.497E9</v>
      </c>
      <c r="H1512" s="141" t="s">
        <v>59</v>
      </c>
      <c r="I1512" s="140" t="s">
        <v>59</v>
      </c>
      <c r="J1512" s="137" t="s">
        <v>9</v>
      </c>
      <c r="K1512" s="137" t="s">
        <v>320</v>
      </c>
      <c r="L1512" s="7">
        <f t="shared" si="1"/>
        <v>1905547000</v>
      </c>
      <c r="M1512" s="7">
        <f t="shared" si="2"/>
        <v>1497000000</v>
      </c>
      <c r="N1512" s="7">
        <f t="shared" si="3"/>
        <v>408547000</v>
      </c>
    </row>
    <row r="1513">
      <c r="A1513" s="136">
        <v>1574.0</v>
      </c>
      <c r="B1513" s="137" t="s">
        <v>555</v>
      </c>
      <c r="C1513" s="137" t="s">
        <v>25</v>
      </c>
      <c r="D1513" s="139">
        <v>41274.0</v>
      </c>
      <c r="E1513" s="138">
        <v>1.834921E9</v>
      </c>
      <c r="F1513" s="138">
        <v>9.55624E8</v>
      </c>
      <c r="G1513" s="138">
        <v>6.70602E8</v>
      </c>
      <c r="H1513" s="141" t="s">
        <v>59</v>
      </c>
      <c r="I1513" s="141" t="s">
        <v>59</v>
      </c>
      <c r="J1513" s="137" t="s">
        <v>9</v>
      </c>
      <c r="K1513" s="137" t="s">
        <v>320</v>
      </c>
      <c r="L1513" s="7">
        <f t="shared" si="1"/>
        <v>879297000</v>
      </c>
      <c r="M1513" s="6">
        <f t="shared" si="2"/>
        <v>670602000</v>
      </c>
      <c r="N1513" s="7">
        <f t="shared" si="3"/>
        <v>208695000</v>
      </c>
    </row>
    <row r="1514">
      <c r="A1514" s="136">
        <v>1575.0</v>
      </c>
      <c r="B1514" s="137" t="s">
        <v>555</v>
      </c>
      <c r="C1514" s="137" t="s">
        <v>26</v>
      </c>
      <c r="D1514" s="139">
        <v>41639.0</v>
      </c>
      <c r="E1514" s="138">
        <v>2.332051E9</v>
      </c>
      <c r="F1514" s="138">
        <v>1.195381E9</v>
      </c>
      <c r="G1514" s="138">
        <v>8.71572E8</v>
      </c>
      <c r="H1514" s="141" t="s">
        <v>59</v>
      </c>
      <c r="I1514" s="141" t="s">
        <v>59</v>
      </c>
      <c r="J1514" s="137" t="s">
        <v>9</v>
      </c>
      <c r="K1514" s="137" t="s">
        <v>320</v>
      </c>
      <c r="L1514" s="7">
        <f t="shared" si="1"/>
        <v>1136670000</v>
      </c>
      <c r="M1514" s="6">
        <f t="shared" si="2"/>
        <v>871572000</v>
      </c>
      <c r="N1514" s="7">
        <f t="shared" si="3"/>
        <v>265098000</v>
      </c>
    </row>
    <row r="1515">
      <c r="A1515" s="136">
        <v>1576.0</v>
      </c>
      <c r="B1515" s="137" t="s">
        <v>555</v>
      </c>
      <c r="C1515" s="137" t="s">
        <v>27</v>
      </c>
      <c r="D1515" s="139">
        <v>42004.0</v>
      </c>
      <c r="E1515" s="138">
        <v>3.08437E9</v>
      </c>
      <c r="F1515" s="138">
        <v>1.572164E9</v>
      </c>
      <c r="G1515" s="138">
        <v>1.158251E9</v>
      </c>
      <c r="H1515" s="141" t="s">
        <v>59</v>
      </c>
      <c r="I1515" s="140" t="s">
        <v>59</v>
      </c>
      <c r="J1515" s="137" t="s">
        <v>9</v>
      </c>
      <c r="K1515" s="137" t="s">
        <v>320</v>
      </c>
      <c r="L1515" s="7">
        <f t="shared" si="1"/>
        <v>1512206000</v>
      </c>
      <c r="M1515" s="7">
        <f t="shared" si="2"/>
        <v>1158251000</v>
      </c>
      <c r="N1515" s="7">
        <f t="shared" si="3"/>
        <v>353955000</v>
      </c>
    </row>
    <row r="1516">
      <c r="A1516" s="136">
        <v>1577.0</v>
      </c>
      <c r="B1516" s="137" t="s">
        <v>555</v>
      </c>
      <c r="C1516" s="137" t="s">
        <v>28</v>
      </c>
      <c r="D1516" s="139">
        <v>42369.0</v>
      </c>
      <c r="E1516" s="138">
        <v>3.963313E9</v>
      </c>
      <c r="F1516" s="138">
        <v>2.057766E9</v>
      </c>
      <c r="G1516" s="138">
        <v>1.497E9</v>
      </c>
      <c r="H1516" s="141" t="s">
        <v>59</v>
      </c>
      <c r="I1516" s="140" t="s">
        <v>59</v>
      </c>
      <c r="J1516" s="137" t="s">
        <v>9</v>
      </c>
      <c r="K1516" s="137" t="s">
        <v>320</v>
      </c>
      <c r="L1516" s="7">
        <f t="shared" si="1"/>
        <v>1905547000</v>
      </c>
      <c r="M1516" s="7">
        <f t="shared" si="2"/>
        <v>1497000000</v>
      </c>
      <c r="N1516" s="7">
        <f t="shared" si="3"/>
        <v>408547000</v>
      </c>
    </row>
    <row r="1517">
      <c r="A1517" s="136">
        <v>1578.0</v>
      </c>
      <c r="B1517" s="137" t="s">
        <v>556</v>
      </c>
      <c r="C1517" s="137" t="s">
        <v>25</v>
      </c>
      <c r="D1517" s="139">
        <v>41274.0</v>
      </c>
      <c r="E1517" s="138">
        <v>3.7152E10</v>
      </c>
      <c r="F1517" s="138">
        <v>1.782E10</v>
      </c>
      <c r="G1517" s="138">
        <v>1.6448E10</v>
      </c>
      <c r="H1517" s="140" t="s">
        <v>59</v>
      </c>
      <c r="I1517" s="138">
        <v>1.522E9</v>
      </c>
      <c r="J1517" s="137" t="s">
        <v>14</v>
      </c>
      <c r="K1517" s="137" t="s">
        <v>60</v>
      </c>
      <c r="L1517" s="7">
        <f t="shared" si="1"/>
        <v>19332000000</v>
      </c>
      <c r="M1517" s="7">
        <f t="shared" si="2"/>
        <v>17970000000</v>
      </c>
      <c r="N1517" s="7">
        <f t="shared" si="3"/>
        <v>1362000000</v>
      </c>
    </row>
    <row r="1518">
      <c r="A1518" s="136">
        <v>1579.0</v>
      </c>
      <c r="B1518" s="137" t="s">
        <v>556</v>
      </c>
      <c r="C1518" s="137" t="s">
        <v>26</v>
      </c>
      <c r="D1518" s="142">
        <v>41639.0</v>
      </c>
      <c r="E1518" s="138">
        <v>3.8279E10</v>
      </c>
      <c r="F1518" s="138">
        <v>1.7192E10</v>
      </c>
      <c r="G1518" s="138">
        <v>1.7629E10</v>
      </c>
      <c r="H1518" s="141" t="s">
        <v>59</v>
      </c>
      <c r="I1518" s="138">
        <v>1.689E9</v>
      </c>
      <c r="J1518" s="137" t="s">
        <v>14</v>
      </c>
      <c r="K1518" s="137" t="s">
        <v>60</v>
      </c>
      <c r="L1518" s="7">
        <f t="shared" si="1"/>
        <v>21087000000</v>
      </c>
      <c r="M1518" s="7">
        <f t="shared" si="2"/>
        <v>19318000000</v>
      </c>
      <c r="N1518" s="7">
        <f t="shared" si="3"/>
        <v>1769000000</v>
      </c>
    </row>
    <row r="1519">
      <c r="A1519" s="136">
        <v>1580.0</v>
      </c>
      <c r="B1519" s="137" t="s">
        <v>556</v>
      </c>
      <c r="C1519" s="137" t="s">
        <v>27</v>
      </c>
      <c r="D1519" s="139">
        <v>42004.0</v>
      </c>
      <c r="E1519" s="138">
        <v>3.8901E10</v>
      </c>
      <c r="F1519" s="138">
        <v>1.6611E10</v>
      </c>
      <c r="G1519" s="138">
        <v>1.7795E10</v>
      </c>
      <c r="H1519" s="141" t="s">
        <v>59</v>
      </c>
      <c r="I1519" s="138">
        <v>1.679E9</v>
      </c>
      <c r="J1519" s="137" t="s">
        <v>14</v>
      </c>
      <c r="K1519" s="137" t="s">
        <v>60</v>
      </c>
      <c r="L1519" s="7">
        <f t="shared" si="1"/>
        <v>22290000000</v>
      </c>
      <c r="M1519" s="7">
        <f t="shared" si="2"/>
        <v>19474000000</v>
      </c>
      <c r="N1519" s="7">
        <f t="shared" si="3"/>
        <v>2816000000</v>
      </c>
    </row>
    <row r="1520">
      <c r="A1520" s="136">
        <v>1581.0</v>
      </c>
      <c r="B1520" s="137" t="s">
        <v>556</v>
      </c>
      <c r="C1520" s="137" t="s">
        <v>28</v>
      </c>
      <c r="D1520" s="139">
        <v>42369.0</v>
      </c>
      <c r="E1520" s="138">
        <v>3.7864E10</v>
      </c>
      <c r="F1520" s="138">
        <v>1.213E10</v>
      </c>
      <c r="G1520" s="138">
        <v>1.8423E10</v>
      </c>
      <c r="H1520" s="141" t="s">
        <v>59</v>
      </c>
      <c r="I1520" s="138">
        <v>1.819E9</v>
      </c>
      <c r="J1520" s="137" t="s">
        <v>14</v>
      </c>
      <c r="K1520" s="137" t="s">
        <v>60</v>
      </c>
      <c r="L1520" s="7">
        <f t="shared" si="1"/>
        <v>25734000000</v>
      </c>
      <c r="M1520" s="7">
        <f t="shared" si="2"/>
        <v>20242000000</v>
      </c>
      <c r="N1520" s="7">
        <f t="shared" si="3"/>
        <v>5492000000</v>
      </c>
    </row>
    <row r="1521">
      <c r="A1521" s="136">
        <v>1582.0</v>
      </c>
      <c r="B1521" s="137" t="s">
        <v>557</v>
      </c>
      <c r="C1521" s="137" t="s">
        <v>25</v>
      </c>
      <c r="D1521" s="139">
        <v>41274.0</v>
      </c>
      <c r="E1521" s="138">
        <v>7.16612E8</v>
      </c>
      <c r="F1521" s="138">
        <v>2.45316E8</v>
      </c>
      <c r="G1521" s="138">
        <v>5.8005E7</v>
      </c>
      <c r="H1521" s="140" t="s">
        <v>59</v>
      </c>
      <c r="I1521" s="138">
        <v>3.46031E8</v>
      </c>
      <c r="J1521" s="137" t="s">
        <v>17</v>
      </c>
      <c r="K1521" s="137" t="s">
        <v>265</v>
      </c>
      <c r="L1521" s="7">
        <f t="shared" si="1"/>
        <v>471296000</v>
      </c>
      <c r="M1521" s="7">
        <f t="shared" si="2"/>
        <v>404036000</v>
      </c>
      <c r="N1521" s="7">
        <f t="shared" si="3"/>
        <v>67260000</v>
      </c>
    </row>
    <row r="1522">
      <c r="A1522" s="136">
        <v>1583.0</v>
      </c>
      <c r="B1522" s="137" t="s">
        <v>557</v>
      </c>
      <c r="C1522" s="137" t="s">
        <v>26</v>
      </c>
      <c r="D1522" s="139">
        <v>41639.0</v>
      </c>
      <c r="E1522" s="138">
        <v>7.58926E8</v>
      </c>
      <c r="F1522" s="138">
        <v>2.58612E8</v>
      </c>
      <c r="G1522" s="138">
        <v>3.7121E7</v>
      </c>
      <c r="H1522" s="141" t="s">
        <v>59</v>
      </c>
      <c r="I1522" s="138">
        <v>3.46273E8</v>
      </c>
      <c r="J1522" s="137" t="s">
        <v>17</v>
      </c>
      <c r="K1522" s="137" t="s">
        <v>265</v>
      </c>
      <c r="L1522" s="7">
        <f t="shared" si="1"/>
        <v>500314000</v>
      </c>
      <c r="M1522" s="7">
        <f t="shared" si="2"/>
        <v>383394000</v>
      </c>
      <c r="N1522" s="7">
        <f t="shared" si="3"/>
        <v>116920000</v>
      </c>
    </row>
    <row r="1523">
      <c r="A1523" s="136">
        <v>1584.0</v>
      </c>
      <c r="B1523" s="137" t="s">
        <v>557</v>
      </c>
      <c r="C1523" s="137" t="s">
        <v>27</v>
      </c>
      <c r="D1523" s="139">
        <v>42004.0</v>
      </c>
      <c r="E1523" s="138">
        <v>8.18046E8</v>
      </c>
      <c r="F1523" s="138">
        <v>2.70741E8</v>
      </c>
      <c r="G1523" s="138">
        <v>5.6612E7</v>
      </c>
      <c r="H1523" s="141" t="s">
        <v>59</v>
      </c>
      <c r="I1523" s="138">
        <v>3.63929E8</v>
      </c>
      <c r="J1523" s="137" t="s">
        <v>17</v>
      </c>
      <c r="K1523" s="137" t="s">
        <v>265</v>
      </c>
      <c r="L1523" s="7">
        <f t="shared" si="1"/>
        <v>547305000</v>
      </c>
      <c r="M1523" s="7">
        <f t="shared" si="2"/>
        <v>420541000</v>
      </c>
      <c r="N1523" s="7">
        <f t="shared" si="3"/>
        <v>126764000</v>
      </c>
    </row>
    <row r="1524">
      <c r="A1524" s="136">
        <v>1585.0</v>
      </c>
      <c r="B1524" s="137" t="s">
        <v>557</v>
      </c>
      <c r="C1524" s="137" t="s">
        <v>28</v>
      </c>
      <c r="D1524" s="139">
        <v>42369.0</v>
      </c>
      <c r="E1524" s="138">
        <v>8.94638E8</v>
      </c>
      <c r="F1524" s="138">
        <v>2.82037E8</v>
      </c>
      <c r="G1524" s="138">
        <v>7.1733E7</v>
      </c>
      <c r="H1524" s="140" t="s">
        <v>59</v>
      </c>
      <c r="I1524" s="138">
        <v>3.81277E8</v>
      </c>
      <c r="J1524" s="137" t="s">
        <v>17</v>
      </c>
      <c r="K1524" s="137" t="s">
        <v>265</v>
      </c>
      <c r="L1524" s="7">
        <f t="shared" si="1"/>
        <v>612601000</v>
      </c>
      <c r="M1524" s="7">
        <f t="shared" si="2"/>
        <v>453010000</v>
      </c>
      <c r="N1524" s="7">
        <f t="shared" si="3"/>
        <v>159591000</v>
      </c>
    </row>
    <row r="1525">
      <c r="A1525" s="136">
        <v>1590.0</v>
      </c>
      <c r="B1525" s="137" t="s">
        <v>558</v>
      </c>
      <c r="C1525" s="137" t="s">
        <v>25</v>
      </c>
      <c r="D1525" s="139">
        <v>41307.0</v>
      </c>
      <c r="E1525" s="138">
        <v>2.220256E9</v>
      </c>
      <c r="F1525" s="138">
        <v>1.436582E9</v>
      </c>
      <c r="G1525" s="138">
        <v>4.8888E8</v>
      </c>
      <c r="H1525" s="141" t="s">
        <v>59</v>
      </c>
      <c r="I1525" s="141" t="s">
        <v>59</v>
      </c>
      <c r="J1525" s="137" t="s">
        <v>9</v>
      </c>
      <c r="K1525" s="137" t="s">
        <v>112</v>
      </c>
      <c r="L1525" s="7">
        <f t="shared" si="1"/>
        <v>783674000</v>
      </c>
      <c r="M1525" s="6">
        <f t="shared" si="2"/>
        <v>488880000</v>
      </c>
      <c r="N1525" s="7">
        <f t="shared" si="3"/>
        <v>294794000</v>
      </c>
    </row>
    <row r="1526">
      <c r="A1526" s="136">
        <v>1591.0</v>
      </c>
      <c r="B1526" s="137" t="s">
        <v>558</v>
      </c>
      <c r="C1526" s="137" t="s">
        <v>26</v>
      </c>
      <c r="D1526" s="139">
        <v>41672.0</v>
      </c>
      <c r="E1526" s="138">
        <v>2.670573E9</v>
      </c>
      <c r="F1526" s="138">
        <v>1.729325E9</v>
      </c>
      <c r="G1526" s="138">
        <v>5.9639E8</v>
      </c>
      <c r="H1526" s="141" t="s">
        <v>59</v>
      </c>
      <c r="I1526" s="140" t="s">
        <v>59</v>
      </c>
      <c r="J1526" s="137" t="s">
        <v>9</v>
      </c>
      <c r="K1526" s="137" t="s">
        <v>112</v>
      </c>
      <c r="L1526" s="7">
        <f t="shared" si="1"/>
        <v>941248000</v>
      </c>
      <c r="M1526" s="7">
        <f t="shared" si="2"/>
        <v>596390000</v>
      </c>
      <c r="N1526" s="7">
        <f t="shared" si="3"/>
        <v>344858000</v>
      </c>
    </row>
    <row r="1527">
      <c r="A1527" s="136">
        <v>1592.0</v>
      </c>
      <c r="B1527" s="137" t="s">
        <v>558</v>
      </c>
      <c r="C1527" s="137" t="s">
        <v>27</v>
      </c>
      <c r="D1527" s="139">
        <v>42035.0</v>
      </c>
      <c r="E1527" s="138">
        <v>3.241369E9</v>
      </c>
      <c r="F1527" s="138">
        <v>2.104582E9</v>
      </c>
      <c r="G1527" s="138">
        <v>7.12006E8</v>
      </c>
      <c r="H1527" s="141" t="s">
        <v>59</v>
      </c>
      <c r="I1527" s="140" t="s">
        <v>59</v>
      </c>
      <c r="J1527" s="137" t="s">
        <v>9</v>
      </c>
      <c r="K1527" s="137" t="s">
        <v>112</v>
      </c>
      <c r="L1527" s="7">
        <f t="shared" si="1"/>
        <v>1136787000</v>
      </c>
      <c r="M1527" s="7">
        <f t="shared" si="2"/>
        <v>712006000</v>
      </c>
      <c r="N1527" s="7">
        <f t="shared" si="3"/>
        <v>424781000</v>
      </c>
    </row>
    <row r="1528">
      <c r="A1528" s="136">
        <v>1593.0</v>
      </c>
      <c r="B1528" s="137" t="s">
        <v>558</v>
      </c>
      <c r="C1528" s="137" t="s">
        <v>28</v>
      </c>
      <c r="D1528" s="139">
        <v>42400.0</v>
      </c>
      <c r="E1528" s="138">
        <v>3.924116E9</v>
      </c>
      <c r="F1528" s="138">
        <v>2.539783E9</v>
      </c>
      <c r="G1528" s="138">
        <v>8.63354E8</v>
      </c>
      <c r="H1528" s="141" t="s">
        <v>59</v>
      </c>
      <c r="I1528" s="141" t="s">
        <v>59</v>
      </c>
      <c r="J1528" s="137" t="s">
        <v>9</v>
      </c>
      <c r="K1528" s="137" t="s">
        <v>112</v>
      </c>
      <c r="L1528" s="7">
        <f t="shared" si="1"/>
        <v>1384333000</v>
      </c>
      <c r="M1528" s="6">
        <f t="shared" si="2"/>
        <v>863354000</v>
      </c>
      <c r="N1528" s="7">
        <f t="shared" si="3"/>
        <v>520979000</v>
      </c>
    </row>
    <row r="1529">
      <c r="A1529" s="136">
        <v>1594.0</v>
      </c>
      <c r="B1529" s="137" t="s">
        <v>559</v>
      </c>
      <c r="C1529" s="137" t="s">
        <v>25</v>
      </c>
      <c r="D1529" s="142">
        <v>41639.0</v>
      </c>
      <c r="E1529" s="138">
        <v>1.22489E11</v>
      </c>
      <c r="F1529" s="138">
        <v>8.9659E10</v>
      </c>
      <c r="G1529" s="140" t="s">
        <v>59</v>
      </c>
      <c r="H1529" s="141" t="s">
        <v>59</v>
      </c>
      <c r="I1529" s="138">
        <v>2.3207E10</v>
      </c>
      <c r="J1529" s="137" t="s">
        <v>13</v>
      </c>
      <c r="K1529" s="137" t="s">
        <v>114</v>
      </c>
      <c r="L1529" s="7">
        <f t="shared" si="1"/>
        <v>32830000000</v>
      </c>
      <c r="M1529" s="7">
        <f t="shared" si="2"/>
        <v>23207000000</v>
      </c>
      <c r="N1529" s="7">
        <f t="shared" si="3"/>
        <v>9623000000</v>
      </c>
    </row>
    <row r="1530">
      <c r="A1530" s="136">
        <v>1595.0</v>
      </c>
      <c r="B1530" s="137" t="s">
        <v>559</v>
      </c>
      <c r="C1530" s="137" t="s">
        <v>26</v>
      </c>
      <c r="D1530" s="139">
        <v>42004.0</v>
      </c>
      <c r="E1530" s="138">
        <v>1.30474E11</v>
      </c>
      <c r="F1530" s="138">
        <v>9.3633E10</v>
      </c>
      <c r="G1530" s="140" t="s">
        <v>59</v>
      </c>
      <c r="H1530" s="141" t="s">
        <v>59</v>
      </c>
      <c r="I1530" s="138">
        <v>2.6567E10</v>
      </c>
      <c r="J1530" s="137" t="s">
        <v>13</v>
      </c>
      <c r="K1530" s="137" t="s">
        <v>114</v>
      </c>
      <c r="L1530" s="7">
        <f t="shared" si="1"/>
        <v>36841000000</v>
      </c>
      <c r="M1530" s="7">
        <f t="shared" si="2"/>
        <v>26567000000</v>
      </c>
      <c r="N1530" s="7">
        <f t="shared" si="3"/>
        <v>10274000000</v>
      </c>
    </row>
    <row r="1531">
      <c r="A1531" s="136">
        <v>1596.0</v>
      </c>
      <c r="B1531" s="137" t="s">
        <v>559</v>
      </c>
      <c r="C1531" s="137" t="s">
        <v>27</v>
      </c>
      <c r="D1531" s="139">
        <v>42369.0</v>
      </c>
      <c r="E1531" s="138">
        <v>1.57107E11</v>
      </c>
      <c r="F1531" s="138">
        <v>1.03875E11</v>
      </c>
      <c r="G1531" s="140" t="s">
        <v>59</v>
      </c>
      <c r="H1531" s="141" t="s">
        <v>59</v>
      </c>
      <c r="I1531" s="138">
        <v>4.2211E10</v>
      </c>
      <c r="J1531" s="137" t="s">
        <v>13</v>
      </c>
      <c r="K1531" s="137" t="s">
        <v>114</v>
      </c>
      <c r="L1531" s="7">
        <f t="shared" si="1"/>
        <v>53232000000</v>
      </c>
      <c r="M1531" s="7">
        <f t="shared" si="2"/>
        <v>42211000000</v>
      </c>
      <c r="N1531" s="7">
        <f t="shared" si="3"/>
        <v>11021000000</v>
      </c>
    </row>
    <row r="1532">
      <c r="A1532" s="136">
        <v>1597.0</v>
      </c>
      <c r="B1532" s="137" t="s">
        <v>559</v>
      </c>
      <c r="C1532" s="137" t="s">
        <v>28</v>
      </c>
      <c r="D1532" s="139">
        <v>42735.0</v>
      </c>
      <c r="E1532" s="138">
        <v>1.8484E11</v>
      </c>
      <c r="F1532" s="138">
        <v>1.17038E11</v>
      </c>
      <c r="G1532" s="140" t="s">
        <v>59</v>
      </c>
      <c r="H1532" s="141" t="s">
        <v>59</v>
      </c>
      <c r="I1532" s="138">
        <v>5.4872E10</v>
      </c>
      <c r="J1532" s="137" t="s">
        <v>13</v>
      </c>
      <c r="K1532" s="137" t="s">
        <v>114</v>
      </c>
      <c r="L1532" s="7">
        <f t="shared" si="1"/>
        <v>67802000000</v>
      </c>
      <c r="M1532" s="7">
        <f t="shared" si="2"/>
        <v>54872000000</v>
      </c>
      <c r="N1532" s="7">
        <f t="shared" si="3"/>
        <v>12930000000</v>
      </c>
    </row>
    <row r="1533">
      <c r="A1533" s="136">
        <v>1598.0</v>
      </c>
      <c r="B1533" s="137" t="s">
        <v>560</v>
      </c>
      <c r="C1533" s="137" t="s">
        <v>25</v>
      </c>
      <c r="D1533" s="142">
        <v>41274.0</v>
      </c>
      <c r="E1533" s="138">
        <v>1.05154E10</v>
      </c>
      <c r="F1533" s="138">
        <v>7.1721E9</v>
      </c>
      <c r="G1533" s="138">
        <v>7.868E8</v>
      </c>
      <c r="H1533" s="141" t="s">
        <v>59</v>
      </c>
      <c r="I1533" s="138">
        <v>1.1616E9</v>
      </c>
      <c r="J1533" s="137" t="s">
        <v>12</v>
      </c>
      <c r="K1533" s="137" t="s">
        <v>410</v>
      </c>
      <c r="L1533" s="7">
        <f t="shared" si="1"/>
        <v>3343300000</v>
      </c>
      <c r="M1533" s="7">
        <f t="shared" si="2"/>
        <v>1948400000</v>
      </c>
      <c r="N1533" s="7">
        <f t="shared" si="3"/>
        <v>1394900000</v>
      </c>
    </row>
    <row r="1534">
      <c r="A1534" s="136">
        <v>1599.0</v>
      </c>
      <c r="B1534" s="137" t="s">
        <v>560</v>
      </c>
      <c r="C1534" s="137" t="s">
        <v>26</v>
      </c>
      <c r="D1534" s="139">
        <v>41639.0</v>
      </c>
      <c r="E1534" s="138">
        <v>1.03686E10</v>
      </c>
      <c r="F1534" s="138">
        <v>7.0384E9</v>
      </c>
      <c r="G1534" s="138">
        <v>7.904E8</v>
      </c>
      <c r="H1534" s="141" t="s">
        <v>59</v>
      </c>
      <c r="I1534" s="138">
        <v>1.1704E9</v>
      </c>
      <c r="J1534" s="137" t="s">
        <v>12</v>
      </c>
      <c r="K1534" s="137" t="s">
        <v>410</v>
      </c>
      <c r="L1534" s="7">
        <f t="shared" si="1"/>
        <v>3330200000</v>
      </c>
      <c r="M1534" s="7">
        <f t="shared" si="2"/>
        <v>1960800000</v>
      </c>
      <c r="N1534" s="7">
        <f t="shared" si="3"/>
        <v>1369400000</v>
      </c>
    </row>
    <row r="1535">
      <c r="A1535" s="136">
        <v>1600.0</v>
      </c>
      <c r="B1535" s="137" t="s">
        <v>560</v>
      </c>
      <c r="C1535" s="137" t="s">
        <v>27</v>
      </c>
      <c r="D1535" s="139">
        <v>42004.0</v>
      </c>
      <c r="E1535" s="138">
        <v>1.05245E10</v>
      </c>
      <c r="F1535" s="138">
        <v>7.7221E9</v>
      </c>
      <c r="G1535" s="138">
        <v>8.209E8</v>
      </c>
      <c r="H1535" s="141" t="s">
        <v>59</v>
      </c>
      <c r="I1535" s="138">
        <v>1.272E9</v>
      </c>
      <c r="J1535" s="137" t="s">
        <v>12</v>
      </c>
      <c r="K1535" s="137" t="s">
        <v>410</v>
      </c>
      <c r="L1535" s="7">
        <f t="shared" si="1"/>
        <v>2802400000</v>
      </c>
      <c r="M1535" s="7">
        <f t="shared" si="2"/>
        <v>2092900000</v>
      </c>
      <c r="N1535" s="7">
        <f t="shared" si="3"/>
        <v>709500000</v>
      </c>
    </row>
    <row r="1536">
      <c r="A1536" s="136">
        <v>1601.0</v>
      </c>
      <c r="B1536" s="137" t="s">
        <v>560</v>
      </c>
      <c r="C1536" s="137" t="s">
        <v>28</v>
      </c>
      <c r="D1536" s="139">
        <v>42369.0</v>
      </c>
      <c r="E1536" s="138">
        <v>1.07313E10</v>
      </c>
      <c r="F1536" s="138">
        <v>7.2094E9</v>
      </c>
      <c r="G1536" s="138">
        <v>8.351E8</v>
      </c>
      <c r="H1536" s="141" t="s">
        <v>59</v>
      </c>
      <c r="I1536" s="138">
        <v>1.2957E9</v>
      </c>
      <c r="J1536" s="137" t="s">
        <v>12</v>
      </c>
      <c r="K1536" s="137" t="s">
        <v>410</v>
      </c>
      <c r="L1536" s="7">
        <f t="shared" si="1"/>
        <v>3521900000</v>
      </c>
      <c r="M1536" s="7">
        <f t="shared" si="2"/>
        <v>2130800000</v>
      </c>
      <c r="N1536" s="7">
        <f t="shared" si="3"/>
        <v>1391100000</v>
      </c>
    </row>
    <row r="1537">
      <c r="A1537" s="136">
        <v>1602.0</v>
      </c>
      <c r="B1537" s="137" t="s">
        <v>561</v>
      </c>
      <c r="C1537" s="137" t="s">
        <v>25</v>
      </c>
      <c r="D1537" s="139">
        <v>41639.0</v>
      </c>
      <c r="E1537" s="138">
        <v>2.1963E10</v>
      </c>
      <c r="F1537" s="138">
        <v>5.849E9</v>
      </c>
      <c r="G1537" s="138">
        <v>6.891E9</v>
      </c>
      <c r="H1537" s="141" t="s">
        <v>59</v>
      </c>
      <c r="I1537" s="138">
        <v>1.777E9</v>
      </c>
      <c r="J1537" s="137" t="s">
        <v>14</v>
      </c>
      <c r="K1537" s="137" t="s">
        <v>210</v>
      </c>
      <c r="L1537" s="7">
        <f t="shared" si="1"/>
        <v>16114000000</v>
      </c>
      <c r="M1537" s="7">
        <f t="shared" si="2"/>
        <v>8668000000</v>
      </c>
      <c r="N1537" s="7">
        <f t="shared" si="3"/>
        <v>7446000000</v>
      </c>
    </row>
    <row r="1538">
      <c r="A1538" s="136">
        <v>1603.0</v>
      </c>
      <c r="B1538" s="137" t="s">
        <v>561</v>
      </c>
      <c r="C1538" s="137" t="s">
        <v>26</v>
      </c>
      <c r="D1538" s="139">
        <v>42004.0</v>
      </c>
      <c r="E1538" s="138">
        <v>2.3988E10</v>
      </c>
      <c r="F1538" s="138">
        <v>6.097E9</v>
      </c>
      <c r="G1538" s="138">
        <v>7.234E9</v>
      </c>
      <c r="H1538" s="141" t="s">
        <v>59</v>
      </c>
      <c r="I1538" s="138">
        <v>1.904E9</v>
      </c>
      <c r="J1538" s="137" t="s">
        <v>14</v>
      </c>
      <c r="K1538" s="137" t="s">
        <v>210</v>
      </c>
      <c r="L1538" s="7">
        <f t="shared" si="1"/>
        <v>17891000000</v>
      </c>
      <c r="M1538" s="7">
        <f t="shared" si="2"/>
        <v>9138000000</v>
      </c>
      <c r="N1538" s="7">
        <f t="shared" si="3"/>
        <v>8753000000</v>
      </c>
    </row>
    <row r="1539">
      <c r="A1539" s="136">
        <v>1604.0</v>
      </c>
      <c r="B1539" s="137" t="s">
        <v>561</v>
      </c>
      <c r="C1539" s="137" t="s">
        <v>27</v>
      </c>
      <c r="D1539" s="142">
        <v>42369.0</v>
      </c>
      <c r="E1539" s="138">
        <v>2.1813E10</v>
      </c>
      <c r="F1539" s="138">
        <v>4.434E9</v>
      </c>
      <c r="G1539" s="138">
        <v>7.315E9</v>
      </c>
      <c r="H1539" s="141" t="s">
        <v>59</v>
      </c>
      <c r="I1539" s="138">
        <v>2.012E9</v>
      </c>
      <c r="J1539" s="137" t="s">
        <v>14</v>
      </c>
      <c r="K1539" s="137" t="s">
        <v>210</v>
      </c>
      <c r="L1539" s="7">
        <f t="shared" si="1"/>
        <v>17379000000</v>
      </c>
      <c r="M1539" s="7">
        <f t="shared" si="2"/>
        <v>9327000000</v>
      </c>
      <c r="N1539" s="7">
        <f t="shared" si="3"/>
        <v>8052000000</v>
      </c>
    </row>
    <row r="1540">
      <c r="A1540" s="136">
        <v>1605.0</v>
      </c>
      <c r="B1540" s="137" t="s">
        <v>561</v>
      </c>
      <c r="C1540" s="137" t="s">
        <v>28</v>
      </c>
      <c r="D1540" s="139">
        <v>42735.0</v>
      </c>
      <c r="E1540" s="138">
        <v>1.9941E10</v>
      </c>
      <c r="F1540" s="138">
        <v>3.747E9</v>
      </c>
      <c r="G1540" s="138">
        <v>6.884E9</v>
      </c>
      <c r="H1540" s="141" t="s">
        <v>59</v>
      </c>
      <c r="I1540" s="138">
        <v>2.038E9</v>
      </c>
      <c r="J1540" s="137" t="s">
        <v>14</v>
      </c>
      <c r="K1540" s="137" t="s">
        <v>210</v>
      </c>
      <c r="L1540" s="7">
        <f t="shared" si="1"/>
        <v>16194000000</v>
      </c>
      <c r="M1540" s="7">
        <f t="shared" si="2"/>
        <v>8922000000</v>
      </c>
      <c r="N1540" s="7">
        <f t="shared" si="3"/>
        <v>7272000000</v>
      </c>
    </row>
    <row r="1541">
      <c r="A1541" s="136">
        <v>1606.0</v>
      </c>
      <c r="B1541" s="137" t="s">
        <v>562</v>
      </c>
      <c r="C1541" s="137" t="s">
        <v>25</v>
      </c>
      <c r="D1541" s="139">
        <v>41274.0</v>
      </c>
      <c r="E1541" s="138">
        <v>5.4127E10</v>
      </c>
      <c r="F1541" s="138">
        <v>1.3574E10</v>
      </c>
      <c r="G1541" s="138">
        <v>3.7352E10</v>
      </c>
      <c r="H1541" s="141" t="s">
        <v>59</v>
      </c>
      <c r="I1541" s="138">
        <v>1.858E9</v>
      </c>
      <c r="J1541" s="137" t="s">
        <v>14</v>
      </c>
      <c r="K1541" s="137" t="s">
        <v>178</v>
      </c>
      <c r="L1541" s="7">
        <f t="shared" si="1"/>
        <v>40553000000</v>
      </c>
      <c r="M1541" s="7">
        <f t="shared" si="2"/>
        <v>39210000000</v>
      </c>
      <c r="N1541" s="7">
        <f t="shared" si="3"/>
        <v>1343000000</v>
      </c>
    </row>
    <row r="1542">
      <c r="A1542" s="136">
        <v>1607.0</v>
      </c>
      <c r="B1542" s="137" t="s">
        <v>562</v>
      </c>
      <c r="C1542" s="137" t="s">
        <v>26</v>
      </c>
      <c r="D1542" s="139">
        <v>41639.0</v>
      </c>
      <c r="E1542" s="138">
        <v>5.5438E10</v>
      </c>
      <c r="F1542" s="138">
        <v>1.3703E10</v>
      </c>
      <c r="G1542" s="138">
        <v>3.2834E10</v>
      </c>
      <c r="H1542" s="141" t="s">
        <v>59</v>
      </c>
      <c r="I1542" s="138">
        <v>1.867E9</v>
      </c>
      <c r="J1542" s="137" t="s">
        <v>14</v>
      </c>
      <c r="K1542" s="137" t="s">
        <v>178</v>
      </c>
      <c r="L1542" s="7">
        <f t="shared" si="1"/>
        <v>41735000000</v>
      </c>
      <c r="M1542" s="7">
        <f t="shared" si="2"/>
        <v>34701000000</v>
      </c>
      <c r="N1542" s="7">
        <f t="shared" si="3"/>
        <v>7034000000</v>
      </c>
    </row>
    <row r="1543">
      <c r="A1543" s="136">
        <v>1608.0</v>
      </c>
      <c r="B1543" s="137" t="s">
        <v>562</v>
      </c>
      <c r="C1543" s="137" t="s">
        <v>27</v>
      </c>
      <c r="D1543" s="139">
        <v>42004.0</v>
      </c>
      <c r="E1543" s="138">
        <v>5.8232E10</v>
      </c>
      <c r="F1543" s="138">
        <v>1.4758E10</v>
      </c>
      <c r="G1543" s="138">
        <v>3.6583E10</v>
      </c>
      <c r="H1543" s="141" t="s">
        <v>59</v>
      </c>
      <c r="I1543" s="138">
        <v>1.923E9</v>
      </c>
      <c r="J1543" s="137" t="s">
        <v>14</v>
      </c>
      <c r="K1543" s="137" t="s">
        <v>178</v>
      </c>
      <c r="L1543" s="7">
        <f t="shared" si="1"/>
        <v>43474000000</v>
      </c>
      <c r="M1543" s="7">
        <f t="shared" si="2"/>
        <v>38506000000</v>
      </c>
      <c r="N1543" s="7">
        <f t="shared" si="3"/>
        <v>4968000000</v>
      </c>
    </row>
    <row r="1544">
      <c r="A1544" s="136">
        <v>1609.0</v>
      </c>
      <c r="B1544" s="137" t="s">
        <v>562</v>
      </c>
      <c r="C1544" s="137" t="s">
        <v>28</v>
      </c>
      <c r="D1544" s="139">
        <v>42369.0</v>
      </c>
      <c r="E1544" s="138">
        <v>5.8363E10</v>
      </c>
      <c r="F1544" s="138">
        <v>1.2947E10</v>
      </c>
      <c r="G1544" s="138">
        <v>3.5664E10</v>
      </c>
      <c r="H1544" s="140" t="s">
        <v>59</v>
      </c>
      <c r="I1544" s="138">
        <v>2.084E9</v>
      </c>
      <c r="J1544" s="137" t="s">
        <v>14</v>
      </c>
      <c r="K1544" s="137" t="s">
        <v>178</v>
      </c>
      <c r="L1544" s="7">
        <f t="shared" si="1"/>
        <v>45416000000</v>
      </c>
      <c r="M1544" s="7">
        <f t="shared" si="2"/>
        <v>37748000000</v>
      </c>
      <c r="N1544" s="7">
        <f t="shared" si="3"/>
        <v>7668000000</v>
      </c>
    </row>
    <row r="1545">
      <c r="A1545" s="136">
        <v>1610.0</v>
      </c>
      <c r="B1545" s="137" t="s">
        <v>563</v>
      </c>
      <c r="C1545" s="137" t="s">
        <v>25</v>
      </c>
      <c r="D1545" s="142">
        <v>41305.0</v>
      </c>
      <c r="E1545" s="138">
        <v>2.794925E9</v>
      </c>
      <c r="F1545" s="138">
        <v>1.763394E9</v>
      </c>
      <c r="G1545" s="138">
        <v>6.57246E8</v>
      </c>
      <c r="H1545" s="141" t="s">
        <v>59</v>
      </c>
      <c r="I1545" s="140" t="s">
        <v>59</v>
      </c>
      <c r="J1545" s="137" t="s">
        <v>9</v>
      </c>
      <c r="K1545" s="137" t="s">
        <v>288</v>
      </c>
      <c r="L1545" s="7">
        <f t="shared" si="1"/>
        <v>1031531000</v>
      </c>
      <c r="M1545" s="7">
        <f t="shared" si="2"/>
        <v>657246000</v>
      </c>
      <c r="N1545" s="7">
        <f t="shared" si="3"/>
        <v>374285000</v>
      </c>
    </row>
    <row r="1546">
      <c r="A1546" s="136">
        <v>1611.0</v>
      </c>
      <c r="B1546" s="137" t="s">
        <v>563</v>
      </c>
      <c r="C1546" s="137" t="s">
        <v>26</v>
      </c>
      <c r="D1546" s="139">
        <v>41670.0</v>
      </c>
      <c r="E1546" s="138">
        <v>3.086608E9</v>
      </c>
      <c r="F1546" s="138">
        <v>1.925266E9</v>
      </c>
      <c r="G1546" s="138">
        <v>7.34511E8</v>
      </c>
      <c r="H1546" s="141" t="s">
        <v>59</v>
      </c>
      <c r="I1546" s="140" t="s">
        <v>59</v>
      </c>
      <c r="J1546" s="137" t="s">
        <v>9</v>
      </c>
      <c r="K1546" s="137" t="s">
        <v>288</v>
      </c>
      <c r="L1546" s="7">
        <f t="shared" si="1"/>
        <v>1161342000</v>
      </c>
      <c r="M1546" s="7">
        <f t="shared" si="2"/>
        <v>734511000</v>
      </c>
      <c r="N1546" s="7">
        <f t="shared" si="3"/>
        <v>426831000</v>
      </c>
    </row>
    <row r="1547">
      <c r="A1547" s="136">
        <v>1612.0</v>
      </c>
      <c r="B1547" s="137" t="s">
        <v>563</v>
      </c>
      <c r="C1547" s="137" t="s">
        <v>27</v>
      </c>
      <c r="D1547" s="139">
        <v>42035.0</v>
      </c>
      <c r="E1547" s="138">
        <v>3.323077E9</v>
      </c>
      <c r="F1547" s="138">
        <v>2.148147E9</v>
      </c>
      <c r="G1547" s="138">
        <v>8.09545E8</v>
      </c>
      <c r="H1547" s="141" t="s">
        <v>59</v>
      </c>
      <c r="I1547" s="140" t="s">
        <v>59</v>
      </c>
      <c r="J1547" s="137" t="s">
        <v>9</v>
      </c>
      <c r="K1547" s="137" t="s">
        <v>288</v>
      </c>
      <c r="L1547" s="7">
        <f t="shared" si="1"/>
        <v>1174930000</v>
      </c>
      <c r="M1547" s="7">
        <f t="shared" si="2"/>
        <v>809545000</v>
      </c>
      <c r="N1547" s="7">
        <f t="shared" si="3"/>
        <v>365385000</v>
      </c>
    </row>
    <row r="1548">
      <c r="A1548" s="136">
        <v>1613.0</v>
      </c>
      <c r="B1548" s="137" t="s">
        <v>563</v>
      </c>
      <c r="C1548" s="137" t="s">
        <v>28</v>
      </c>
      <c r="D1548" s="139">
        <v>42400.0</v>
      </c>
      <c r="E1548" s="138">
        <v>3.445134E9</v>
      </c>
      <c r="F1548" s="138">
        <v>2.243232E9</v>
      </c>
      <c r="G1548" s="138">
        <v>8.48323E8</v>
      </c>
      <c r="H1548" s="141" t="s">
        <v>59</v>
      </c>
      <c r="I1548" s="140" t="s">
        <v>59</v>
      </c>
      <c r="J1548" s="137" t="s">
        <v>9</v>
      </c>
      <c r="K1548" s="137" t="s">
        <v>288</v>
      </c>
      <c r="L1548" s="7">
        <f t="shared" si="1"/>
        <v>1201902000</v>
      </c>
      <c r="M1548" s="7">
        <f t="shared" si="2"/>
        <v>848323000</v>
      </c>
      <c r="N1548" s="7">
        <f t="shared" si="3"/>
        <v>353579000</v>
      </c>
    </row>
    <row r="1549">
      <c r="A1549" s="136">
        <v>1614.0</v>
      </c>
      <c r="B1549" s="137" t="s">
        <v>564</v>
      </c>
      <c r="C1549" s="137" t="s">
        <v>25</v>
      </c>
      <c r="D1549" s="139">
        <v>41486.0</v>
      </c>
      <c r="E1549" s="138">
        <v>2.436948E9</v>
      </c>
      <c r="F1549" s="138">
        <v>1.589821E9</v>
      </c>
      <c r="G1549" s="138">
        <v>4.41168E8</v>
      </c>
      <c r="H1549" s="138">
        <v>6.263E7</v>
      </c>
      <c r="I1549" s="141" t="s">
        <v>59</v>
      </c>
      <c r="J1549" s="137" t="s">
        <v>12</v>
      </c>
      <c r="K1549" s="137" t="s">
        <v>137</v>
      </c>
      <c r="L1549" s="7">
        <f t="shared" si="1"/>
        <v>847127000</v>
      </c>
      <c r="M1549" s="6">
        <f t="shared" si="2"/>
        <v>503798000</v>
      </c>
      <c r="N1549" s="7">
        <f t="shared" si="3"/>
        <v>343329000</v>
      </c>
    </row>
    <row r="1550">
      <c r="A1550" s="136">
        <v>1615.0</v>
      </c>
      <c r="B1550" s="137" t="s">
        <v>564</v>
      </c>
      <c r="C1550" s="137" t="s">
        <v>26</v>
      </c>
      <c r="D1550" s="139">
        <v>41851.0</v>
      </c>
      <c r="E1550" s="138">
        <v>2.4735E9</v>
      </c>
      <c r="F1550" s="138">
        <v>1.5957E9</v>
      </c>
      <c r="G1550" s="138">
        <v>4.603E8</v>
      </c>
      <c r="H1550" s="138">
        <v>6.18E7</v>
      </c>
      <c r="I1550" s="140" t="s">
        <v>59</v>
      </c>
      <c r="J1550" s="137" t="s">
        <v>12</v>
      </c>
      <c r="K1550" s="137" t="s">
        <v>137</v>
      </c>
      <c r="L1550" s="7">
        <f t="shared" si="1"/>
        <v>877800000</v>
      </c>
      <c r="M1550" s="7">
        <f t="shared" si="2"/>
        <v>522100000</v>
      </c>
      <c r="N1550" s="7">
        <f t="shared" si="3"/>
        <v>355700000</v>
      </c>
    </row>
    <row r="1551">
      <c r="A1551" s="136">
        <v>1616.0</v>
      </c>
      <c r="B1551" s="137" t="s">
        <v>564</v>
      </c>
      <c r="C1551" s="137" t="s">
        <v>27</v>
      </c>
      <c r="D1551" s="139">
        <v>42216.0</v>
      </c>
      <c r="E1551" s="138">
        <v>2.3712E9</v>
      </c>
      <c r="F1551" s="138">
        <v>1.5626E9</v>
      </c>
      <c r="G1551" s="138">
        <v>4.601E8</v>
      </c>
      <c r="H1551" s="138">
        <v>6.02E7</v>
      </c>
      <c r="I1551" s="140" t="s">
        <v>59</v>
      </c>
      <c r="J1551" s="137" t="s">
        <v>12</v>
      </c>
      <c r="K1551" s="137" t="s">
        <v>137</v>
      </c>
      <c r="L1551" s="7">
        <f t="shared" si="1"/>
        <v>808600000</v>
      </c>
      <c r="M1551" s="7">
        <f t="shared" si="2"/>
        <v>520300000</v>
      </c>
      <c r="N1551" s="7">
        <f t="shared" si="3"/>
        <v>288300000</v>
      </c>
    </row>
    <row r="1552">
      <c r="A1552" s="136">
        <v>1617.0</v>
      </c>
      <c r="B1552" s="137" t="s">
        <v>564</v>
      </c>
      <c r="C1552" s="137" t="s">
        <v>28</v>
      </c>
      <c r="D1552" s="139">
        <v>42582.0</v>
      </c>
      <c r="E1552" s="138">
        <v>2.2203E9</v>
      </c>
      <c r="F1552" s="138">
        <v>1.4655E9</v>
      </c>
      <c r="G1552" s="138">
        <v>4.251E8</v>
      </c>
      <c r="H1552" s="138">
        <v>5.55E7</v>
      </c>
      <c r="I1552" s="141" t="s">
        <v>59</v>
      </c>
      <c r="J1552" s="137" t="s">
        <v>12</v>
      </c>
      <c r="K1552" s="137" t="s">
        <v>137</v>
      </c>
      <c r="L1552" s="7">
        <f t="shared" si="1"/>
        <v>754800000</v>
      </c>
      <c r="M1552" s="6">
        <f t="shared" si="2"/>
        <v>480600000</v>
      </c>
      <c r="N1552" s="7">
        <f t="shared" si="3"/>
        <v>274200000</v>
      </c>
    </row>
    <row r="1553">
      <c r="A1553" s="136">
        <v>1618.0</v>
      </c>
      <c r="B1553" s="137" t="s">
        <v>565</v>
      </c>
      <c r="C1553" s="137" t="s">
        <v>25</v>
      </c>
      <c r="D1553" s="139">
        <v>41639.0</v>
      </c>
      <c r="E1553" s="138">
        <v>5.66E10</v>
      </c>
      <c r="F1553" s="138">
        <v>4.0468E10</v>
      </c>
      <c r="G1553" s="138">
        <v>5.241E9</v>
      </c>
      <c r="H1553" s="138">
        <v>2.342E9</v>
      </c>
      <c r="I1553" s="141" t="s">
        <v>59</v>
      </c>
      <c r="J1553" s="137" t="s">
        <v>14</v>
      </c>
      <c r="K1553" s="137" t="s">
        <v>196</v>
      </c>
      <c r="L1553" s="7">
        <f t="shared" si="1"/>
        <v>16132000000</v>
      </c>
      <c r="M1553" s="6">
        <f t="shared" si="2"/>
        <v>7583000000</v>
      </c>
      <c r="N1553" s="7">
        <f t="shared" si="3"/>
        <v>8549000000</v>
      </c>
    </row>
    <row r="1554">
      <c r="A1554" s="136">
        <v>1619.0</v>
      </c>
      <c r="B1554" s="137" t="s">
        <v>565</v>
      </c>
      <c r="C1554" s="137" t="s">
        <v>26</v>
      </c>
      <c r="D1554" s="139">
        <v>42004.0</v>
      </c>
      <c r="E1554" s="138">
        <v>5.79E10</v>
      </c>
      <c r="F1554" s="138">
        <v>4.0898E10</v>
      </c>
      <c r="G1554" s="138">
        <v>4.934E9</v>
      </c>
      <c r="H1554" s="138">
        <v>2.475E9</v>
      </c>
      <c r="I1554" s="141" t="s">
        <v>59</v>
      </c>
      <c r="J1554" s="137" t="s">
        <v>14</v>
      </c>
      <c r="K1554" s="137" t="s">
        <v>196</v>
      </c>
      <c r="L1554" s="7">
        <f t="shared" si="1"/>
        <v>17002000000</v>
      </c>
      <c r="M1554" s="6">
        <f t="shared" si="2"/>
        <v>7409000000</v>
      </c>
      <c r="N1554" s="7">
        <f t="shared" si="3"/>
        <v>9593000000</v>
      </c>
    </row>
    <row r="1555">
      <c r="A1555" s="136">
        <v>1620.0</v>
      </c>
      <c r="B1555" s="137" t="s">
        <v>565</v>
      </c>
      <c r="C1555" s="137" t="s">
        <v>27</v>
      </c>
      <c r="D1555" s="139">
        <v>42369.0</v>
      </c>
      <c r="E1555" s="138">
        <v>5.6098E10</v>
      </c>
      <c r="F1555" s="138">
        <v>4.0431E10</v>
      </c>
      <c r="G1555" s="138">
        <v>6.097E9</v>
      </c>
      <c r="H1555" s="138">
        <v>2.279E9</v>
      </c>
      <c r="I1555" s="141" t="s">
        <v>59</v>
      </c>
      <c r="J1555" s="137" t="s">
        <v>14</v>
      </c>
      <c r="K1555" s="137" t="s">
        <v>196</v>
      </c>
      <c r="L1555" s="7">
        <f t="shared" si="1"/>
        <v>15667000000</v>
      </c>
      <c r="M1555" s="6">
        <f t="shared" si="2"/>
        <v>8376000000</v>
      </c>
      <c r="N1555" s="7">
        <f t="shared" si="3"/>
        <v>7291000000</v>
      </c>
    </row>
    <row r="1556">
      <c r="A1556" s="136">
        <v>1621.0</v>
      </c>
      <c r="B1556" s="137" t="s">
        <v>565</v>
      </c>
      <c r="C1556" s="137" t="s">
        <v>28</v>
      </c>
      <c r="D1556" s="139">
        <v>42735.0</v>
      </c>
      <c r="E1556" s="138">
        <v>5.7244E10</v>
      </c>
      <c r="F1556" s="138">
        <v>4.146E10</v>
      </c>
      <c r="G1556" s="138">
        <v>5.275E9</v>
      </c>
      <c r="H1556" s="138">
        <v>2.337E9</v>
      </c>
      <c r="I1556" s="141" t="s">
        <v>59</v>
      </c>
      <c r="J1556" s="137" t="s">
        <v>14</v>
      </c>
      <c r="K1556" s="137" t="s">
        <v>196</v>
      </c>
      <c r="L1556" s="7">
        <f t="shared" si="1"/>
        <v>15784000000</v>
      </c>
      <c r="M1556" s="6">
        <f t="shared" si="2"/>
        <v>7612000000</v>
      </c>
      <c r="N1556" s="7">
        <f t="shared" si="3"/>
        <v>8172000000</v>
      </c>
    </row>
    <row r="1557">
      <c r="A1557" s="136">
        <v>1622.0</v>
      </c>
      <c r="B1557" s="137" t="s">
        <v>566</v>
      </c>
      <c r="C1557" s="137" t="s">
        <v>25</v>
      </c>
      <c r="D1557" s="139">
        <v>41547.0</v>
      </c>
      <c r="E1557" s="138">
        <v>1.1778E10</v>
      </c>
      <c r="F1557" s="138">
        <v>1.932E9</v>
      </c>
      <c r="G1557" s="138">
        <v>2.207E9</v>
      </c>
      <c r="H1557" s="141" t="s">
        <v>59</v>
      </c>
      <c r="I1557" s="138">
        <v>3.97E8</v>
      </c>
      <c r="J1557" s="137" t="s">
        <v>15</v>
      </c>
      <c r="K1557" s="137" t="s">
        <v>92</v>
      </c>
      <c r="L1557" s="7">
        <f t="shared" si="1"/>
        <v>9846000000</v>
      </c>
      <c r="M1557" s="7">
        <f t="shared" si="2"/>
        <v>2604000000</v>
      </c>
      <c r="N1557" s="7">
        <f t="shared" si="3"/>
        <v>7242000000</v>
      </c>
    </row>
    <row r="1558">
      <c r="A1558" s="136">
        <v>1623.0</v>
      </c>
      <c r="B1558" s="137" t="s">
        <v>566</v>
      </c>
      <c r="C1558" s="137" t="s">
        <v>26</v>
      </c>
      <c r="D1558" s="139">
        <v>41912.0</v>
      </c>
      <c r="E1558" s="138">
        <v>1.2702E10</v>
      </c>
      <c r="F1558" s="138">
        <v>1.875E9</v>
      </c>
      <c r="G1558" s="138">
        <v>2.242E9</v>
      </c>
      <c r="H1558" s="141" t="s">
        <v>59</v>
      </c>
      <c r="I1558" s="138">
        <v>4.35E8</v>
      </c>
      <c r="J1558" s="137" t="s">
        <v>15</v>
      </c>
      <c r="K1558" s="137" t="s">
        <v>92</v>
      </c>
      <c r="L1558" s="7">
        <f t="shared" si="1"/>
        <v>10827000000</v>
      </c>
      <c r="M1558" s="7">
        <f t="shared" si="2"/>
        <v>2677000000</v>
      </c>
      <c r="N1558" s="7">
        <f t="shared" si="3"/>
        <v>8150000000</v>
      </c>
    </row>
    <row r="1559">
      <c r="A1559" s="136">
        <v>1624.0</v>
      </c>
      <c r="B1559" s="137" t="s">
        <v>566</v>
      </c>
      <c r="C1559" s="137" t="s">
        <v>27</v>
      </c>
      <c r="D1559" s="142">
        <v>42277.0</v>
      </c>
      <c r="E1559" s="138">
        <v>1.388E10</v>
      </c>
      <c r="F1559" s="138">
        <v>2.079E9</v>
      </c>
      <c r="G1559" s="138">
        <v>2.229E9</v>
      </c>
      <c r="H1559" s="140" t="s">
        <v>59</v>
      </c>
      <c r="I1559" s="138">
        <v>4.94E8</v>
      </c>
      <c r="J1559" s="137" t="s">
        <v>15</v>
      </c>
      <c r="K1559" s="137" t="s">
        <v>92</v>
      </c>
      <c r="L1559" s="7">
        <f t="shared" si="1"/>
        <v>11801000000</v>
      </c>
      <c r="M1559" s="7">
        <f t="shared" si="2"/>
        <v>2723000000</v>
      </c>
      <c r="N1559" s="7">
        <f t="shared" si="3"/>
        <v>9078000000</v>
      </c>
    </row>
    <row r="1560">
      <c r="A1560" s="136">
        <v>1625.0</v>
      </c>
      <c r="B1560" s="137" t="s">
        <v>566</v>
      </c>
      <c r="C1560" s="137" t="s">
        <v>28</v>
      </c>
      <c r="D1560" s="139">
        <v>42643.0</v>
      </c>
      <c r="E1560" s="138">
        <v>1.5082E10</v>
      </c>
      <c r="F1560" s="138">
        <v>2.226E9</v>
      </c>
      <c r="G1560" s="138">
        <v>4.469E9</v>
      </c>
      <c r="H1560" s="140" t="s">
        <v>59</v>
      </c>
      <c r="I1560" s="138">
        <v>5.02E8</v>
      </c>
      <c r="J1560" s="137" t="s">
        <v>15</v>
      </c>
      <c r="K1560" s="137" t="s">
        <v>92</v>
      </c>
      <c r="L1560" s="7">
        <f t="shared" si="1"/>
        <v>12856000000</v>
      </c>
      <c r="M1560" s="7">
        <f t="shared" si="2"/>
        <v>4971000000</v>
      </c>
      <c r="N1560" s="7">
        <f t="shared" si="3"/>
        <v>7885000000</v>
      </c>
    </row>
    <row r="1561">
      <c r="A1561" s="136">
        <v>1626.0</v>
      </c>
      <c r="B1561" s="137" t="s">
        <v>567</v>
      </c>
      <c r="C1561" s="137" t="s">
        <v>25</v>
      </c>
      <c r="D1561" s="139">
        <v>41544.0</v>
      </c>
      <c r="E1561" s="138">
        <v>2.942897E9</v>
      </c>
      <c r="F1561" s="138">
        <v>1.69321E9</v>
      </c>
      <c r="G1561" s="138">
        <v>4.32589E8</v>
      </c>
      <c r="H1561" s="138">
        <v>2.08208E8</v>
      </c>
      <c r="I1561" s="140" t="s">
        <v>59</v>
      </c>
      <c r="J1561" s="137" t="s">
        <v>13</v>
      </c>
      <c r="K1561" s="137" t="s">
        <v>70</v>
      </c>
      <c r="L1561" s="7">
        <f t="shared" si="1"/>
        <v>1249687000</v>
      </c>
      <c r="M1561" s="7">
        <f t="shared" si="2"/>
        <v>640797000</v>
      </c>
      <c r="N1561" s="7">
        <f t="shared" si="3"/>
        <v>608890000</v>
      </c>
    </row>
    <row r="1562">
      <c r="A1562" s="136">
        <v>1627.0</v>
      </c>
      <c r="B1562" s="137" t="s">
        <v>567</v>
      </c>
      <c r="C1562" s="137" t="s">
        <v>26</v>
      </c>
      <c r="D1562" s="139">
        <v>41908.0</v>
      </c>
      <c r="E1562" s="138">
        <v>3.0498E9</v>
      </c>
      <c r="F1562" s="138">
        <v>1.7481E9</v>
      </c>
      <c r="G1562" s="138">
        <v>4.706E8</v>
      </c>
      <c r="H1562" s="138">
        <v>2.348E8</v>
      </c>
      <c r="I1562" s="140" t="s">
        <v>59</v>
      </c>
      <c r="J1562" s="137" t="s">
        <v>13</v>
      </c>
      <c r="K1562" s="137" t="s">
        <v>70</v>
      </c>
      <c r="L1562" s="7">
        <f t="shared" si="1"/>
        <v>1301700000</v>
      </c>
      <c r="M1562" s="7">
        <f t="shared" si="2"/>
        <v>705400000</v>
      </c>
      <c r="N1562" s="7">
        <f t="shared" si="3"/>
        <v>596300000</v>
      </c>
    </row>
    <row r="1563">
      <c r="A1563" s="136">
        <v>1628.0</v>
      </c>
      <c r="B1563" s="137" t="s">
        <v>567</v>
      </c>
      <c r="C1563" s="137" t="s">
        <v>27</v>
      </c>
      <c r="D1563" s="139">
        <v>42279.0</v>
      </c>
      <c r="E1563" s="138">
        <v>3.0991E9</v>
      </c>
      <c r="F1563" s="138">
        <v>1.8164E9</v>
      </c>
      <c r="G1563" s="138">
        <v>4.885E8</v>
      </c>
      <c r="H1563" s="138">
        <v>2.452E8</v>
      </c>
      <c r="I1563" s="140" t="s">
        <v>59</v>
      </c>
      <c r="J1563" s="137" t="s">
        <v>13</v>
      </c>
      <c r="K1563" s="137" t="s">
        <v>70</v>
      </c>
      <c r="L1563" s="7">
        <f t="shared" si="1"/>
        <v>1282700000</v>
      </c>
      <c r="M1563" s="7">
        <f t="shared" si="2"/>
        <v>733700000</v>
      </c>
      <c r="N1563" s="7">
        <f t="shared" si="3"/>
        <v>549000000</v>
      </c>
    </row>
    <row r="1564">
      <c r="A1564" s="136">
        <v>1629.0</v>
      </c>
      <c r="B1564" s="137" t="s">
        <v>567</v>
      </c>
      <c r="C1564" s="137" t="s">
        <v>28</v>
      </c>
      <c r="D1564" s="139">
        <v>42643.0</v>
      </c>
      <c r="E1564" s="138">
        <v>3.2178E9</v>
      </c>
      <c r="F1564" s="138">
        <v>1.8565E9</v>
      </c>
      <c r="G1564" s="138">
        <v>5.57E8</v>
      </c>
      <c r="H1564" s="138">
        <v>2.535E8</v>
      </c>
      <c r="I1564" s="140" t="s">
        <v>59</v>
      </c>
      <c r="J1564" s="137" t="s">
        <v>13</v>
      </c>
      <c r="K1564" s="137" t="s">
        <v>70</v>
      </c>
      <c r="L1564" s="7">
        <f t="shared" si="1"/>
        <v>1361300000</v>
      </c>
      <c r="M1564" s="7">
        <f t="shared" si="2"/>
        <v>810500000</v>
      </c>
      <c r="N1564" s="7">
        <f t="shared" si="3"/>
        <v>550800000</v>
      </c>
    </row>
    <row r="1565">
      <c r="A1565" s="136">
        <v>1630.0</v>
      </c>
      <c r="B1565" s="137" t="s">
        <v>568</v>
      </c>
      <c r="C1565" s="137" t="s">
        <v>25</v>
      </c>
      <c r="D1565" s="142">
        <v>41274.0</v>
      </c>
      <c r="E1565" s="138">
        <v>1.0879855E10</v>
      </c>
      <c r="F1565" s="138">
        <v>5.81788E9</v>
      </c>
      <c r="G1565" s="138">
        <v>3.596708E9</v>
      </c>
      <c r="H1565" s="141" t="s">
        <v>59</v>
      </c>
      <c r="I1565" s="141" t="s">
        <v>59</v>
      </c>
      <c r="J1565" s="137" t="s">
        <v>9</v>
      </c>
      <c r="K1565" s="137" t="s">
        <v>320</v>
      </c>
      <c r="L1565" s="7">
        <f t="shared" si="1"/>
        <v>5061975000</v>
      </c>
      <c r="M1565" s="6">
        <f t="shared" si="2"/>
        <v>3596708000</v>
      </c>
      <c r="N1565" s="7">
        <f t="shared" si="3"/>
        <v>1465267000</v>
      </c>
    </row>
    <row r="1566">
      <c r="A1566" s="136">
        <v>1631.0</v>
      </c>
      <c r="B1566" s="137" t="s">
        <v>568</v>
      </c>
      <c r="C1566" s="137" t="s">
        <v>26</v>
      </c>
      <c r="D1566" s="139">
        <v>41639.0</v>
      </c>
      <c r="E1566" s="138">
        <v>1.1419648E10</v>
      </c>
      <c r="F1566" s="138">
        <v>5.931469E9</v>
      </c>
      <c r="G1566" s="138">
        <v>3.841032E9</v>
      </c>
      <c r="H1566" s="141" t="s">
        <v>59</v>
      </c>
      <c r="I1566" s="140" t="s">
        <v>59</v>
      </c>
      <c r="J1566" s="137" t="s">
        <v>9</v>
      </c>
      <c r="K1566" s="137" t="s">
        <v>320</v>
      </c>
      <c r="L1566" s="7">
        <f t="shared" si="1"/>
        <v>5488179000</v>
      </c>
      <c r="M1566" s="7">
        <f t="shared" si="2"/>
        <v>3841032000</v>
      </c>
      <c r="N1566" s="7">
        <f t="shared" si="3"/>
        <v>1647147000</v>
      </c>
    </row>
    <row r="1567">
      <c r="A1567" s="136">
        <v>1632.0</v>
      </c>
      <c r="B1567" s="137" t="s">
        <v>568</v>
      </c>
      <c r="C1567" s="137" t="s">
        <v>27</v>
      </c>
      <c r="D1567" s="142">
        <v>42007.0</v>
      </c>
      <c r="E1567" s="138">
        <v>1.2282161E10</v>
      </c>
      <c r="F1567" s="138">
        <v>6.28819E9</v>
      </c>
      <c r="G1567" s="138">
        <v>4.159885E9</v>
      </c>
      <c r="H1567" s="141" t="s">
        <v>59</v>
      </c>
      <c r="I1567" s="141" t="s">
        <v>59</v>
      </c>
      <c r="J1567" s="137" t="s">
        <v>9</v>
      </c>
      <c r="K1567" s="137" t="s">
        <v>320</v>
      </c>
      <c r="L1567" s="7">
        <f t="shared" si="1"/>
        <v>5993971000</v>
      </c>
      <c r="M1567" s="6">
        <f t="shared" si="2"/>
        <v>4159885000</v>
      </c>
      <c r="N1567" s="7">
        <f t="shared" si="3"/>
        <v>1834086000</v>
      </c>
    </row>
    <row r="1568">
      <c r="A1568" s="136">
        <v>1633.0</v>
      </c>
      <c r="B1568" s="137" t="s">
        <v>568</v>
      </c>
      <c r="C1568" s="137" t="s">
        <v>28</v>
      </c>
      <c r="D1568" s="139">
        <v>42371.0</v>
      </c>
      <c r="E1568" s="138">
        <v>1.2376744E10</v>
      </c>
      <c r="F1568" s="138">
        <v>6.3938E9</v>
      </c>
      <c r="G1568" s="138">
        <v>4.178386E9</v>
      </c>
      <c r="H1568" s="140" t="s">
        <v>59</v>
      </c>
      <c r="I1568" s="140" t="s">
        <v>59</v>
      </c>
      <c r="J1568" s="137" t="s">
        <v>9</v>
      </c>
      <c r="K1568" s="137" t="s">
        <v>320</v>
      </c>
      <c r="L1568" s="7">
        <f t="shared" si="1"/>
        <v>5982944000</v>
      </c>
      <c r="M1568" s="7">
        <f t="shared" si="2"/>
        <v>4178386000</v>
      </c>
      <c r="N1568" s="7">
        <f t="shared" si="3"/>
        <v>1804558000</v>
      </c>
    </row>
    <row r="1569">
      <c r="A1569" s="136">
        <v>1634.0</v>
      </c>
      <c r="B1569" s="137" t="s">
        <v>569</v>
      </c>
      <c r="C1569" s="137" t="s">
        <v>25</v>
      </c>
      <c r="D1569" s="142">
        <v>41547.0</v>
      </c>
      <c r="E1569" s="138">
        <v>1.3794E10</v>
      </c>
      <c r="F1569" s="138">
        <v>6.799E9</v>
      </c>
      <c r="G1569" s="138">
        <v>2.829E9</v>
      </c>
      <c r="H1569" s="140" t="s">
        <v>59</v>
      </c>
      <c r="I1569" s="138">
        <v>2.37E8</v>
      </c>
      <c r="J1569" s="137" t="s">
        <v>9</v>
      </c>
      <c r="K1569" s="137" t="s">
        <v>235</v>
      </c>
      <c r="L1569" s="7">
        <f t="shared" si="1"/>
        <v>6995000000</v>
      </c>
      <c r="M1569" s="7">
        <f t="shared" si="2"/>
        <v>3066000000</v>
      </c>
      <c r="N1569" s="7">
        <f t="shared" si="3"/>
        <v>3929000000</v>
      </c>
    </row>
    <row r="1570">
      <c r="A1570" s="136">
        <v>1635.0</v>
      </c>
      <c r="B1570" s="137" t="s">
        <v>569</v>
      </c>
      <c r="C1570" s="137" t="s">
        <v>26</v>
      </c>
      <c r="D1570" s="139">
        <v>41912.0</v>
      </c>
      <c r="E1570" s="138">
        <v>1.3783E10</v>
      </c>
      <c r="F1570" s="138">
        <v>6.542E9</v>
      </c>
      <c r="G1570" s="138">
        <v>2.899E9</v>
      </c>
      <c r="H1570" s="141" t="s">
        <v>59</v>
      </c>
      <c r="I1570" s="138">
        <v>2.17E8</v>
      </c>
      <c r="J1570" s="137" t="s">
        <v>9</v>
      </c>
      <c r="K1570" s="137" t="s">
        <v>235</v>
      </c>
      <c r="L1570" s="7">
        <f t="shared" si="1"/>
        <v>7241000000</v>
      </c>
      <c r="M1570" s="7">
        <f t="shared" si="2"/>
        <v>3116000000</v>
      </c>
      <c r="N1570" s="7">
        <f t="shared" si="3"/>
        <v>4125000000</v>
      </c>
    </row>
    <row r="1571">
      <c r="A1571" s="136">
        <v>1636.0</v>
      </c>
      <c r="B1571" s="137" t="s">
        <v>569</v>
      </c>
      <c r="C1571" s="137" t="s">
        <v>27</v>
      </c>
      <c r="D1571" s="139">
        <v>42277.0</v>
      </c>
      <c r="E1571" s="138">
        <v>1.3268E10</v>
      </c>
      <c r="F1571" s="138">
        <v>6.868E9</v>
      </c>
      <c r="G1571" s="138">
        <v>2.86E9</v>
      </c>
      <c r="H1571" s="141" t="s">
        <v>59</v>
      </c>
      <c r="I1571" s="138">
        <v>2.22E8</v>
      </c>
      <c r="J1571" s="137" t="s">
        <v>9</v>
      </c>
      <c r="K1571" s="137" t="s">
        <v>235</v>
      </c>
      <c r="L1571" s="7">
        <f t="shared" si="1"/>
        <v>6400000000</v>
      </c>
      <c r="M1571" s="7">
        <f t="shared" si="2"/>
        <v>3082000000</v>
      </c>
      <c r="N1571" s="7">
        <f t="shared" si="3"/>
        <v>3318000000</v>
      </c>
    </row>
    <row r="1572">
      <c r="A1572" s="136">
        <v>1637.0</v>
      </c>
      <c r="B1572" s="137" t="s">
        <v>569</v>
      </c>
      <c r="C1572" s="137" t="s">
        <v>28</v>
      </c>
      <c r="D1572" s="139">
        <v>42643.0</v>
      </c>
      <c r="E1572" s="138">
        <v>1.2488E10</v>
      </c>
      <c r="F1572" s="138">
        <v>6.684E9</v>
      </c>
      <c r="G1572" s="138">
        <v>2.851E9</v>
      </c>
      <c r="H1572" s="141" t="s">
        <v>59</v>
      </c>
      <c r="I1572" s="138">
        <v>2.21E8</v>
      </c>
      <c r="J1572" s="137" t="s">
        <v>9</v>
      </c>
      <c r="K1572" s="137" t="s">
        <v>235</v>
      </c>
      <c r="L1572" s="7">
        <f t="shared" si="1"/>
        <v>5804000000</v>
      </c>
      <c r="M1572" s="7">
        <f t="shared" si="2"/>
        <v>3072000000</v>
      </c>
      <c r="N1572" s="7">
        <f t="shared" si="3"/>
        <v>2732000000</v>
      </c>
    </row>
    <row r="1573">
      <c r="A1573" s="136">
        <v>1638.0</v>
      </c>
      <c r="B1573" s="137" t="s">
        <v>570</v>
      </c>
      <c r="C1573" s="137" t="s">
        <v>25</v>
      </c>
      <c r="D1573" s="139">
        <v>41274.0</v>
      </c>
      <c r="E1573" s="138">
        <v>1.38393E11</v>
      </c>
      <c r="F1573" s="138">
        <v>1.26485E11</v>
      </c>
      <c r="G1573" s="138">
        <v>5.229E9</v>
      </c>
      <c r="H1573" s="140" t="s">
        <v>59</v>
      </c>
      <c r="I1573" s="138">
        <v>1.549E9</v>
      </c>
      <c r="J1573" s="137" t="s">
        <v>11</v>
      </c>
      <c r="K1573" s="137" t="s">
        <v>372</v>
      </c>
      <c r="L1573" s="7">
        <f t="shared" si="1"/>
        <v>11908000000</v>
      </c>
      <c r="M1573" s="7">
        <f t="shared" si="2"/>
        <v>6778000000</v>
      </c>
      <c r="N1573" s="7">
        <f t="shared" si="3"/>
        <v>5130000000</v>
      </c>
    </row>
    <row r="1574">
      <c r="A1574" s="136">
        <v>1639.0</v>
      </c>
      <c r="B1574" s="137" t="s">
        <v>570</v>
      </c>
      <c r="C1574" s="137" t="s">
        <v>26</v>
      </c>
      <c r="D1574" s="139">
        <v>41639.0</v>
      </c>
      <c r="E1574" s="138">
        <v>1.38074E11</v>
      </c>
      <c r="F1574" s="138">
        <v>1.27316E11</v>
      </c>
      <c r="G1574" s="138">
        <v>5.081E9</v>
      </c>
      <c r="H1574" s="141" t="s">
        <v>59</v>
      </c>
      <c r="I1574" s="138">
        <v>1.72E9</v>
      </c>
      <c r="J1574" s="137" t="s">
        <v>11</v>
      </c>
      <c r="K1574" s="137" t="s">
        <v>372</v>
      </c>
      <c r="L1574" s="7">
        <f t="shared" si="1"/>
        <v>10758000000</v>
      </c>
      <c r="M1574" s="7">
        <f t="shared" si="2"/>
        <v>6801000000</v>
      </c>
      <c r="N1574" s="7">
        <f t="shared" si="3"/>
        <v>3957000000</v>
      </c>
    </row>
    <row r="1575">
      <c r="A1575" s="136">
        <v>1640.0</v>
      </c>
      <c r="B1575" s="137" t="s">
        <v>570</v>
      </c>
      <c r="C1575" s="137" t="s">
        <v>27</v>
      </c>
      <c r="D1575" s="139">
        <v>42004.0</v>
      </c>
      <c r="E1575" s="138">
        <v>1.30844E11</v>
      </c>
      <c r="F1575" s="138">
        <v>1.18141E11</v>
      </c>
      <c r="G1575" s="138">
        <v>5.111E9</v>
      </c>
      <c r="H1575" s="141" t="s">
        <v>59</v>
      </c>
      <c r="I1575" s="138">
        <v>1.69E9</v>
      </c>
      <c r="J1575" s="137" t="s">
        <v>11</v>
      </c>
      <c r="K1575" s="137" t="s">
        <v>372</v>
      </c>
      <c r="L1575" s="7">
        <f t="shared" si="1"/>
        <v>12703000000</v>
      </c>
      <c r="M1575" s="7">
        <f t="shared" si="2"/>
        <v>6801000000</v>
      </c>
      <c r="N1575" s="7">
        <f t="shared" si="3"/>
        <v>5902000000</v>
      </c>
    </row>
    <row r="1576">
      <c r="A1576" s="136">
        <v>1641.0</v>
      </c>
      <c r="B1576" s="137" t="s">
        <v>570</v>
      </c>
      <c r="C1576" s="137" t="s">
        <v>28</v>
      </c>
      <c r="D1576" s="139">
        <v>42369.0</v>
      </c>
      <c r="E1576" s="138">
        <v>8.7804E10</v>
      </c>
      <c r="F1576" s="138">
        <v>7.4651E10</v>
      </c>
      <c r="G1576" s="138">
        <v>4.953E9</v>
      </c>
      <c r="H1576" s="140" t="s">
        <v>59</v>
      </c>
      <c r="I1576" s="138">
        <v>1.842E9</v>
      </c>
      <c r="J1576" s="137" t="s">
        <v>11</v>
      </c>
      <c r="K1576" s="137" t="s">
        <v>372</v>
      </c>
      <c r="L1576" s="7">
        <f t="shared" si="1"/>
        <v>13153000000</v>
      </c>
      <c r="M1576" s="7">
        <f t="shared" si="2"/>
        <v>6795000000</v>
      </c>
      <c r="N1576" s="7">
        <f t="shared" si="3"/>
        <v>6358000000</v>
      </c>
    </row>
    <row r="1577">
      <c r="A1577" s="136">
        <v>1642.0</v>
      </c>
      <c r="B1577" s="137" t="s">
        <v>571</v>
      </c>
      <c r="C1577" s="137" t="s">
        <v>25</v>
      </c>
      <c r="D1577" s="139">
        <v>41274.0</v>
      </c>
      <c r="E1577" s="138">
        <v>2.56731E9</v>
      </c>
      <c r="F1577" s="138">
        <v>2.233284E9</v>
      </c>
      <c r="G1577" s="138">
        <v>3.08143E8</v>
      </c>
      <c r="H1577" s="141" t="s">
        <v>59</v>
      </c>
      <c r="I1577" s="140" t="s">
        <v>59</v>
      </c>
      <c r="J1577" s="137" t="s">
        <v>16</v>
      </c>
      <c r="K1577" s="137" t="s">
        <v>418</v>
      </c>
      <c r="L1577" s="7">
        <f t="shared" si="1"/>
        <v>334026000</v>
      </c>
      <c r="M1577" s="7">
        <f t="shared" si="2"/>
        <v>308143000</v>
      </c>
      <c r="N1577" s="7">
        <f t="shared" si="3"/>
        <v>25883000</v>
      </c>
    </row>
    <row r="1578">
      <c r="A1578" s="136">
        <v>1643.0</v>
      </c>
      <c r="B1578" s="137" t="s">
        <v>571</v>
      </c>
      <c r="C1578" s="137" t="s">
        <v>26</v>
      </c>
      <c r="D1578" s="139">
        <v>41639.0</v>
      </c>
      <c r="E1578" s="138">
        <v>2.770709E9</v>
      </c>
      <c r="F1578" s="138">
        <v>2.343829E9</v>
      </c>
      <c r="G1578" s="138">
        <v>2.74217E8</v>
      </c>
      <c r="H1578" s="141" t="s">
        <v>59</v>
      </c>
      <c r="I1578" s="140" t="s">
        <v>59</v>
      </c>
      <c r="J1578" s="137" t="s">
        <v>16</v>
      </c>
      <c r="K1578" s="137" t="s">
        <v>418</v>
      </c>
      <c r="L1578" s="7">
        <f t="shared" si="1"/>
        <v>426880000</v>
      </c>
      <c r="M1578" s="7">
        <f t="shared" si="2"/>
        <v>274217000</v>
      </c>
      <c r="N1578" s="7">
        <f t="shared" si="3"/>
        <v>152663000</v>
      </c>
    </row>
    <row r="1579">
      <c r="A1579" s="136">
        <v>1644.0</v>
      </c>
      <c r="B1579" s="137" t="s">
        <v>571</v>
      </c>
      <c r="C1579" s="137" t="s">
        <v>27</v>
      </c>
      <c r="D1579" s="139">
        <v>42004.0</v>
      </c>
      <c r="E1579" s="138">
        <v>2.994169E9</v>
      </c>
      <c r="F1579" s="138">
        <v>2.406587E9</v>
      </c>
      <c r="G1579" s="138">
        <v>2.92358E8</v>
      </c>
      <c r="H1579" s="141" t="s">
        <v>59</v>
      </c>
      <c r="I1579" s="140" t="s">
        <v>59</v>
      </c>
      <c r="J1579" s="137" t="s">
        <v>16</v>
      </c>
      <c r="K1579" s="137" t="s">
        <v>418</v>
      </c>
      <c r="L1579" s="7">
        <f t="shared" si="1"/>
        <v>587582000</v>
      </c>
      <c r="M1579" s="7">
        <f t="shared" si="2"/>
        <v>292358000</v>
      </c>
      <c r="N1579" s="7">
        <f t="shared" si="3"/>
        <v>295224000</v>
      </c>
    </row>
    <row r="1580">
      <c r="A1580" s="136">
        <v>1645.0</v>
      </c>
      <c r="B1580" s="137" t="s">
        <v>571</v>
      </c>
      <c r="C1580" s="137" t="s">
        <v>28</v>
      </c>
      <c r="D1580" s="139">
        <v>42369.0</v>
      </c>
      <c r="E1580" s="138">
        <v>3.422181E9</v>
      </c>
      <c r="F1580" s="138">
        <v>2.564648E9</v>
      </c>
      <c r="G1580" s="138">
        <v>3.12694E8</v>
      </c>
      <c r="H1580" s="140" t="s">
        <v>59</v>
      </c>
      <c r="I1580" s="140" t="s">
        <v>59</v>
      </c>
      <c r="J1580" s="137" t="s">
        <v>16</v>
      </c>
      <c r="K1580" s="137" t="s">
        <v>418</v>
      </c>
      <c r="L1580" s="7">
        <f t="shared" si="1"/>
        <v>857533000</v>
      </c>
      <c r="M1580" s="7">
        <f t="shared" si="2"/>
        <v>312694000</v>
      </c>
      <c r="N1580" s="7">
        <f t="shared" si="3"/>
        <v>544839000</v>
      </c>
    </row>
    <row r="1581">
      <c r="A1581" s="136">
        <v>1646.0</v>
      </c>
      <c r="B1581" s="137" t="s">
        <v>572</v>
      </c>
      <c r="C1581" s="137" t="s">
        <v>25</v>
      </c>
      <c r="D1581" s="139">
        <v>41639.0</v>
      </c>
      <c r="E1581" s="138">
        <v>2.299176E9</v>
      </c>
      <c r="F1581" s="138">
        <v>9.28565E8</v>
      </c>
      <c r="G1581" s="138">
        <v>1.77366E8</v>
      </c>
      <c r="H1581" s="138">
        <v>3.221E7</v>
      </c>
      <c r="I1581" s="138">
        <v>4.61627E8</v>
      </c>
      <c r="J1581" s="137" t="s">
        <v>17</v>
      </c>
      <c r="K1581" s="137" t="s">
        <v>88</v>
      </c>
      <c r="L1581" s="7">
        <f t="shared" si="1"/>
        <v>1370611000</v>
      </c>
      <c r="M1581" s="7">
        <f t="shared" si="2"/>
        <v>671203000</v>
      </c>
      <c r="N1581" s="7">
        <f t="shared" si="3"/>
        <v>699408000</v>
      </c>
    </row>
    <row r="1582">
      <c r="A1582" s="136">
        <v>1647.0</v>
      </c>
      <c r="B1582" s="137" t="s">
        <v>572</v>
      </c>
      <c r="C1582" s="137" t="s">
        <v>26</v>
      </c>
      <c r="D1582" s="139">
        <v>42004.0</v>
      </c>
      <c r="E1582" s="138">
        <v>2.312512E9</v>
      </c>
      <c r="F1582" s="138">
        <v>9.53611E8</v>
      </c>
      <c r="G1582" s="138">
        <v>1.6927E8</v>
      </c>
      <c r="H1582" s="141" t="s">
        <v>59</v>
      </c>
      <c r="I1582" s="138">
        <v>4.81303E8</v>
      </c>
      <c r="J1582" s="137" t="s">
        <v>17</v>
      </c>
      <c r="K1582" s="137" t="s">
        <v>88</v>
      </c>
      <c r="L1582" s="7">
        <f t="shared" si="1"/>
        <v>1358901000</v>
      </c>
      <c r="M1582" s="7">
        <f t="shared" si="2"/>
        <v>650573000</v>
      </c>
      <c r="N1582" s="7">
        <f t="shared" si="3"/>
        <v>708328000</v>
      </c>
    </row>
    <row r="1583">
      <c r="A1583" s="136">
        <v>1648.0</v>
      </c>
      <c r="B1583" s="137" t="s">
        <v>572</v>
      </c>
      <c r="C1583" s="137" t="s">
        <v>27</v>
      </c>
      <c r="D1583" s="139">
        <v>42369.0</v>
      </c>
      <c r="E1583" s="138">
        <v>2.502267E9</v>
      </c>
      <c r="F1583" s="138">
        <v>1.011249E9</v>
      </c>
      <c r="G1583" s="138">
        <v>1.75307E8</v>
      </c>
      <c r="H1583" s="141" t="s">
        <v>59</v>
      </c>
      <c r="I1583" s="138">
        <v>5.42952E8</v>
      </c>
      <c r="J1583" s="137" t="s">
        <v>17</v>
      </c>
      <c r="K1583" s="137" t="s">
        <v>88</v>
      </c>
      <c r="L1583" s="7">
        <f t="shared" si="1"/>
        <v>1491018000</v>
      </c>
      <c r="M1583" s="7">
        <f t="shared" si="2"/>
        <v>718259000</v>
      </c>
      <c r="N1583" s="7">
        <f t="shared" si="3"/>
        <v>772759000</v>
      </c>
    </row>
    <row r="1584">
      <c r="A1584" s="136">
        <v>1649.0</v>
      </c>
      <c r="B1584" s="137" t="s">
        <v>572</v>
      </c>
      <c r="C1584" s="137" t="s">
        <v>28</v>
      </c>
      <c r="D1584" s="139">
        <v>42735.0</v>
      </c>
      <c r="E1584" s="138">
        <v>2.506202E9</v>
      </c>
      <c r="F1584" s="138">
        <v>1.024336E9</v>
      </c>
      <c r="G1584" s="138">
        <v>1.79279E8</v>
      </c>
      <c r="H1584" s="141" t="s">
        <v>59</v>
      </c>
      <c r="I1584" s="138">
        <v>5.65059E8</v>
      </c>
      <c r="J1584" s="137" t="s">
        <v>17</v>
      </c>
      <c r="K1584" s="137" t="s">
        <v>88</v>
      </c>
      <c r="L1584" s="7">
        <f t="shared" si="1"/>
        <v>1481866000</v>
      </c>
      <c r="M1584" s="7">
        <f t="shared" si="2"/>
        <v>744338000</v>
      </c>
      <c r="N1584" s="7">
        <f t="shared" si="3"/>
        <v>737528000</v>
      </c>
    </row>
    <row r="1585">
      <c r="A1585" s="136">
        <v>1650.0</v>
      </c>
      <c r="B1585" s="137" t="s">
        <v>573</v>
      </c>
      <c r="C1585" s="137" t="s">
        <v>25</v>
      </c>
      <c r="D1585" s="139">
        <v>41274.0</v>
      </c>
      <c r="E1585" s="138">
        <v>1.407848E9</v>
      </c>
      <c r="F1585" s="138">
        <v>5.16708E8</v>
      </c>
      <c r="G1585" s="138">
        <v>2.20068E8</v>
      </c>
      <c r="H1585" s="141" t="s">
        <v>59</v>
      </c>
      <c r="I1585" s="138">
        <v>9.8844E7</v>
      </c>
      <c r="J1585" s="137" t="s">
        <v>14</v>
      </c>
      <c r="K1585" s="137" t="s">
        <v>242</v>
      </c>
      <c r="L1585" s="7">
        <f t="shared" si="1"/>
        <v>891140000</v>
      </c>
      <c r="M1585" s="7">
        <f t="shared" si="2"/>
        <v>318912000</v>
      </c>
      <c r="N1585" s="7">
        <f t="shared" si="3"/>
        <v>572228000</v>
      </c>
    </row>
    <row r="1586">
      <c r="A1586" s="136">
        <v>1651.0</v>
      </c>
      <c r="B1586" s="137" t="s">
        <v>573</v>
      </c>
      <c r="C1586" s="137" t="s">
        <v>26</v>
      </c>
      <c r="D1586" s="139">
        <v>41639.0</v>
      </c>
      <c r="E1586" s="138">
        <v>1.595703E9</v>
      </c>
      <c r="F1586" s="138">
        <v>6.22523E8</v>
      </c>
      <c r="G1586" s="138">
        <v>2.28982E8</v>
      </c>
      <c r="H1586" s="141" t="s">
        <v>59</v>
      </c>
      <c r="I1586" s="138">
        <v>1.29931E8</v>
      </c>
      <c r="J1586" s="137" t="s">
        <v>14</v>
      </c>
      <c r="K1586" s="137" t="s">
        <v>242</v>
      </c>
      <c r="L1586" s="7">
        <f t="shared" si="1"/>
        <v>973180000</v>
      </c>
      <c r="M1586" s="7">
        <f t="shared" si="2"/>
        <v>358913000</v>
      </c>
      <c r="N1586" s="7">
        <f t="shared" si="3"/>
        <v>614267000</v>
      </c>
    </row>
    <row r="1587">
      <c r="A1587" s="136">
        <v>1652.0</v>
      </c>
      <c r="B1587" s="137" t="s">
        <v>573</v>
      </c>
      <c r="C1587" s="137" t="s">
        <v>27</v>
      </c>
      <c r="D1587" s="139">
        <v>42004.0</v>
      </c>
      <c r="E1587" s="138">
        <v>1.746726E9</v>
      </c>
      <c r="F1587" s="138">
        <v>7.16598E8</v>
      </c>
      <c r="G1587" s="138">
        <v>2.27306E8</v>
      </c>
      <c r="H1587" s="141" t="s">
        <v>59</v>
      </c>
      <c r="I1587" s="138">
        <v>1.42376E8</v>
      </c>
      <c r="J1587" s="137" t="s">
        <v>14</v>
      </c>
      <c r="K1587" s="137" t="s">
        <v>242</v>
      </c>
      <c r="L1587" s="7">
        <f t="shared" si="1"/>
        <v>1030128000</v>
      </c>
      <c r="M1587" s="7">
        <f t="shared" si="2"/>
        <v>369682000</v>
      </c>
      <c r="N1587" s="7">
        <f t="shared" si="3"/>
        <v>660446000</v>
      </c>
    </row>
    <row r="1588">
      <c r="A1588" s="136">
        <v>1653.0</v>
      </c>
      <c r="B1588" s="137" t="s">
        <v>573</v>
      </c>
      <c r="C1588" s="137" t="s">
        <v>28</v>
      </c>
      <c r="D1588" s="139">
        <v>42369.0</v>
      </c>
      <c r="E1588" s="138">
        <v>2.06801E9</v>
      </c>
      <c r="F1588" s="138">
        <v>8.03274E8</v>
      </c>
      <c r="G1588" s="138">
        <v>3.1269E8</v>
      </c>
      <c r="H1588" s="141" t="s">
        <v>59</v>
      </c>
      <c r="I1588" s="138">
        <v>2.15484E8</v>
      </c>
      <c r="J1588" s="137" t="s">
        <v>14</v>
      </c>
      <c r="K1588" s="137" t="s">
        <v>242</v>
      </c>
      <c r="L1588" s="7">
        <f t="shared" si="1"/>
        <v>1264736000</v>
      </c>
      <c r="M1588" s="7">
        <f t="shared" si="2"/>
        <v>528174000</v>
      </c>
      <c r="N1588" s="7">
        <f t="shared" si="3"/>
        <v>736562000</v>
      </c>
    </row>
    <row r="1589">
      <c r="A1589" s="136">
        <v>1654.0</v>
      </c>
      <c r="B1589" s="137" t="s">
        <v>574</v>
      </c>
      <c r="C1589" s="137" t="s">
        <v>25</v>
      </c>
      <c r="D1589" s="139">
        <v>41274.0</v>
      </c>
      <c r="E1589" s="138">
        <v>8.73592E8</v>
      </c>
      <c r="F1589" s="138">
        <v>1.676E8</v>
      </c>
      <c r="G1589" s="138">
        <v>1.86971E8</v>
      </c>
      <c r="H1589" s="138">
        <v>6.1694E7</v>
      </c>
      <c r="I1589" s="140" t="s">
        <v>59</v>
      </c>
      <c r="J1589" s="137" t="s">
        <v>15</v>
      </c>
      <c r="K1589" s="137" t="s">
        <v>92</v>
      </c>
      <c r="L1589" s="7">
        <f t="shared" si="1"/>
        <v>705992000</v>
      </c>
      <c r="M1589" s="7">
        <f t="shared" si="2"/>
        <v>248665000</v>
      </c>
      <c r="N1589" s="7">
        <f t="shared" si="3"/>
        <v>457327000</v>
      </c>
    </row>
    <row r="1590">
      <c r="A1590" s="136">
        <v>1655.0</v>
      </c>
      <c r="B1590" s="137" t="s">
        <v>574</v>
      </c>
      <c r="C1590" s="137" t="s">
        <v>26</v>
      </c>
      <c r="D1590" s="139">
        <v>41639.0</v>
      </c>
      <c r="E1590" s="138">
        <v>9.65087E8</v>
      </c>
      <c r="F1590" s="138">
        <v>1.87013E8</v>
      </c>
      <c r="G1590" s="138">
        <v>1.79545E8</v>
      </c>
      <c r="H1590" s="138">
        <v>7.0297E7</v>
      </c>
      <c r="I1590" s="140" t="s">
        <v>59</v>
      </c>
      <c r="J1590" s="137" t="s">
        <v>15</v>
      </c>
      <c r="K1590" s="137" t="s">
        <v>92</v>
      </c>
      <c r="L1590" s="7">
        <f t="shared" si="1"/>
        <v>778074000</v>
      </c>
      <c r="M1590" s="7">
        <f t="shared" si="2"/>
        <v>249842000</v>
      </c>
      <c r="N1590" s="7">
        <f t="shared" si="3"/>
        <v>528232000</v>
      </c>
    </row>
    <row r="1591">
      <c r="A1591" s="136">
        <v>1656.0</v>
      </c>
      <c r="B1591" s="137" t="s">
        <v>574</v>
      </c>
      <c r="C1591" s="137" t="s">
        <v>27</v>
      </c>
      <c r="D1591" s="139">
        <v>42004.0</v>
      </c>
      <c r="E1591" s="138">
        <v>1.010117E9</v>
      </c>
      <c r="F1591" s="138">
        <v>1.88425E8</v>
      </c>
      <c r="G1591" s="138">
        <v>1.89488E8</v>
      </c>
      <c r="H1591" s="138">
        <v>6.7777E7</v>
      </c>
      <c r="I1591" s="140" t="s">
        <v>59</v>
      </c>
      <c r="J1591" s="137" t="s">
        <v>15</v>
      </c>
      <c r="K1591" s="137" t="s">
        <v>92</v>
      </c>
      <c r="L1591" s="7">
        <f t="shared" si="1"/>
        <v>821692000</v>
      </c>
      <c r="M1591" s="7">
        <f t="shared" si="2"/>
        <v>257265000</v>
      </c>
      <c r="N1591" s="7">
        <f t="shared" si="3"/>
        <v>564427000</v>
      </c>
    </row>
    <row r="1592">
      <c r="A1592" s="136">
        <v>1657.0</v>
      </c>
      <c r="B1592" s="137" t="s">
        <v>574</v>
      </c>
      <c r="C1592" s="137" t="s">
        <v>28</v>
      </c>
      <c r="D1592" s="139">
        <v>42369.0</v>
      </c>
      <c r="E1592" s="138">
        <v>1.059366E9</v>
      </c>
      <c r="F1592" s="138">
        <v>1.92788E8</v>
      </c>
      <c r="G1592" s="138">
        <v>1.96914E8</v>
      </c>
      <c r="H1592" s="138">
        <v>6.3718E7</v>
      </c>
      <c r="I1592" s="141" t="s">
        <v>59</v>
      </c>
      <c r="J1592" s="137" t="s">
        <v>15</v>
      </c>
      <c r="K1592" s="137" t="s">
        <v>92</v>
      </c>
      <c r="L1592" s="7">
        <f t="shared" si="1"/>
        <v>866578000</v>
      </c>
      <c r="M1592" s="6">
        <f t="shared" si="2"/>
        <v>260632000</v>
      </c>
      <c r="N1592" s="7">
        <f t="shared" si="3"/>
        <v>605946000</v>
      </c>
    </row>
    <row r="1593">
      <c r="A1593" s="136">
        <v>1658.0</v>
      </c>
      <c r="B1593" s="137" t="s">
        <v>575</v>
      </c>
      <c r="C1593" s="137" t="s">
        <v>25</v>
      </c>
      <c r="D1593" s="139">
        <v>41274.0</v>
      </c>
      <c r="E1593" s="138">
        <v>1.527042E9</v>
      </c>
      <c r="F1593" s="138">
        <v>2.79885E8</v>
      </c>
      <c r="G1593" s="138">
        <v>4.32681E8</v>
      </c>
      <c r="H1593" s="138">
        <v>7.65905E8</v>
      </c>
      <c r="I1593" s="140" t="s">
        <v>59</v>
      </c>
      <c r="J1593" s="137" t="s">
        <v>13</v>
      </c>
      <c r="K1593" s="137" t="s">
        <v>100</v>
      </c>
      <c r="L1593" s="7">
        <f t="shared" si="1"/>
        <v>1247157000</v>
      </c>
      <c r="M1593" s="7">
        <f t="shared" si="2"/>
        <v>1198586000</v>
      </c>
      <c r="N1593" s="7">
        <f t="shared" si="3"/>
        <v>48571000</v>
      </c>
    </row>
    <row r="1594">
      <c r="A1594" s="136">
        <v>1659.0</v>
      </c>
      <c r="B1594" s="137" t="s">
        <v>575</v>
      </c>
      <c r="C1594" s="137" t="s">
        <v>26</v>
      </c>
      <c r="D1594" s="139">
        <v>41639.0</v>
      </c>
      <c r="E1594" s="138">
        <v>1.211975E9</v>
      </c>
      <c r="F1594" s="138">
        <v>1.30277E8</v>
      </c>
      <c r="G1594" s="138">
        <v>3.56188E8</v>
      </c>
      <c r="H1594" s="138">
        <v>8.82097E8</v>
      </c>
      <c r="I1594" s="141" t="s">
        <v>59</v>
      </c>
      <c r="J1594" s="137" t="s">
        <v>13</v>
      </c>
      <c r="K1594" s="137" t="s">
        <v>100</v>
      </c>
      <c r="L1594" s="7">
        <f t="shared" si="1"/>
        <v>1081698000</v>
      </c>
      <c r="M1594" s="6">
        <f t="shared" si="2"/>
        <v>1238285000</v>
      </c>
      <c r="N1594" s="7">
        <f t="shared" si="3"/>
        <v>-156587000</v>
      </c>
    </row>
    <row r="1595">
      <c r="A1595" s="136">
        <v>1660.0</v>
      </c>
      <c r="B1595" s="137" t="s">
        <v>575</v>
      </c>
      <c r="C1595" s="137" t="s">
        <v>27</v>
      </c>
      <c r="D1595" s="139">
        <v>42004.0</v>
      </c>
      <c r="E1595" s="138">
        <v>5.80415E8</v>
      </c>
      <c r="F1595" s="138">
        <v>6.0987E7</v>
      </c>
      <c r="G1595" s="138">
        <v>3.05409E8</v>
      </c>
      <c r="H1595" s="138">
        <v>8.55506E8</v>
      </c>
      <c r="I1595" s="141" t="s">
        <v>59</v>
      </c>
      <c r="J1595" s="137" t="s">
        <v>13</v>
      </c>
      <c r="K1595" s="137" t="s">
        <v>100</v>
      </c>
      <c r="L1595" s="7">
        <f t="shared" si="1"/>
        <v>519428000</v>
      </c>
      <c r="M1595" s="6">
        <f t="shared" si="2"/>
        <v>1160915000</v>
      </c>
      <c r="N1595" s="7">
        <f t="shared" si="3"/>
        <v>-641487000</v>
      </c>
    </row>
    <row r="1596">
      <c r="A1596" s="136">
        <v>1661.0</v>
      </c>
      <c r="B1596" s="137" t="s">
        <v>575</v>
      </c>
      <c r="C1596" s="137" t="s">
        <v>28</v>
      </c>
      <c r="D1596" s="139">
        <v>42369.0</v>
      </c>
      <c r="E1596" s="138">
        <v>1.032336E9</v>
      </c>
      <c r="F1596" s="138">
        <v>1.24512E8</v>
      </c>
      <c r="G1596" s="138">
        <v>3.76575E8</v>
      </c>
      <c r="H1596" s="138">
        <v>9.95922E8</v>
      </c>
      <c r="I1596" s="141" t="s">
        <v>59</v>
      </c>
      <c r="J1596" s="137" t="s">
        <v>13</v>
      </c>
      <c r="K1596" s="137" t="s">
        <v>100</v>
      </c>
      <c r="L1596" s="7">
        <f t="shared" si="1"/>
        <v>907824000</v>
      </c>
      <c r="M1596" s="6">
        <f t="shared" si="2"/>
        <v>1372497000</v>
      </c>
      <c r="N1596" s="7">
        <f t="shared" si="3"/>
        <v>-464673000</v>
      </c>
    </row>
    <row r="1597">
      <c r="A1597" s="136">
        <v>1662.0</v>
      </c>
      <c r="B1597" s="137" t="s">
        <v>576</v>
      </c>
      <c r="C1597" s="137" t="s">
        <v>25</v>
      </c>
      <c r="D1597" s="139">
        <v>41639.0</v>
      </c>
      <c r="E1597" s="138">
        <v>2.514595E9</v>
      </c>
      <c r="F1597" s="138">
        <v>1.11824E9</v>
      </c>
      <c r="G1597" s="138">
        <v>1.32447E8</v>
      </c>
      <c r="H1597" s="140" t="s">
        <v>59</v>
      </c>
      <c r="I1597" s="138">
        <v>6.29908E8</v>
      </c>
      <c r="J1597" s="137" t="s">
        <v>17</v>
      </c>
      <c r="K1597" s="137" t="s">
        <v>88</v>
      </c>
      <c r="L1597" s="7">
        <f t="shared" si="1"/>
        <v>1396355000</v>
      </c>
      <c r="M1597" s="7">
        <f t="shared" si="2"/>
        <v>762355000</v>
      </c>
      <c r="N1597" s="7">
        <f t="shared" si="3"/>
        <v>634000000</v>
      </c>
    </row>
    <row r="1598">
      <c r="A1598" s="136">
        <v>1663.0</v>
      </c>
      <c r="B1598" s="137" t="s">
        <v>576</v>
      </c>
      <c r="C1598" s="137" t="s">
        <v>26</v>
      </c>
      <c r="D1598" s="139">
        <v>42004.0</v>
      </c>
      <c r="E1598" s="138">
        <v>2.77255E9</v>
      </c>
      <c r="F1598" s="138">
        <v>1.21248E9</v>
      </c>
      <c r="G1598" s="138">
        <v>1.47481E8</v>
      </c>
      <c r="H1598" s="141" t="s">
        <v>59</v>
      </c>
      <c r="I1598" s="138">
        <v>7.25216E8</v>
      </c>
      <c r="J1598" s="137" t="s">
        <v>17</v>
      </c>
      <c r="K1598" s="137" t="s">
        <v>88</v>
      </c>
      <c r="L1598" s="7">
        <f t="shared" si="1"/>
        <v>1560070000</v>
      </c>
      <c r="M1598" s="7">
        <f t="shared" si="2"/>
        <v>872697000</v>
      </c>
      <c r="N1598" s="7">
        <f t="shared" si="3"/>
        <v>687373000</v>
      </c>
    </row>
    <row r="1599">
      <c r="A1599" s="136">
        <v>1664.0</v>
      </c>
      <c r="B1599" s="137" t="s">
        <v>576</v>
      </c>
      <c r="C1599" s="137" t="s">
        <v>27</v>
      </c>
      <c r="D1599" s="139">
        <v>42369.0</v>
      </c>
      <c r="E1599" s="138">
        <v>3.285346E9</v>
      </c>
      <c r="F1599" s="138">
        <v>1.410205E9</v>
      </c>
      <c r="G1599" s="138">
        <v>1.45992E8</v>
      </c>
      <c r="H1599" s="141" t="s">
        <v>59</v>
      </c>
      <c r="I1599" s="138">
        <v>8.94057E8</v>
      </c>
      <c r="J1599" s="137" t="s">
        <v>17</v>
      </c>
      <c r="K1599" s="137" t="s">
        <v>88</v>
      </c>
      <c r="L1599" s="7">
        <f t="shared" si="1"/>
        <v>1875141000</v>
      </c>
      <c r="M1599" s="7">
        <f t="shared" si="2"/>
        <v>1040049000</v>
      </c>
      <c r="N1599" s="7">
        <f t="shared" si="3"/>
        <v>835092000</v>
      </c>
    </row>
    <row r="1600">
      <c r="A1600" s="136">
        <v>1665.0</v>
      </c>
      <c r="B1600" s="137" t="s">
        <v>576</v>
      </c>
      <c r="C1600" s="137" t="s">
        <v>28</v>
      </c>
      <c r="D1600" s="139">
        <v>42735.0</v>
      </c>
      <c r="E1600" s="138">
        <v>3.442646E9</v>
      </c>
      <c r="F1600" s="138">
        <v>1.442073E9</v>
      </c>
      <c r="G1600" s="138">
        <v>1.36863E8</v>
      </c>
      <c r="H1600" s="141" t="s">
        <v>59</v>
      </c>
      <c r="I1600" s="138">
        <v>8.98924E8</v>
      </c>
      <c r="J1600" s="137" t="s">
        <v>17</v>
      </c>
      <c r="K1600" s="137" t="s">
        <v>88</v>
      </c>
      <c r="L1600" s="7">
        <f t="shared" si="1"/>
        <v>2000573000</v>
      </c>
      <c r="M1600" s="7">
        <f t="shared" si="2"/>
        <v>1035787000</v>
      </c>
      <c r="N1600" s="7">
        <f t="shared" si="3"/>
        <v>964786000</v>
      </c>
    </row>
    <row r="1601">
      <c r="A1601" s="136">
        <v>1666.0</v>
      </c>
      <c r="B1601" s="137" t="s">
        <v>577</v>
      </c>
      <c r="C1601" s="137" t="s">
        <v>25</v>
      </c>
      <c r="D1601" s="139">
        <v>41274.0</v>
      </c>
      <c r="E1601" s="138">
        <v>1.15846E11</v>
      </c>
      <c r="F1601" s="138">
        <v>4.6275E10</v>
      </c>
      <c r="G1601" s="138">
        <v>3.9951E10</v>
      </c>
      <c r="H1601" s="141" t="s">
        <v>59</v>
      </c>
      <c r="I1601" s="138">
        <v>1.646E10</v>
      </c>
      <c r="J1601" s="137" t="s">
        <v>18</v>
      </c>
      <c r="K1601" s="137" t="s">
        <v>214</v>
      </c>
      <c r="L1601" s="7">
        <f t="shared" si="1"/>
        <v>69571000000</v>
      </c>
      <c r="M1601" s="7">
        <f t="shared" si="2"/>
        <v>56411000000</v>
      </c>
      <c r="N1601" s="7">
        <f t="shared" si="3"/>
        <v>13160000000</v>
      </c>
    </row>
    <row r="1602">
      <c r="A1602" s="136">
        <v>1667.0</v>
      </c>
      <c r="B1602" s="137" t="s">
        <v>577</v>
      </c>
      <c r="C1602" s="137" t="s">
        <v>26</v>
      </c>
      <c r="D1602" s="139">
        <v>41639.0</v>
      </c>
      <c r="E1602" s="138">
        <v>1.2055E11</v>
      </c>
      <c r="F1602" s="138">
        <v>4.4887E10</v>
      </c>
      <c r="G1602" s="138">
        <v>2.7089E10</v>
      </c>
      <c r="H1602" s="141" t="s">
        <v>59</v>
      </c>
      <c r="I1602" s="138">
        <v>1.6606E10</v>
      </c>
      <c r="J1602" s="137" t="s">
        <v>18</v>
      </c>
      <c r="K1602" s="137" t="s">
        <v>214</v>
      </c>
      <c r="L1602" s="7">
        <f t="shared" si="1"/>
        <v>75663000000</v>
      </c>
      <c r="M1602" s="7">
        <f t="shared" si="2"/>
        <v>43695000000</v>
      </c>
      <c r="N1602" s="7">
        <f t="shared" si="3"/>
        <v>31968000000</v>
      </c>
    </row>
    <row r="1603">
      <c r="A1603" s="136">
        <v>1668.0</v>
      </c>
      <c r="B1603" s="137" t="s">
        <v>577</v>
      </c>
      <c r="C1603" s="137" t="s">
        <v>27</v>
      </c>
      <c r="D1603" s="139">
        <v>42004.0</v>
      </c>
      <c r="E1603" s="138">
        <v>1.27079E11</v>
      </c>
      <c r="F1603" s="138">
        <v>4.9931E10</v>
      </c>
      <c r="G1603" s="138">
        <v>4.1016E10</v>
      </c>
      <c r="H1603" s="140" t="s">
        <v>59</v>
      </c>
      <c r="I1603" s="138">
        <v>1.6533E10</v>
      </c>
      <c r="J1603" s="137" t="s">
        <v>18</v>
      </c>
      <c r="K1603" s="137" t="s">
        <v>214</v>
      </c>
      <c r="L1603" s="7">
        <f t="shared" si="1"/>
        <v>77148000000</v>
      </c>
      <c r="M1603" s="7">
        <f t="shared" si="2"/>
        <v>57549000000</v>
      </c>
      <c r="N1603" s="7">
        <f t="shared" si="3"/>
        <v>19599000000</v>
      </c>
    </row>
    <row r="1604">
      <c r="A1604" s="136">
        <v>1669.0</v>
      </c>
      <c r="B1604" s="137" t="s">
        <v>577</v>
      </c>
      <c r="C1604" s="137" t="s">
        <v>28</v>
      </c>
      <c r="D1604" s="139">
        <v>42369.0</v>
      </c>
      <c r="E1604" s="138">
        <v>1.3162E11</v>
      </c>
      <c r="F1604" s="138">
        <v>5.2557E10</v>
      </c>
      <c r="G1604" s="138">
        <v>2.9986E10</v>
      </c>
      <c r="H1604" s="141" t="s">
        <v>59</v>
      </c>
      <c r="I1604" s="138">
        <v>1.6017E10</v>
      </c>
      <c r="J1604" s="137" t="s">
        <v>18</v>
      </c>
      <c r="K1604" s="137" t="s">
        <v>214</v>
      </c>
      <c r="L1604" s="7">
        <f t="shared" si="1"/>
        <v>79063000000</v>
      </c>
      <c r="M1604" s="7">
        <f t="shared" si="2"/>
        <v>46003000000</v>
      </c>
      <c r="N1604" s="7">
        <f t="shared" si="3"/>
        <v>33060000000</v>
      </c>
    </row>
    <row r="1605">
      <c r="A1605" s="136">
        <v>1670.0</v>
      </c>
      <c r="B1605" s="137" t="s">
        <v>578</v>
      </c>
      <c r="C1605" s="137" t="s">
        <v>25</v>
      </c>
      <c r="D1605" s="139">
        <v>41274.0</v>
      </c>
      <c r="E1605" s="138">
        <v>1.843641E9</v>
      </c>
      <c r="F1605" s="138">
        <v>7.37614E8</v>
      </c>
      <c r="G1605" s="138">
        <v>4.7727E8</v>
      </c>
      <c r="H1605" s="138">
        <v>9.6004E7</v>
      </c>
      <c r="I1605" s="138">
        <v>1.3829E7</v>
      </c>
      <c r="J1605" s="137" t="s">
        <v>13</v>
      </c>
      <c r="K1605" s="137" t="s">
        <v>68</v>
      </c>
      <c r="L1605" s="7">
        <f t="shared" si="1"/>
        <v>1106027000</v>
      </c>
      <c r="M1605" s="7">
        <f t="shared" si="2"/>
        <v>587103000</v>
      </c>
      <c r="N1605" s="7">
        <f t="shared" si="3"/>
        <v>518924000</v>
      </c>
    </row>
    <row r="1606">
      <c r="A1606" s="136">
        <v>1671.0</v>
      </c>
      <c r="B1606" s="137" t="s">
        <v>578</v>
      </c>
      <c r="C1606" s="137" t="s">
        <v>26</v>
      </c>
      <c r="D1606" s="142">
        <v>41639.0</v>
      </c>
      <c r="E1606" s="138">
        <v>1.904218E9</v>
      </c>
      <c r="F1606" s="138">
        <v>7.83456E8</v>
      </c>
      <c r="G1606" s="138">
        <v>4.92965E8</v>
      </c>
      <c r="H1606" s="138">
        <v>1.00536E8</v>
      </c>
      <c r="I1606" s="138">
        <v>9918000.0</v>
      </c>
      <c r="J1606" s="137" t="s">
        <v>13</v>
      </c>
      <c r="K1606" s="137" t="s">
        <v>68</v>
      </c>
      <c r="L1606" s="7">
        <f t="shared" si="1"/>
        <v>1120762000</v>
      </c>
      <c r="M1606" s="7">
        <f t="shared" si="2"/>
        <v>603419000</v>
      </c>
      <c r="N1606" s="7">
        <f t="shared" si="3"/>
        <v>517343000</v>
      </c>
    </row>
    <row r="1607">
      <c r="A1607" s="136">
        <v>1672.0</v>
      </c>
      <c r="B1607" s="137" t="s">
        <v>578</v>
      </c>
      <c r="C1607" s="137" t="s">
        <v>27</v>
      </c>
      <c r="D1607" s="139">
        <v>42004.0</v>
      </c>
      <c r="E1607" s="138">
        <v>1.989344E9</v>
      </c>
      <c r="F1607" s="138">
        <v>8.24913E8</v>
      </c>
      <c r="G1607" s="138">
        <v>5.12707E8</v>
      </c>
      <c r="H1607" s="138">
        <v>1.07726E8</v>
      </c>
      <c r="I1607" s="138">
        <v>1.0634E7</v>
      </c>
      <c r="J1607" s="137" t="s">
        <v>13</v>
      </c>
      <c r="K1607" s="137" t="s">
        <v>68</v>
      </c>
      <c r="L1607" s="7">
        <f t="shared" si="1"/>
        <v>1164431000</v>
      </c>
      <c r="M1607" s="7">
        <f t="shared" si="2"/>
        <v>631067000</v>
      </c>
      <c r="N1607" s="7">
        <f t="shared" si="3"/>
        <v>533364000</v>
      </c>
    </row>
    <row r="1608">
      <c r="A1608" s="136">
        <v>1673.0</v>
      </c>
      <c r="B1608" s="137" t="s">
        <v>578</v>
      </c>
      <c r="C1608" s="137" t="s">
        <v>28</v>
      </c>
      <c r="D1608" s="139">
        <v>42369.0</v>
      </c>
      <c r="E1608" s="138">
        <v>2.042332E9</v>
      </c>
      <c r="F1608" s="138">
        <v>8.42672E8</v>
      </c>
      <c r="G1608" s="138">
        <v>4.95747E8</v>
      </c>
      <c r="H1608" s="138">
        <v>1.18545E8</v>
      </c>
      <c r="I1608" s="138">
        <v>1.0123E7</v>
      </c>
      <c r="J1608" s="137" t="s">
        <v>13</v>
      </c>
      <c r="K1608" s="137" t="s">
        <v>68</v>
      </c>
      <c r="L1608" s="7">
        <f t="shared" si="1"/>
        <v>1199660000</v>
      </c>
      <c r="M1608" s="7">
        <f t="shared" si="2"/>
        <v>624415000</v>
      </c>
      <c r="N1608" s="7">
        <f t="shared" si="3"/>
        <v>575245000</v>
      </c>
    </row>
    <row r="1609">
      <c r="A1609" s="136">
        <v>1674.0</v>
      </c>
      <c r="B1609" s="137" t="s">
        <v>579</v>
      </c>
      <c r="C1609" s="137" t="s">
        <v>25</v>
      </c>
      <c r="D1609" s="139">
        <v>41453.0</v>
      </c>
      <c r="E1609" s="138">
        <v>1.5351E10</v>
      </c>
      <c r="F1609" s="138">
        <v>1.0988E10</v>
      </c>
      <c r="G1609" s="138">
        <v>1.525E9</v>
      </c>
      <c r="H1609" s="138">
        <v>1.572E9</v>
      </c>
      <c r="I1609" s="141" t="s">
        <v>59</v>
      </c>
      <c r="J1609" s="137" t="s">
        <v>15</v>
      </c>
      <c r="K1609" s="137" t="s">
        <v>520</v>
      </c>
      <c r="L1609" s="7">
        <f t="shared" si="1"/>
        <v>4363000000</v>
      </c>
      <c r="M1609" s="6">
        <f t="shared" si="2"/>
        <v>3097000000</v>
      </c>
      <c r="N1609" s="7">
        <f t="shared" si="3"/>
        <v>1266000000</v>
      </c>
    </row>
    <row r="1610">
      <c r="A1610" s="136">
        <v>1675.0</v>
      </c>
      <c r="B1610" s="137" t="s">
        <v>579</v>
      </c>
      <c r="C1610" s="137" t="s">
        <v>26</v>
      </c>
      <c r="D1610" s="139">
        <v>41817.0</v>
      </c>
      <c r="E1610" s="138">
        <v>1.513E10</v>
      </c>
      <c r="F1610" s="138">
        <v>1.077E10</v>
      </c>
      <c r="G1610" s="138">
        <v>9.08E8</v>
      </c>
      <c r="H1610" s="138">
        <v>1.661E9</v>
      </c>
      <c r="I1610" s="141" t="s">
        <v>59</v>
      </c>
      <c r="J1610" s="137" t="s">
        <v>15</v>
      </c>
      <c r="K1610" s="137" t="s">
        <v>520</v>
      </c>
      <c r="L1610" s="7">
        <f t="shared" si="1"/>
        <v>4360000000</v>
      </c>
      <c r="M1610" s="6">
        <f t="shared" si="2"/>
        <v>2569000000</v>
      </c>
      <c r="N1610" s="7">
        <f t="shared" si="3"/>
        <v>1791000000</v>
      </c>
    </row>
    <row r="1611">
      <c r="A1611" s="136">
        <v>1676.0</v>
      </c>
      <c r="B1611" s="137" t="s">
        <v>579</v>
      </c>
      <c r="C1611" s="137" t="s">
        <v>27</v>
      </c>
      <c r="D1611" s="139">
        <v>42188.0</v>
      </c>
      <c r="E1611" s="138">
        <v>1.4572E10</v>
      </c>
      <c r="F1611" s="138">
        <v>1.0351E10</v>
      </c>
      <c r="G1611" s="138">
        <v>9.64E8</v>
      </c>
      <c r="H1611" s="138">
        <v>1.646E9</v>
      </c>
      <c r="I1611" s="140" t="s">
        <v>59</v>
      </c>
      <c r="J1611" s="137" t="s">
        <v>15</v>
      </c>
      <c r="K1611" s="137" t="s">
        <v>520</v>
      </c>
      <c r="L1611" s="7">
        <f t="shared" si="1"/>
        <v>4221000000</v>
      </c>
      <c r="M1611" s="7">
        <f t="shared" si="2"/>
        <v>2610000000</v>
      </c>
      <c r="N1611" s="7">
        <f t="shared" si="3"/>
        <v>1611000000</v>
      </c>
    </row>
    <row r="1612">
      <c r="A1612" s="136">
        <v>1677.0</v>
      </c>
      <c r="B1612" s="137" t="s">
        <v>579</v>
      </c>
      <c r="C1612" s="137" t="s">
        <v>28</v>
      </c>
      <c r="D1612" s="139">
        <v>42552.0</v>
      </c>
      <c r="E1612" s="138">
        <v>1.2994E10</v>
      </c>
      <c r="F1612" s="138">
        <v>9.559E9</v>
      </c>
      <c r="G1612" s="138">
        <v>1.342E9</v>
      </c>
      <c r="H1612" s="138">
        <v>1.627E9</v>
      </c>
      <c r="I1612" s="140" t="s">
        <v>59</v>
      </c>
      <c r="J1612" s="137" t="s">
        <v>15</v>
      </c>
      <c r="K1612" s="137" t="s">
        <v>520</v>
      </c>
      <c r="L1612" s="7">
        <f t="shared" si="1"/>
        <v>3435000000</v>
      </c>
      <c r="M1612" s="7">
        <f t="shared" si="2"/>
        <v>2969000000</v>
      </c>
      <c r="N1612" s="7">
        <f t="shared" si="3"/>
        <v>466000000</v>
      </c>
    </row>
    <row r="1613">
      <c r="A1613" s="136">
        <v>1678.0</v>
      </c>
      <c r="B1613" s="137" t="s">
        <v>580</v>
      </c>
      <c r="C1613" s="137" t="s">
        <v>25</v>
      </c>
      <c r="D1613" s="139">
        <v>41274.0</v>
      </c>
      <c r="E1613" s="138">
        <v>4.2464E9</v>
      </c>
      <c r="F1613" s="138">
        <v>2.7605E9</v>
      </c>
      <c r="G1613" s="138">
        <v>1.214E8</v>
      </c>
      <c r="H1613" s="141" t="s">
        <v>59</v>
      </c>
      <c r="I1613" s="138">
        <v>3.642E8</v>
      </c>
      <c r="J1613" s="137" t="s">
        <v>19</v>
      </c>
      <c r="K1613" s="137" t="s">
        <v>82</v>
      </c>
      <c r="L1613" s="7">
        <f t="shared" si="1"/>
        <v>1485900000</v>
      </c>
      <c r="M1613" s="7">
        <f t="shared" si="2"/>
        <v>485600000</v>
      </c>
      <c r="N1613" s="7">
        <f t="shared" si="3"/>
        <v>1000300000</v>
      </c>
    </row>
    <row r="1614">
      <c r="A1614" s="136">
        <v>1679.0</v>
      </c>
      <c r="B1614" s="137" t="s">
        <v>580</v>
      </c>
      <c r="C1614" s="137" t="s">
        <v>26</v>
      </c>
      <c r="D1614" s="139">
        <v>41639.0</v>
      </c>
      <c r="E1614" s="138">
        <v>4.519E9</v>
      </c>
      <c r="F1614" s="138">
        <v>2.9821E9</v>
      </c>
      <c r="G1614" s="138">
        <v>1.167E8</v>
      </c>
      <c r="H1614" s="140" t="s">
        <v>59</v>
      </c>
      <c r="I1614" s="138">
        <v>3.401E8</v>
      </c>
      <c r="J1614" s="137" t="s">
        <v>19</v>
      </c>
      <c r="K1614" s="137" t="s">
        <v>82</v>
      </c>
      <c r="L1614" s="7">
        <f t="shared" si="1"/>
        <v>1536900000</v>
      </c>
      <c r="M1614" s="7">
        <f t="shared" si="2"/>
        <v>456800000</v>
      </c>
      <c r="N1614" s="7">
        <f t="shared" si="3"/>
        <v>1080100000</v>
      </c>
    </row>
    <row r="1615">
      <c r="A1615" s="136">
        <v>1680.0</v>
      </c>
      <c r="B1615" s="137" t="s">
        <v>580</v>
      </c>
      <c r="C1615" s="137" t="s">
        <v>27</v>
      </c>
      <c r="D1615" s="139">
        <v>42004.0</v>
      </c>
      <c r="E1615" s="138">
        <v>4.9971E9</v>
      </c>
      <c r="F1615" s="138">
        <v>3.3718E9</v>
      </c>
      <c r="G1615" s="138">
        <v>1.218E8</v>
      </c>
      <c r="H1615" s="141" t="s">
        <v>59</v>
      </c>
      <c r="I1615" s="138">
        <v>3.914E8</v>
      </c>
      <c r="J1615" s="137" t="s">
        <v>19</v>
      </c>
      <c r="K1615" s="137" t="s">
        <v>82</v>
      </c>
      <c r="L1615" s="7">
        <f t="shared" si="1"/>
        <v>1625300000</v>
      </c>
      <c r="M1615" s="7">
        <f t="shared" si="2"/>
        <v>513200000</v>
      </c>
      <c r="N1615" s="7">
        <f t="shared" si="3"/>
        <v>1112100000</v>
      </c>
    </row>
    <row r="1616">
      <c r="A1616" s="136">
        <v>1681.0</v>
      </c>
      <c r="B1616" s="137" t="s">
        <v>580</v>
      </c>
      <c r="C1616" s="137" t="s">
        <v>28</v>
      </c>
      <c r="D1616" s="139">
        <v>42369.0</v>
      </c>
      <c r="E1616" s="138">
        <v>5.9261E9</v>
      </c>
      <c r="F1616" s="138">
        <v>3.9494E9</v>
      </c>
      <c r="G1616" s="138">
        <v>1.644E8</v>
      </c>
      <c r="H1616" s="141" t="s">
        <v>59</v>
      </c>
      <c r="I1616" s="138">
        <v>5.618E8</v>
      </c>
      <c r="J1616" s="137" t="s">
        <v>19</v>
      </c>
      <c r="K1616" s="137" t="s">
        <v>82</v>
      </c>
      <c r="L1616" s="7">
        <f t="shared" si="1"/>
        <v>1976700000</v>
      </c>
      <c r="M1616" s="7">
        <f t="shared" si="2"/>
        <v>726200000</v>
      </c>
      <c r="N1616" s="7">
        <f t="shared" si="3"/>
        <v>1250500000</v>
      </c>
    </row>
    <row r="1617">
      <c r="A1617" s="136">
        <v>1682.0</v>
      </c>
      <c r="B1617" s="137" t="s">
        <v>581</v>
      </c>
      <c r="C1617" s="137" t="s">
        <v>25</v>
      </c>
      <c r="D1617" s="139">
        <v>41274.0</v>
      </c>
      <c r="E1617" s="138">
        <v>9.1247E10</v>
      </c>
      <c r="F1617" s="138">
        <v>1.727E9</v>
      </c>
      <c r="G1617" s="138">
        <v>4.8724E10</v>
      </c>
      <c r="H1617" s="141" t="s">
        <v>59</v>
      </c>
      <c r="I1617" s="138">
        <v>8.891E9</v>
      </c>
      <c r="J1617" s="137" t="s">
        <v>12</v>
      </c>
      <c r="K1617" s="137" t="s">
        <v>137</v>
      </c>
      <c r="L1617" s="7">
        <f t="shared" si="1"/>
        <v>89520000000</v>
      </c>
      <c r="M1617" s="7">
        <f t="shared" si="2"/>
        <v>57615000000</v>
      </c>
      <c r="N1617" s="7">
        <f t="shared" si="3"/>
        <v>31905000000</v>
      </c>
    </row>
    <row r="1618">
      <c r="A1618" s="136">
        <v>1683.0</v>
      </c>
      <c r="B1618" s="137" t="s">
        <v>581</v>
      </c>
      <c r="C1618" s="137" t="s">
        <v>26</v>
      </c>
      <c r="D1618" s="139">
        <v>41639.0</v>
      </c>
      <c r="E1618" s="138">
        <v>8.8069E10</v>
      </c>
      <c r="F1618" s="138">
        <v>1.337E9</v>
      </c>
      <c r="G1618" s="138">
        <v>4.7338E10</v>
      </c>
      <c r="H1618" s="141" t="s">
        <v>59</v>
      </c>
      <c r="I1618" s="138">
        <v>3.813E9</v>
      </c>
      <c r="J1618" s="137" t="s">
        <v>12</v>
      </c>
      <c r="K1618" s="137" t="s">
        <v>137</v>
      </c>
      <c r="L1618" s="7">
        <f t="shared" si="1"/>
        <v>86732000000</v>
      </c>
      <c r="M1618" s="7">
        <f t="shared" si="2"/>
        <v>51151000000</v>
      </c>
      <c r="N1618" s="7">
        <f t="shared" si="3"/>
        <v>35581000000</v>
      </c>
    </row>
    <row r="1619">
      <c r="A1619" s="136">
        <v>1684.0</v>
      </c>
      <c r="B1619" s="137" t="s">
        <v>581</v>
      </c>
      <c r="C1619" s="137" t="s">
        <v>27</v>
      </c>
      <c r="D1619" s="139">
        <v>42004.0</v>
      </c>
      <c r="E1619" s="138">
        <v>8.8372E10</v>
      </c>
      <c r="F1619" s="138">
        <v>1.096E9</v>
      </c>
      <c r="G1619" s="138">
        <v>4.7667E10</v>
      </c>
      <c r="H1619" s="141" t="s">
        <v>59</v>
      </c>
      <c r="I1619" s="138">
        <v>2.765E9</v>
      </c>
      <c r="J1619" s="137" t="s">
        <v>12</v>
      </c>
      <c r="K1619" s="137" t="s">
        <v>137</v>
      </c>
      <c r="L1619" s="7">
        <f t="shared" si="1"/>
        <v>87276000000</v>
      </c>
      <c r="M1619" s="7">
        <f t="shared" si="2"/>
        <v>50432000000</v>
      </c>
      <c r="N1619" s="7">
        <f t="shared" si="3"/>
        <v>36844000000</v>
      </c>
    </row>
    <row r="1620">
      <c r="A1620" s="136">
        <v>1685.0</v>
      </c>
      <c r="B1620" s="137" t="s">
        <v>581</v>
      </c>
      <c r="C1620" s="137" t="s">
        <v>28</v>
      </c>
      <c r="D1620" s="139">
        <v>42369.0</v>
      </c>
      <c r="E1620" s="138">
        <v>9.0033E10</v>
      </c>
      <c r="F1620" s="138">
        <v>9.63E8</v>
      </c>
      <c r="G1620" s="138">
        <v>4.8728E10</v>
      </c>
      <c r="H1620" s="141" t="s">
        <v>59</v>
      </c>
      <c r="I1620" s="138">
        <v>3.688E9</v>
      </c>
      <c r="J1620" s="137" t="s">
        <v>12</v>
      </c>
      <c r="K1620" s="137" t="s">
        <v>137</v>
      </c>
      <c r="L1620" s="7">
        <f t="shared" si="1"/>
        <v>89070000000</v>
      </c>
      <c r="M1620" s="7">
        <f t="shared" si="2"/>
        <v>52416000000</v>
      </c>
      <c r="N1620" s="7">
        <f t="shared" si="3"/>
        <v>36654000000</v>
      </c>
    </row>
    <row r="1621">
      <c r="A1621" s="136">
        <v>1686.0</v>
      </c>
      <c r="B1621" s="137" t="s">
        <v>582</v>
      </c>
      <c r="C1621" s="137" t="s">
        <v>25</v>
      </c>
      <c r="D1621" s="139">
        <v>41546.0</v>
      </c>
      <c r="E1621" s="138">
        <v>1.2917E10</v>
      </c>
      <c r="F1621" s="138">
        <v>8.288E9</v>
      </c>
      <c r="G1621" s="138">
        <v>3.682E9</v>
      </c>
      <c r="H1621" s="141" t="s">
        <v>59</v>
      </c>
      <c r="I1621" s="140" t="s">
        <v>59</v>
      </c>
      <c r="J1621" s="137" t="s">
        <v>10</v>
      </c>
      <c r="K1621" s="137" t="s">
        <v>377</v>
      </c>
      <c r="L1621" s="7">
        <f t="shared" si="1"/>
        <v>4629000000</v>
      </c>
      <c r="M1621" s="7">
        <f t="shared" si="2"/>
        <v>3682000000</v>
      </c>
      <c r="N1621" s="7">
        <f t="shared" si="3"/>
        <v>947000000</v>
      </c>
    </row>
    <row r="1622">
      <c r="A1622" s="136">
        <v>1687.0</v>
      </c>
      <c r="B1622" s="137" t="s">
        <v>582</v>
      </c>
      <c r="C1622" s="137" t="s">
        <v>26</v>
      </c>
      <c r="D1622" s="139">
        <v>41910.0</v>
      </c>
      <c r="E1622" s="138">
        <v>1.4194E10</v>
      </c>
      <c r="F1622" s="138">
        <v>9.15E9</v>
      </c>
      <c r="G1622" s="138">
        <v>4.032E9</v>
      </c>
      <c r="H1622" s="140" t="s">
        <v>59</v>
      </c>
      <c r="I1622" s="140" t="s">
        <v>59</v>
      </c>
      <c r="J1622" s="137" t="s">
        <v>10</v>
      </c>
      <c r="K1622" s="137" t="s">
        <v>377</v>
      </c>
      <c r="L1622" s="7">
        <f t="shared" si="1"/>
        <v>5044000000</v>
      </c>
      <c r="M1622" s="7">
        <f t="shared" si="2"/>
        <v>4032000000</v>
      </c>
      <c r="N1622" s="7">
        <f t="shared" si="3"/>
        <v>1012000000</v>
      </c>
    </row>
    <row r="1623">
      <c r="A1623" s="136">
        <v>1688.0</v>
      </c>
      <c r="B1623" s="137" t="s">
        <v>582</v>
      </c>
      <c r="C1623" s="137" t="s">
        <v>27</v>
      </c>
      <c r="D1623" s="139">
        <v>42274.0</v>
      </c>
      <c r="E1623" s="138">
        <v>1.5389E10</v>
      </c>
      <c r="F1623" s="138">
        <v>9.973E9</v>
      </c>
      <c r="G1623" s="138">
        <v>4.472E9</v>
      </c>
      <c r="H1623" s="141" t="s">
        <v>59</v>
      </c>
      <c r="I1623" s="140" t="s">
        <v>59</v>
      </c>
      <c r="J1623" s="137" t="s">
        <v>10</v>
      </c>
      <c r="K1623" s="137" t="s">
        <v>377</v>
      </c>
      <c r="L1623" s="7">
        <f t="shared" si="1"/>
        <v>5416000000</v>
      </c>
      <c r="M1623" s="7">
        <f t="shared" si="2"/>
        <v>4472000000</v>
      </c>
      <c r="N1623" s="7">
        <f t="shared" si="3"/>
        <v>944000000</v>
      </c>
    </row>
    <row r="1624">
      <c r="A1624" s="136">
        <v>1689.0</v>
      </c>
      <c r="B1624" s="137" t="s">
        <v>582</v>
      </c>
      <c r="C1624" s="137" t="s">
        <v>28</v>
      </c>
      <c r="D1624" s="139">
        <v>42638.0</v>
      </c>
      <c r="E1624" s="138">
        <v>1.5724E10</v>
      </c>
      <c r="F1624" s="138">
        <v>1.0313E10</v>
      </c>
      <c r="G1624" s="138">
        <v>4.477E9</v>
      </c>
      <c r="H1624" s="141" t="s">
        <v>59</v>
      </c>
      <c r="I1624" s="140" t="s">
        <v>59</v>
      </c>
      <c r="J1624" s="137" t="s">
        <v>10</v>
      </c>
      <c r="K1624" s="137" t="s">
        <v>377</v>
      </c>
      <c r="L1624" s="7">
        <f t="shared" si="1"/>
        <v>5411000000</v>
      </c>
      <c r="M1624" s="7">
        <f t="shared" si="2"/>
        <v>4477000000</v>
      </c>
      <c r="N1624" s="7">
        <f t="shared" si="3"/>
        <v>934000000</v>
      </c>
    </row>
    <row r="1625">
      <c r="A1625" s="136">
        <v>1690.0</v>
      </c>
      <c r="B1625" s="137" t="s">
        <v>583</v>
      </c>
      <c r="C1625" s="137" t="s">
        <v>25</v>
      </c>
      <c r="D1625" s="139">
        <v>41639.0</v>
      </c>
      <c r="E1625" s="138">
        <v>1.8769E10</v>
      </c>
      <c r="F1625" s="138">
        <v>1.5471E10</v>
      </c>
      <c r="G1625" s="138">
        <v>1.828E9</v>
      </c>
      <c r="H1625" s="141" t="s">
        <v>59</v>
      </c>
      <c r="I1625" s="138">
        <v>2.5E7</v>
      </c>
      <c r="J1625" s="137" t="s">
        <v>9</v>
      </c>
      <c r="K1625" s="137" t="s">
        <v>511</v>
      </c>
      <c r="L1625" s="7">
        <f t="shared" si="1"/>
        <v>3298000000</v>
      </c>
      <c r="M1625" s="7">
        <f t="shared" si="2"/>
        <v>1853000000</v>
      </c>
      <c r="N1625" s="7">
        <f t="shared" si="3"/>
        <v>1445000000</v>
      </c>
    </row>
    <row r="1626">
      <c r="A1626" s="136">
        <v>1691.0</v>
      </c>
      <c r="B1626" s="137" t="s">
        <v>583</v>
      </c>
      <c r="C1626" s="137" t="s">
        <v>26</v>
      </c>
      <c r="D1626" s="139">
        <v>42004.0</v>
      </c>
      <c r="E1626" s="138">
        <v>1.9872E10</v>
      </c>
      <c r="F1626" s="138">
        <v>1.6477E10</v>
      </c>
      <c r="G1626" s="138">
        <v>2.038E9</v>
      </c>
      <c r="H1626" s="141" t="s">
        <v>59</v>
      </c>
      <c r="I1626" s="138">
        <v>3.3E7</v>
      </c>
      <c r="J1626" s="137" t="s">
        <v>9</v>
      </c>
      <c r="K1626" s="137" t="s">
        <v>511</v>
      </c>
      <c r="L1626" s="7">
        <f t="shared" si="1"/>
        <v>3395000000</v>
      </c>
      <c r="M1626" s="7">
        <f t="shared" si="2"/>
        <v>2071000000</v>
      </c>
      <c r="N1626" s="7">
        <f t="shared" si="3"/>
        <v>1324000000</v>
      </c>
    </row>
    <row r="1627">
      <c r="A1627" s="136">
        <v>1692.0</v>
      </c>
      <c r="B1627" s="137" t="s">
        <v>583</v>
      </c>
      <c r="C1627" s="137" t="s">
        <v>27</v>
      </c>
      <c r="D1627" s="139">
        <v>42369.0</v>
      </c>
      <c r="E1627" s="138">
        <v>2.0891E10</v>
      </c>
      <c r="F1627" s="138">
        <v>1.7201E10</v>
      </c>
      <c r="G1627" s="138">
        <v>2.13E9</v>
      </c>
      <c r="H1627" s="140" t="s">
        <v>59</v>
      </c>
      <c r="I1627" s="138">
        <v>7.4E7</v>
      </c>
      <c r="J1627" s="137" t="s">
        <v>9</v>
      </c>
      <c r="K1627" s="137" t="s">
        <v>511</v>
      </c>
      <c r="L1627" s="7">
        <f t="shared" si="1"/>
        <v>3690000000</v>
      </c>
      <c r="M1627" s="7">
        <f t="shared" si="2"/>
        <v>2204000000</v>
      </c>
      <c r="N1627" s="7">
        <f t="shared" si="3"/>
        <v>1486000000</v>
      </c>
    </row>
    <row r="1628">
      <c r="A1628" s="136">
        <v>1693.0</v>
      </c>
      <c r="B1628" s="137" t="s">
        <v>583</v>
      </c>
      <c r="C1628" s="137" t="s">
        <v>28</v>
      </c>
      <c r="D1628" s="139">
        <v>42735.0</v>
      </c>
      <c r="E1628" s="138">
        <v>2.0718E10</v>
      </c>
      <c r="F1628" s="138">
        <v>1.7036E10</v>
      </c>
      <c r="G1628" s="138">
        <v>2.084E9</v>
      </c>
      <c r="H1628" s="140" t="s">
        <v>59</v>
      </c>
      <c r="I1628" s="138">
        <v>7.1E7</v>
      </c>
      <c r="J1628" s="137" t="s">
        <v>9</v>
      </c>
      <c r="K1628" s="137" t="s">
        <v>511</v>
      </c>
      <c r="L1628" s="7">
        <f t="shared" si="1"/>
        <v>3682000000</v>
      </c>
      <c r="M1628" s="7">
        <f t="shared" si="2"/>
        <v>2155000000</v>
      </c>
      <c r="N1628" s="7">
        <f t="shared" si="3"/>
        <v>1527000000</v>
      </c>
    </row>
    <row r="1629">
      <c r="A1629" s="136">
        <v>1698.0</v>
      </c>
      <c r="B1629" s="137" t="s">
        <v>584</v>
      </c>
      <c r="C1629" s="137" t="s">
        <v>25</v>
      </c>
      <c r="D1629" s="139">
        <v>41639.0</v>
      </c>
      <c r="E1629" s="138">
        <v>1.3983E10</v>
      </c>
      <c r="F1629" s="138">
        <v>9.112E9</v>
      </c>
      <c r="G1629" s="138">
        <v>1.468E9</v>
      </c>
      <c r="H1629" s="141" t="s">
        <v>59</v>
      </c>
      <c r="I1629" s="138">
        <v>1.333E9</v>
      </c>
      <c r="J1629" s="137" t="s">
        <v>14</v>
      </c>
      <c r="K1629" s="137" t="s">
        <v>585</v>
      </c>
      <c r="L1629" s="7">
        <f t="shared" si="1"/>
        <v>4871000000</v>
      </c>
      <c r="M1629" s="7">
        <f t="shared" si="2"/>
        <v>2801000000</v>
      </c>
      <c r="N1629" s="7">
        <f t="shared" si="3"/>
        <v>2070000000</v>
      </c>
    </row>
    <row r="1630">
      <c r="A1630" s="136">
        <v>1699.0</v>
      </c>
      <c r="B1630" s="137" t="s">
        <v>584</v>
      </c>
      <c r="C1630" s="137" t="s">
        <v>26</v>
      </c>
      <c r="D1630" s="139">
        <v>42004.0</v>
      </c>
      <c r="E1630" s="138">
        <v>1.3996E10</v>
      </c>
      <c r="F1630" s="138">
        <v>9.002E9</v>
      </c>
      <c r="G1630" s="138">
        <v>1.481E9</v>
      </c>
      <c r="H1630" s="140" t="s">
        <v>59</v>
      </c>
      <c r="I1630" s="138">
        <v>1.292E9</v>
      </c>
      <c r="J1630" s="137" t="s">
        <v>14</v>
      </c>
      <c r="K1630" s="137" t="s">
        <v>585</v>
      </c>
      <c r="L1630" s="7">
        <f t="shared" si="1"/>
        <v>4994000000</v>
      </c>
      <c r="M1630" s="7">
        <f t="shared" si="2"/>
        <v>2773000000</v>
      </c>
      <c r="N1630" s="7">
        <f t="shared" si="3"/>
        <v>2221000000</v>
      </c>
    </row>
    <row r="1631">
      <c r="A1631" s="136">
        <v>1700.0</v>
      </c>
      <c r="B1631" s="137" t="s">
        <v>584</v>
      </c>
      <c r="C1631" s="137" t="s">
        <v>27</v>
      </c>
      <c r="D1631" s="139">
        <v>42369.0</v>
      </c>
      <c r="E1631" s="138">
        <v>1.2961E10</v>
      </c>
      <c r="F1631" s="138">
        <v>8.231E9</v>
      </c>
      <c r="G1631" s="138">
        <v>1.343E9</v>
      </c>
      <c r="H1631" s="141" t="s">
        <v>59</v>
      </c>
      <c r="I1631" s="138">
        <v>1.245E9</v>
      </c>
      <c r="J1631" s="137" t="s">
        <v>14</v>
      </c>
      <c r="K1631" s="137" t="s">
        <v>585</v>
      </c>
      <c r="L1631" s="7">
        <f t="shared" si="1"/>
        <v>4730000000</v>
      </c>
      <c r="M1631" s="7">
        <f t="shared" si="2"/>
        <v>2588000000</v>
      </c>
      <c r="N1631" s="7">
        <f t="shared" si="3"/>
        <v>2142000000</v>
      </c>
    </row>
    <row r="1632">
      <c r="A1632" s="136">
        <v>1701.0</v>
      </c>
      <c r="B1632" s="137" t="s">
        <v>584</v>
      </c>
      <c r="C1632" s="137" t="s">
        <v>28</v>
      </c>
      <c r="D1632" s="139">
        <v>42735.0</v>
      </c>
      <c r="E1632" s="138">
        <v>1.3609E10</v>
      </c>
      <c r="F1632" s="138">
        <v>8.486E9</v>
      </c>
      <c r="G1632" s="138">
        <v>1.41E9</v>
      </c>
      <c r="H1632" s="141" t="s">
        <v>59</v>
      </c>
      <c r="I1632" s="138">
        <v>1.301E9</v>
      </c>
      <c r="J1632" s="137" t="s">
        <v>14</v>
      </c>
      <c r="K1632" s="137" t="s">
        <v>585</v>
      </c>
      <c r="L1632" s="7">
        <f t="shared" si="1"/>
        <v>5123000000</v>
      </c>
      <c r="M1632" s="7">
        <f t="shared" si="2"/>
        <v>2711000000</v>
      </c>
      <c r="N1632" s="7">
        <f t="shared" si="3"/>
        <v>2412000000</v>
      </c>
    </row>
    <row r="1633">
      <c r="A1633" s="136">
        <v>1702.0</v>
      </c>
      <c r="B1633" s="137" t="s">
        <v>586</v>
      </c>
      <c r="C1633" s="137" t="s">
        <v>25</v>
      </c>
      <c r="D1633" s="139">
        <v>41274.0</v>
      </c>
      <c r="E1633" s="138">
        <v>7.486E9</v>
      </c>
      <c r="F1633" s="138">
        <v>4.523E9</v>
      </c>
      <c r="G1633" s="138">
        <v>5.95E8</v>
      </c>
      <c r="H1633" s="141" t="s">
        <v>59</v>
      </c>
      <c r="I1633" s="138">
        <v>7.56E8</v>
      </c>
      <c r="J1633" s="137" t="s">
        <v>11</v>
      </c>
      <c r="K1633" s="137" t="s">
        <v>116</v>
      </c>
      <c r="L1633" s="7">
        <f t="shared" si="1"/>
        <v>2963000000</v>
      </c>
      <c r="M1633" s="7">
        <f t="shared" si="2"/>
        <v>1351000000</v>
      </c>
      <c r="N1633" s="7">
        <f t="shared" si="3"/>
        <v>1612000000</v>
      </c>
    </row>
    <row r="1634">
      <c r="A1634" s="136">
        <v>1703.0</v>
      </c>
      <c r="B1634" s="137" t="s">
        <v>586</v>
      </c>
      <c r="C1634" s="137" t="s">
        <v>26</v>
      </c>
      <c r="D1634" s="139">
        <v>41639.0</v>
      </c>
      <c r="E1634" s="138">
        <v>6.86E9</v>
      </c>
      <c r="F1634" s="138">
        <v>4.124E9</v>
      </c>
      <c r="G1634" s="138">
        <v>5.46E8</v>
      </c>
      <c r="H1634" s="141" t="s">
        <v>59</v>
      </c>
      <c r="I1634" s="138">
        <v>8.15E8</v>
      </c>
      <c r="J1634" s="137" t="s">
        <v>11</v>
      </c>
      <c r="K1634" s="137" t="s">
        <v>116</v>
      </c>
      <c r="L1634" s="7">
        <f t="shared" si="1"/>
        <v>2736000000</v>
      </c>
      <c r="M1634" s="7">
        <f t="shared" si="2"/>
        <v>1361000000</v>
      </c>
      <c r="N1634" s="7">
        <f t="shared" si="3"/>
        <v>1375000000</v>
      </c>
    </row>
    <row r="1635">
      <c r="A1635" s="136">
        <v>1704.0</v>
      </c>
      <c r="B1635" s="137" t="s">
        <v>586</v>
      </c>
      <c r="C1635" s="137" t="s">
        <v>27</v>
      </c>
      <c r="D1635" s="139">
        <v>42004.0</v>
      </c>
      <c r="E1635" s="138">
        <v>7.637E9</v>
      </c>
      <c r="F1635" s="138">
        <v>4.508E9</v>
      </c>
      <c r="G1635" s="138">
        <v>3.84E8</v>
      </c>
      <c r="H1635" s="140" t="s">
        <v>59</v>
      </c>
      <c r="I1635" s="138">
        <v>1.176E9</v>
      </c>
      <c r="J1635" s="137" t="s">
        <v>11</v>
      </c>
      <c r="K1635" s="137" t="s">
        <v>116</v>
      </c>
      <c r="L1635" s="7">
        <f t="shared" si="1"/>
        <v>3129000000</v>
      </c>
      <c r="M1635" s="7">
        <f t="shared" si="2"/>
        <v>1560000000</v>
      </c>
      <c r="N1635" s="7">
        <f t="shared" si="3"/>
        <v>1569000000</v>
      </c>
    </row>
    <row r="1636">
      <c r="A1636" s="136">
        <v>1705.0</v>
      </c>
      <c r="B1636" s="137" t="s">
        <v>586</v>
      </c>
      <c r="C1636" s="137" t="s">
        <v>28</v>
      </c>
      <c r="D1636" s="139">
        <v>42369.0</v>
      </c>
      <c r="E1636" s="138">
        <v>7.36E9</v>
      </c>
      <c r="F1636" s="138">
        <v>3.434E9</v>
      </c>
      <c r="G1636" s="138">
        <v>8.64E8</v>
      </c>
      <c r="H1636" s="141" t="s">
        <v>59</v>
      </c>
      <c r="I1636" s="138">
        <v>1.738E9</v>
      </c>
      <c r="J1636" s="137" t="s">
        <v>11</v>
      </c>
      <c r="K1636" s="137" t="s">
        <v>116</v>
      </c>
      <c r="L1636" s="7">
        <f t="shared" si="1"/>
        <v>3926000000</v>
      </c>
      <c r="M1636" s="7">
        <f t="shared" si="2"/>
        <v>2602000000</v>
      </c>
      <c r="N1636" s="7">
        <f t="shared" si="3"/>
        <v>1324000000</v>
      </c>
    </row>
    <row r="1637">
      <c r="A1637" s="136">
        <v>1706.0</v>
      </c>
      <c r="B1637" s="137" t="s">
        <v>587</v>
      </c>
      <c r="C1637" s="137" t="s">
        <v>25</v>
      </c>
      <c r="D1637" s="139">
        <v>41305.0</v>
      </c>
      <c r="E1637" s="138">
        <v>4.68651E11</v>
      </c>
      <c r="F1637" s="138">
        <v>3.52297E11</v>
      </c>
      <c r="G1637" s="138">
        <v>8.8629E10</v>
      </c>
      <c r="H1637" s="141" t="s">
        <v>59</v>
      </c>
      <c r="I1637" s="140" t="s">
        <v>59</v>
      </c>
      <c r="J1637" s="137" t="s">
        <v>10</v>
      </c>
      <c r="K1637" s="137" t="s">
        <v>200</v>
      </c>
      <c r="L1637" s="7">
        <f t="shared" si="1"/>
        <v>116354000000</v>
      </c>
      <c r="M1637" s="7">
        <f t="shared" si="2"/>
        <v>88629000000</v>
      </c>
      <c r="N1637" s="7">
        <f t="shared" si="3"/>
        <v>27725000000</v>
      </c>
    </row>
    <row r="1638">
      <c r="A1638" s="136">
        <v>1707.0</v>
      </c>
      <c r="B1638" s="137" t="s">
        <v>587</v>
      </c>
      <c r="C1638" s="137" t="s">
        <v>26</v>
      </c>
      <c r="D1638" s="139">
        <v>41670.0</v>
      </c>
      <c r="E1638" s="138">
        <v>4.76294E11</v>
      </c>
      <c r="F1638" s="138">
        <v>3.58069E11</v>
      </c>
      <c r="G1638" s="138">
        <v>9.1353E10</v>
      </c>
      <c r="H1638" s="141" t="s">
        <v>59</v>
      </c>
      <c r="I1638" s="140" t="s">
        <v>59</v>
      </c>
      <c r="J1638" s="137" t="s">
        <v>10</v>
      </c>
      <c r="K1638" s="137" t="s">
        <v>200</v>
      </c>
      <c r="L1638" s="7">
        <f t="shared" si="1"/>
        <v>118225000000</v>
      </c>
      <c r="M1638" s="7">
        <f t="shared" si="2"/>
        <v>91353000000</v>
      </c>
      <c r="N1638" s="7">
        <f t="shared" si="3"/>
        <v>26872000000</v>
      </c>
    </row>
    <row r="1639">
      <c r="A1639" s="136">
        <v>1708.0</v>
      </c>
      <c r="B1639" s="137" t="s">
        <v>587</v>
      </c>
      <c r="C1639" s="137" t="s">
        <v>27</v>
      </c>
      <c r="D1639" s="139">
        <v>42035.0</v>
      </c>
      <c r="E1639" s="138">
        <v>4.85651E11</v>
      </c>
      <c r="F1639" s="138">
        <v>3.65086E11</v>
      </c>
      <c r="G1639" s="138">
        <v>9.3418E10</v>
      </c>
      <c r="H1639" s="141" t="s">
        <v>59</v>
      </c>
      <c r="I1639" s="141" t="s">
        <v>59</v>
      </c>
      <c r="J1639" s="137" t="s">
        <v>10</v>
      </c>
      <c r="K1639" s="137" t="s">
        <v>200</v>
      </c>
      <c r="L1639" s="7">
        <f t="shared" si="1"/>
        <v>120565000000</v>
      </c>
      <c r="M1639" s="6">
        <f t="shared" si="2"/>
        <v>93418000000</v>
      </c>
      <c r="N1639" s="7">
        <f t="shared" si="3"/>
        <v>27147000000</v>
      </c>
    </row>
    <row r="1640">
      <c r="A1640" s="136">
        <v>1709.0</v>
      </c>
      <c r="B1640" s="137" t="s">
        <v>587</v>
      </c>
      <c r="C1640" s="137" t="s">
        <v>28</v>
      </c>
      <c r="D1640" s="139">
        <v>42400.0</v>
      </c>
      <c r="E1640" s="138">
        <v>4.8213E11</v>
      </c>
      <c r="F1640" s="138">
        <v>3.60984E11</v>
      </c>
      <c r="G1640" s="138">
        <v>9.7041E10</v>
      </c>
      <c r="H1640" s="140" t="s">
        <v>59</v>
      </c>
      <c r="I1640" s="141" t="s">
        <v>59</v>
      </c>
      <c r="J1640" s="137" t="s">
        <v>10</v>
      </c>
      <c r="K1640" s="137" t="s">
        <v>200</v>
      </c>
      <c r="L1640" s="7">
        <f t="shared" si="1"/>
        <v>121146000000</v>
      </c>
      <c r="M1640" s="6">
        <f t="shared" si="2"/>
        <v>97041000000</v>
      </c>
      <c r="N1640" s="7">
        <f t="shared" si="3"/>
        <v>24105000000</v>
      </c>
    </row>
    <row r="1641">
      <c r="A1641" s="136">
        <v>1710.0</v>
      </c>
      <c r="B1641" s="137" t="s">
        <v>588</v>
      </c>
      <c r="C1641" s="137" t="s">
        <v>25</v>
      </c>
      <c r="D1641" s="139">
        <v>41912.0</v>
      </c>
      <c r="E1641" s="138">
        <v>9.8951E9</v>
      </c>
      <c r="F1641" s="138">
        <v>7.9615E9</v>
      </c>
      <c r="G1641" s="138">
        <v>9.376E8</v>
      </c>
      <c r="H1641" s="141" t="s">
        <v>59</v>
      </c>
      <c r="I1641" s="138">
        <v>8.6E7</v>
      </c>
      <c r="J1641" s="137" t="s">
        <v>16</v>
      </c>
      <c r="K1641" s="137" t="s">
        <v>128</v>
      </c>
      <c r="L1641" s="7">
        <f t="shared" si="1"/>
        <v>1933600000</v>
      </c>
      <c r="M1641" s="7">
        <f t="shared" si="2"/>
        <v>1023600000</v>
      </c>
      <c r="N1641" s="7">
        <f t="shared" si="3"/>
        <v>910000000</v>
      </c>
    </row>
    <row r="1642">
      <c r="A1642" s="136">
        <v>1711.0</v>
      </c>
      <c r="B1642" s="137" t="s">
        <v>588</v>
      </c>
      <c r="C1642" s="137" t="s">
        <v>26</v>
      </c>
      <c r="D1642" s="139">
        <v>42277.0</v>
      </c>
      <c r="E1642" s="138">
        <v>1.11248E10</v>
      </c>
      <c r="F1642" s="138">
        <v>8.9865E9</v>
      </c>
      <c r="G1642" s="138">
        <v>1.0261E9</v>
      </c>
      <c r="H1642" s="141" t="s">
        <v>59</v>
      </c>
      <c r="I1642" s="138">
        <v>1.189E8</v>
      </c>
      <c r="J1642" s="137" t="s">
        <v>16</v>
      </c>
      <c r="K1642" s="137" t="s">
        <v>128</v>
      </c>
      <c r="L1642" s="7">
        <f t="shared" si="1"/>
        <v>2138300000</v>
      </c>
      <c r="M1642" s="7">
        <f t="shared" si="2"/>
        <v>1145000000</v>
      </c>
      <c r="N1642" s="7">
        <f t="shared" si="3"/>
        <v>993300000</v>
      </c>
    </row>
    <row r="1643">
      <c r="A1643" s="136">
        <v>1712.0</v>
      </c>
      <c r="B1643" s="137" t="s">
        <v>588</v>
      </c>
      <c r="C1643" s="137" t="s">
        <v>27</v>
      </c>
      <c r="D1643" s="139">
        <v>42643.0</v>
      </c>
      <c r="E1643" s="138">
        <v>1.41718E10</v>
      </c>
      <c r="F1643" s="138">
        <v>1.14132E10</v>
      </c>
      <c r="G1643" s="138">
        <v>1.7501E9</v>
      </c>
      <c r="H1643" s="140" t="s">
        <v>59</v>
      </c>
      <c r="I1643" s="138">
        <v>2.118E8</v>
      </c>
      <c r="J1643" s="137" t="s">
        <v>16</v>
      </c>
      <c r="K1643" s="137" t="s">
        <v>128</v>
      </c>
      <c r="L1643" s="7">
        <f t="shared" si="1"/>
        <v>2758600000</v>
      </c>
      <c r="M1643" s="7">
        <f t="shared" si="2"/>
        <v>1961900000</v>
      </c>
      <c r="N1643" s="7">
        <f t="shared" si="3"/>
        <v>796700000</v>
      </c>
    </row>
    <row r="1644">
      <c r="A1644" s="136">
        <v>1713.0</v>
      </c>
      <c r="B1644" s="137" t="s">
        <v>589</v>
      </c>
      <c r="C1644" s="137" t="s">
        <v>25</v>
      </c>
      <c r="D1644" s="139">
        <v>41274.0</v>
      </c>
      <c r="E1644" s="138">
        <v>5.6648E9</v>
      </c>
      <c r="F1644" s="138">
        <v>3.1942E9</v>
      </c>
      <c r="G1644" s="138">
        <v>1.1406E9</v>
      </c>
      <c r="H1644" s="140" t="s">
        <v>59</v>
      </c>
      <c r="I1644" s="141" t="s">
        <v>59</v>
      </c>
      <c r="J1644" s="137" t="s">
        <v>15</v>
      </c>
      <c r="K1644" s="137" t="s">
        <v>92</v>
      </c>
      <c r="L1644" s="7">
        <f t="shared" si="1"/>
        <v>2470600000</v>
      </c>
      <c r="M1644" s="6">
        <f t="shared" si="2"/>
        <v>1140600000</v>
      </c>
      <c r="N1644" s="7">
        <f t="shared" si="3"/>
        <v>1330000000</v>
      </c>
    </row>
    <row r="1645">
      <c r="A1645" s="136">
        <v>1714.0</v>
      </c>
      <c r="B1645" s="137" t="s">
        <v>589</v>
      </c>
      <c r="C1645" s="137" t="s">
        <v>26</v>
      </c>
      <c r="D1645" s="139">
        <v>41639.0</v>
      </c>
      <c r="E1645" s="138">
        <v>5.542E9</v>
      </c>
      <c r="F1645" s="138">
        <v>3.235E9</v>
      </c>
      <c r="G1645" s="138">
        <v>1.1996E9</v>
      </c>
      <c r="H1645" s="140" t="s">
        <v>59</v>
      </c>
      <c r="I1645" s="141" t="s">
        <v>59</v>
      </c>
      <c r="J1645" s="137" t="s">
        <v>15</v>
      </c>
      <c r="K1645" s="137" t="s">
        <v>92</v>
      </c>
      <c r="L1645" s="7">
        <f t="shared" si="1"/>
        <v>2307000000</v>
      </c>
      <c r="M1645" s="6">
        <f t="shared" si="2"/>
        <v>1199600000</v>
      </c>
      <c r="N1645" s="7">
        <f t="shared" si="3"/>
        <v>1107400000</v>
      </c>
    </row>
    <row r="1646">
      <c r="A1646" s="136">
        <v>1715.0</v>
      </c>
      <c r="B1646" s="137" t="s">
        <v>589</v>
      </c>
      <c r="C1646" s="137" t="s">
        <v>27</v>
      </c>
      <c r="D1646" s="139">
        <v>42004.0</v>
      </c>
      <c r="E1646" s="138">
        <v>5.6072E9</v>
      </c>
      <c r="F1646" s="138">
        <v>3.2974E9</v>
      </c>
      <c r="G1646" s="138">
        <v>1.1693E9</v>
      </c>
      <c r="H1646" s="141" t="s">
        <v>59</v>
      </c>
      <c r="I1646" s="141" t="s">
        <v>59</v>
      </c>
      <c r="J1646" s="137" t="s">
        <v>15</v>
      </c>
      <c r="K1646" s="137" t="s">
        <v>92</v>
      </c>
      <c r="L1646" s="7">
        <f t="shared" si="1"/>
        <v>2309800000</v>
      </c>
      <c r="M1646" s="6">
        <f t="shared" si="2"/>
        <v>1169300000</v>
      </c>
      <c r="N1646" s="7">
        <f t="shared" si="3"/>
        <v>1140500000</v>
      </c>
    </row>
    <row r="1647">
      <c r="A1647" s="136">
        <v>1716.0</v>
      </c>
      <c r="B1647" s="137" t="s">
        <v>589</v>
      </c>
      <c r="C1647" s="137" t="s">
        <v>28</v>
      </c>
      <c r="D1647" s="139">
        <v>42369.0</v>
      </c>
      <c r="E1647" s="138">
        <v>5.4837E9</v>
      </c>
      <c r="F1647" s="138">
        <v>3.1994E9</v>
      </c>
      <c r="G1647" s="138">
        <v>1.1749E9</v>
      </c>
      <c r="H1647" s="141" t="s">
        <v>59</v>
      </c>
      <c r="I1647" s="140" t="s">
        <v>59</v>
      </c>
      <c r="J1647" s="137" t="s">
        <v>15</v>
      </c>
      <c r="K1647" s="137" t="s">
        <v>92</v>
      </c>
      <c r="L1647" s="7">
        <f t="shared" si="1"/>
        <v>2284300000</v>
      </c>
      <c r="M1647" s="7">
        <f t="shared" si="2"/>
        <v>1174900000</v>
      </c>
      <c r="N1647" s="7">
        <f t="shared" si="3"/>
        <v>1109400000</v>
      </c>
    </row>
    <row r="1648">
      <c r="A1648" s="136">
        <v>1717.0</v>
      </c>
      <c r="B1648" s="137" t="s">
        <v>590</v>
      </c>
      <c r="C1648" s="137" t="s">
        <v>25</v>
      </c>
      <c r="D1648" s="139">
        <v>41274.0</v>
      </c>
      <c r="E1648" s="138">
        <v>5.989E9</v>
      </c>
      <c r="F1648" s="138">
        <v>4.993E9</v>
      </c>
      <c r="G1648" s="138">
        <v>3.2E8</v>
      </c>
      <c r="H1648" s="138">
        <v>3.2E7</v>
      </c>
      <c r="I1648" s="141" t="s">
        <v>59</v>
      </c>
      <c r="J1648" s="137" t="s">
        <v>17</v>
      </c>
      <c r="K1648" s="137" t="s">
        <v>88</v>
      </c>
      <c r="L1648" s="7">
        <f t="shared" si="1"/>
        <v>996000000</v>
      </c>
      <c r="M1648" s="6">
        <f t="shared" si="2"/>
        <v>352000000</v>
      </c>
      <c r="N1648" s="7">
        <f t="shared" si="3"/>
        <v>644000000</v>
      </c>
    </row>
    <row r="1649">
      <c r="A1649" s="136">
        <v>1718.0</v>
      </c>
      <c r="B1649" s="137" t="s">
        <v>590</v>
      </c>
      <c r="C1649" s="137" t="s">
        <v>26</v>
      </c>
      <c r="D1649" s="139">
        <v>41639.0</v>
      </c>
      <c r="E1649" s="138">
        <v>7.254E9</v>
      </c>
      <c r="F1649" s="138">
        <v>5.716E9</v>
      </c>
      <c r="G1649" s="138">
        <v>4.94E8</v>
      </c>
      <c r="H1649" s="138">
        <v>3.3E7</v>
      </c>
      <c r="I1649" s="141" t="s">
        <v>59</v>
      </c>
      <c r="J1649" s="137" t="s">
        <v>17</v>
      </c>
      <c r="K1649" s="137" t="s">
        <v>88</v>
      </c>
      <c r="L1649" s="7">
        <f t="shared" si="1"/>
        <v>1538000000</v>
      </c>
      <c r="M1649" s="6">
        <f t="shared" si="2"/>
        <v>527000000</v>
      </c>
      <c r="N1649" s="7">
        <f t="shared" si="3"/>
        <v>1011000000</v>
      </c>
    </row>
    <row r="1650">
      <c r="A1650" s="136">
        <v>1719.0</v>
      </c>
      <c r="B1650" s="137" t="s">
        <v>590</v>
      </c>
      <c r="C1650" s="137" t="s">
        <v>27</v>
      </c>
      <c r="D1650" s="139">
        <v>42004.0</v>
      </c>
      <c r="E1650" s="138">
        <v>7.403E9</v>
      </c>
      <c r="F1650" s="138">
        <v>5.763E9</v>
      </c>
      <c r="G1650" s="138">
        <v>2.49E8</v>
      </c>
      <c r="H1650" s="138">
        <v>2.7E7</v>
      </c>
      <c r="I1650" s="141" t="s">
        <v>59</v>
      </c>
      <c r="J1650" s="137" t="s">
        <v>17</v>
      </c>
      <c r="K1650" s="137" t="s">
        <v>88</v>
      </c>
      <c r="L1650" s="7">
        <f t="shared" si="1"/>
        <v>1640000000</v>
      </c>
      <c r="M1650" s="6">
        <f t="shared" si="2"/>
        <v>276000000</v>
      </c>
      <c r="N1650" s="7">
        <f t="shared" si="3"/>
        <v>1364000000</v>
      </c>
    </row>
    <row r="1651">
      <c r="A1651" s="136">
        <v>1720.0</v>
      </c>
      <c r="B1651" s="137" t="s">
        <v>590</v>
      </c>
      <c r="C1651" s="137" t="s">
        <v>28</v>
      </c>
      <c r="D1651" s="139">
        <v>42369.0</v>
      </c>
      <c r="E1651" s="138">
        <v>7.082E9</v>
      </c>
      <c r="F1651" s="138">
        <v>5.694E9</v>
      </c>
      <c r="G1651" s="138">
        <v>4.2E8</v>
      </c>
      <c r="H1651" s="138">
        <v>2.4E7</v>
      </c>
      <c r="I1651" s="141" t="s">
        <v>59</v>
      </c>
      <c r="J1651" s="137" t="s">
        <v>17</v>
      </c>
      <c r="K1651" s="137" t="s">
        <v>88</v>
      </c>
      <c r="L1651" s="7">
        <f t="shared" si="1"/>
        <v>1388000000</v>
      </c>
      <c r="M1651" s="6">
        <f t="shared" si="2"/>
        <v>444000000</v>
      </c>
      <c r="N1651" s="7">
        <f t="shared" si="3"/>
        <v>944000000</v>
      </c>
    </row>
    <row r="1652">
      <c r="A1652" s="136">
        <v>1721.0</v>
      </c>
      <c r="B1652" s="137" t="s">
        <v>591</v>
      </c>
      <c r="C1652" s="137" t="s">
        <v>25</v>
      </c>
      <c r="D1652" s="139">
        <v>41274.0</v>
      </c>
      <c r="E1652" s="138">
        <v>4.534E9</v>
      </c>
      <c r="F1652" s="138">
        <v>2.093E9</v>
      </c>
      <c r="G1652" s="138">
        <v>1.389E9</v>
      </c>
      <c r="H1652" s="140" t="s">
        <v>59</v>
      </c>
      <c r="I1652" s="138">
        <v>1.85E8</v>
      </c>
      <c r="J1652" s="137" t="s">
        <v>9</v>
      </c>
      <c r="K1652" s="137" t="s">
        <v>165</v>
      </c>
      <c r="L1652" s="7">
        <f t="shared" si="1"/>
        <v>2441000000</v>
      </c>
      <c r="M1652" s="7">
        <f t="shared" si="2"/>
        <v>1574000000</v>
      </c>
      <c r="N1652" s="7">
        <f t="shared" si="3"/>
        <v>867000000</v>
      </c>
    </row>
    <row r="1653">
      <c r="A1653" s="136">
        <v>1722.0</v>
      </c>
      <c r="B1653" s="137" t="s">
        <v>591</v>
      </c>
      <c r="C1653" s="137" t="s">
        <v>26</v>
      </c>
      <c r="D1653" s="139">
        <v>41639.0</v>
      </c>
      <c r="E1653" s="138">
        <v>5.009E9</v>
      </c>
      <c r="F1653" s="138">
        <v>2.394E9</v>
      </c>
      <c r="G1653" s="138">
        <v>1.471E9</v>
      </c>
      <c r="H1653" s="141" t="s">
        <v>59</v>
      </c>
      <c r="I1653" s="138">
        <v>2.16E8</v>
      </c>
      <c r="J1653" s="137" t="s">
        <v>9</v>
      </c>
      <c r="K1653" s="137" t="s">
        <v>165</v>
      </c>
      <c r="L1653" s="7">
        <f t="shared" si="1"/>
        <v>2615000000</v>
      </c>
      <c r="M1653" s="7">
        <f t="shared" si="2"/>
        <v>1687000000</v>
      </c>
      <c r="N1653" s="7">
        <f t="shared" si="3"/>
        <v>928000000</v>
      </c>
    </row>
    <row r="1654">
      <c r="A1654" s="136">
        <v>1723.0</v>
      </c>
      <c r="B1654" s="137" t="s">
        <v>591</v>
      </c>
      <c r="C1654" s="137" t="s">
        <v>27</v>
      </c>
      <c r="D1654" s="139">
        <v>42004.0</v>
      </c>
      <c r="E1654" s="138">
        <v>5.281E9</v>
      </c>
      <c r="F1654" s="138">
        <v>2.504E9</v>
      </c>
      <c r="G1654" s="138">
        <v>1.557E9</v>
      </c>
      <c r="H1654" s="141" t="s">
        <v>59</v>
      </c>
      <c r="I1654" s="138">
        <v>2.33E8</v>
      </c>
      <c r="J1654" s="137" t="s">
        <v>9</v>
      </c>
      <c r="K1654" s="137" t="s">
        <v>165</v>
      </c>
      <c r="L1654" s="7">
        <f t="shared" si="1"/>
        <v>2777000000</v>
      </c>
      <c r="M1654" s="7">
        <f t="shared" si="2"/>
        <v>1790000000</v>
      </c>
      <c r="N1654" s="7">
        <f t="shared" si="3"/>
        <v>987000000</v>
      </c>
    </row>
    <row r="1655">
      <c r="A1655" s="136">
        <v>1724.0</v>
      </c>
      <c r="B1655" s="137" t="s">
        <v>591</v>
      </c>
      <c r="C1655" s="137" t="s">
        <v>28</v>
      </c>
      <c r="D1655" s="139">
        <v>42369.0</v>
      </c>
      <c r="E1655" s="138">
        <v>5.536E9</v>
      </c>
      <c r="F1655" s="138">
        <v>2.7E9</v>
      </c>
      <c r="G1655" s="138">
        <v>1.574E9</v>
      </c>
      <c r="H1655" s="141" t="s">
        <v>59</v>
      </c>
      <c r="I1655" s="138">
        <v>2.34E8</v>
      </c>
      <c r="J1655" s="137" t="s">
        <v>9</v>
      </c>
      <c r="K1655" s="137" t="s">
        <v>165</v>
      </c>
      <c r="L1655" s="7">
        <f t="shared" si="1"/>
        <v>2836000000</v>
      </c>
      <c r="M1655" s="7">
        <f t="shared" si="2"/>
        <v>1808000000</v>
      </c>
      <c r="N1655" s="7">
        <f t="shared" si="3"/>
        <v>1028000000</v>
      </c>
    </row>
    <row r="1656">
      <c r="A1656" s="136">
        <v>1725.0</v>
      </c>
      <c r="B1656" s="137" t="s">
        <v>592</v>
      </c>
      <c r="C1656" s="137" t="s">
        <v>25</v>
      </c>
      <c r="D1656" s="139">
        <v>41274.0</v>
      </c>
      <c r="E1656" s="138">
        <v>5.154284E9</v>
      </c>
      <c r="F1656" s="138">
        <v>3.251575E9</v>
      </c>
      <c r="G1656" s="138">
        <v>4.81677E8</v>
      </c>
      <c r="H1656" s="141" t="s">
        <v>59</v>
      </c>
      <c r="I1656" s="138">
        <v>3.73199E8</v>
      </c>
      <c r="J1656" s="137" t="s">
        <v>9</v>
      </c>
      <c r="K1656" s="137" t="s">
        <v>593</v>
      </c>
      <c r="L1656" s="7">
        <f t="shared" si="1"/>
        <v>1902709000</v>
      </c>
      <c r="M1656" s="7">
        <f t="shared" si="2"/>
        <v>854876000</v>
      </c>
      <c r="N1656" s="7">
        <f t="shared" si="3"/>
        <v>1047833000</v>
      </c>
    </row>
    <row r="1657">
      <c r="A1657" s="136">
        <v>1726.0</v>
      </c>
      <c r="B1657" s="137" t="s">
        <v>592</v>
      </c>
      <c r="C1657" s="137" t="s">
        <v>26</v>
      </c>
      <c r="D1657" s="139">
        <v>41639.0</v>
      </c>
      <c r="E1657" s="138">
        <v>5.620936E9</v>
      </c>
      <c r="F1657" s="138">
        <v>3.478822E9</v>
      </c>
      <c r="G1657" s="138">
        <v>4.65926E8</v>
      </c>
      <c r="H1657" s="141" t="s">
        <v>59</v>
      </c>
      <c r="I1657" s="138">
        <v>3.71051E8</v>
      </c>
      <c r="J1657" s="137" t="s">
        <v>9</v>
      </c>
      <c r="K1657" s="137" t="s">
        <v>593</v>
      </c>
      <c r="L1657" s="7">
        <f t="shared" si="1"/>
        <v>2142114000</v>
      </c>
      <c r="M1657" s="7">
        <f t="shared" si="2"/>
        <v>836977000</v>
      </c>
      <c r="N1657" s="7">
        <f t="shared" si="3"/>
        <v>1305137000</v>
      </c>
    </row>
    <row r="1658">
      <c r="A1658" s="136">
        <v>1727.0</v>
      </c>
      <c r="B1658" s="137" t="s">
        <v>592</v>
      </c>
      <c r="C1658" s="137" t="s">
        <v>27</v>
      </c>
      <c r="D1658" s="139">
        <v>42004.0</v>
      </c>
      <c r="E1658" s="138">
        <v>5.433661E9</v>
      </c>
      <c r="F1658" s="138">
        <v>3.316311E9</v>
      </c>
      <c r="G1658" s="138">
        <v>5.02901E8</v>
      </c>
      <c r="H1658" s="140" t="s">
        <v>59</v>
      </c>
      <c r="I1658" s="138">
        <v>3.14119E8</v>
      </c>
      <c r="J1658" s="137" t="s">
        <v>9</v>
      </c>
      <c r="K1658" s="137" t="s">
        <v>593</v>
      </c>
      <c r="L1658" s="7">
        <f t="shared" si="1"/>
        <v>2117350000</v>
      </c>
      <c r="M1658" s="7">
        <f t="shared" si="2"/>
        <v>817020000</v>
      </c>
      <c r="N1658" s="7">
        <f t="shared" si="3"/>
        <v>1300330000</v>
      </c>
    </row>
    <row r="1659">
      <c r="A1659" s="136">
        <v>1728.0</v>
      </c>
      <c r="B1659" s="137" t="s">
        <v>592</v>
      </c>
      <c r="C1659" s="137" t="s">
        <v>28</v>
      </c>
      <c r="D1659" s="139">
        <v>42369.0</v>
      </c>
      <c r="E1659" s="138">
        <v>4.075883E9</v>
      </c>
      <c r="F1659" s="138">
        <v>2.530374E9</v>
      </c>
      <c r="G1659" s="138">
        <v>4.75328E8</v>
      </c>
      <c r="H1659" s="140" t="s">
        <v>59</v>
      </c>
      <c r="I1659" s="138">
        <v>3.22629E8</v>
      </c>
      <c r="J1659" s="137" t="s">
        <v>9</v>
      </c>
      <c r="K1659" s="137" t="s">
        <v>593</v>
      </c>
      <c r="L1659" s="7">
        <f t="shared" si="1"/>
        <v>1545509000</v>
      </c>
      <c r="M1659" s="7">
        <f t="shared" si="2"/>
        <v>797957000</v>
      </c>
      <c r="N1659" s="7">
        <f t="shared" si="3"/>
        <v>747552000</v>
      </c>
    </row>
    <row r="1660">
      <c r="A1660" s="136">
        <v>1729.0</v>
      </c>
      <c r="B1660" s="137" t="s">
        <v>594</v>
      </c>
      <c r="C1660" s="137" t="s">
        <v>25</v>
      </c>
      <c r="D1660" s="139">
        <v>41274.0</v>
      </c>
      <c r="E1660" s="138">
        <v>1.623938E9</v>
      </c>
      <c r="F1660" s="138">
        <v>3.37903E8</v>
      </c>
      <c r="G1660" s="138">
        <v>1.88302E8</v>
      </c>
      <c r="H1660" s="141" t="s">
        <v>59</v>
      </c>
      <c r="I1660" s="138">
        <v>5.13916E8</v>
      </c>
      <c r="J1660" s="137" t="s">
        <v>11</v>
      </c>
      <c r="K1660" s="137" t="s">
        <v>116</v>
      </c>
      <c r="L1660" s="7">
        <f t="shared" si="1"/>
        <v>1286035000</v>
      </c>
      <c r="M1660" s="7">
        <f t="shared" si="2"/>
        <v>702218000</v>
      </c>
      <c r="N1660" s="7">
        <f t="shared" si="3"/>
        <v>583817000</v>
      </c>
    </row>
    <row r="1661">
      <c r="A1661" s="136">
        <v>1730.0</v>
      </c>
      <c r="B1661" s="137" t="s">
        <v>594</v>
      </c>
      <c r="C1661" s="137" t="s">
        <v>26</v>
      </c>
      <c r="D1661" s="139">
        <v>41639.0</v>
      </c>
      <c r="E1661" s="138">
        <v>1.998051E9</v>
      </c>
      <c r="F1661" s="138">
        <v>4.06198E8</v>
      </c>
      <c r="G1661" s="138">
        <v>7.2143E7</v>
      </c>
      <c r="H1661" s="140" t="s">
        <v>59</v>
      </c>
      <c r="I1661" s="138">
        <v>6.15874E8</v>
      </c>
      <c r="J1661" s="137" t="s">
        <v>11</v>
      </c>
      <c r="K1661" s="137" t="s">
        <v>116</v>
      </c>
      <c r="L1661" s="7">
        <f t="shared" si="1"/>
        <v>1591853000</v>
      </c>
      <c r="M1661" s="7">
        <f t="shared" si="2"/>
        <v>688017000</v>
      </c>
      <c r="N1661" s="7">
        <f t="shared" si="3"/>
        <v>903836000</v>
      </c>
    </row>
    <row r="1662">
      <c r="A1662" s="136">
        <v>1731.0</v>
      </c>
      <c r="B1662" s="137" t="s">
        <v>594</v>
      </c>
      <c r="C1662" s="137" t="s">
        <v>27</v>
      </c>
      <c r="D1662" s="139">
        <v>42004.0</v>
      </c>
      <c r="E1662" s="138">
        <v>2.424176E9</v>
      </c>
      <c r="F1662" s="138">
        <v>5.72831E8</v>
      </c>
      <c r="G1662" s="138">
        <v>2.2507E8</v>
      </c>
      <c r="H1662" s="140" t="s">
        <v>59</v>
      </c>
      <c r="I1662" s="138">
        <v>8.06021E8</v>
      </c>
      <c r="J1662" s="137" t="s">
        <v>11</v>
      </c>
      <c r="K1662" s="137" t="s">
        <v>116</v>
      </c>
      <c r="L1662" s="7">
        <f t="shared" si="1"/>
        <v>1851345000</v>
      </c>
      <c r="M1662" s="7">
        <f t="shared" si="2"/>
        <v>1031091000</v>
      </c>
      <c r="N1662" s="7">
        <f t="shared" si="3"/>
        <v>820254000</v>
      </c>
    </row>
    <row r="1663">
      <c r="A1663" s="136">
        <v>1732.0</v>
      </c>
      <c r="B1663" s="137" t="s">
        <v>594</v>
      </c>
      <c r="C1663" s="137" t="s">
        <v>28</v>
      </c>
      <c r="D1663" s="139">
        <v>42369.0</v>
      </c>
      <c r="E1663" s="138">
        <v>1.452619E9</v>
      </c>
      <c r="F1663" s="138">
        <v>5.19874E8</v>
      </c>
      <c r="G1663" s="138">
        <v>1.79867E8</v>
      </c>
      <c r="H1663" s="140" t="s">
        <v>59</v>
      </c>
      <c r="I1663" s="138">
        <v>7.78923E8</v>
      </c>
      <c r="J1663" s="137" t="s">
        <v>11</v>
      </c>
      <c r="K1663" s="137" t="s">
        <v>116</v>
      </c>
      <c r="L1663" s="7">
        <f t="shared" si="1"/>
        <v>932745000</v>
      </c>
      <c r="M1663" s="7">
        <f t="shared" si="2"/>
        <v>958790000</v>
      </c>
      <c r="N1663" s="7">
        <f t="shared" si="3"/>
        <v>-26045000</v>
      </c>
    </row>
    <row r="1664">
      <c r="A1664" s="136">
        <v>1733.0</v>
      </c>
      <c r="B1664" s="137" t="s">
        <v>595</v>
      </c>
      <c r="C1664" s="137" t="s">
        <v>25</v>
      </c>
      <c r="D1664" s="139">
        <v>41274.0</v>
      </c>
      <c r="E1664" s="138">
        <v>1.0128223E10</v>
      </c>
      <c r="F1664" s="138">
        <v>6.710036E9</v>
      </c>
      <c r="G1664" s="138">
        <v>6.69451E8</v>
      </c>
      <c r="H1664" s="140" t="s">
        <v>59</v>
      </c>
      <c r="I1664" s="138">
        <v>9.26053E8</v>
      </c>
      <c r="J1664" s="137" t="s">
        <v>19</v>
      </c>
      <c r="K1664" s="137" t="s">
        <v>80</v>
      </c>
      <c r="L1664" s="7">
        <f t="shared" si="1"/>
        <v>3418187000</v>
      </c>
      <c r="M1664" s="7">
        <f t="shared" si="2"/>
        <v>1595504000</v>
      </c>
      <c r="N1664" s="7">
        <f t="shared" si="3"/>
        <v>1822683000</v>
      </c>
    </row>
    <row r="1665">
      <c r="A1665" s="136">
        <v>1734.0</v>
      </c>
      <c r="B1665" s="137" t="s">
        <v>595</v>
      </c>
      <c r="C1665" s="137" t="s">
        <v>26</v>
      </c>
      <c r="D1665" s="142">
        <v>41639.0</v>
      </c>
      <c r="E1665" s="138">
        <v>1.0914922E10</v>
      </c>
      <c r="F1665" s="138">
        <v>7.408278E9</v>
      </c>
      <c r="G1665" s="138">
        <v>6.81226E8</v>
      </c>
      <c r="H1665" s="141" t="s">
        <v>59</v>
      </c>
      <c r="I1665" s="138">
        <v>9.77863E8</v>
      </c>
      <c r="J1665" s="137" t="s">
        <v>19</v>
      </c>
      <c r="K1665" s="137" t="s">
        <v>80</v>
      </c>
      <c r="L1665" s="7">
        <f t="shared" si="1"/>
        <v>3506644000</v>
      </c>
      <c r="M1665" s="7">
        <f t="shared" si="2"/>
        <v>1659089000</v>
      </c>
      <c r="N1665" s="7">
        <f t="shared" si="3"/>
        <v>1847555000</v>
      </c>
    </row>
    <row r="1666">
      <c r="A1666" s="136">
        <v>1735.0</v>
      </c>
      <c r="B1666" s="137" t="s">
        <v>595</v>
      </c>
      <c r="C1666" s="137" t="s">
        <v>27</v>
      </c>
      <c r="D1666" s="142">
        <v>42004.0</v>
      </c>
      <c r="E1666" s="138">
        <v>1.1686135E10</v>
      </c>
      <c r="F1666" s="138">
        <v>7.951352E9</v>
      </c>
      <c r="G1666" s="138">
        <v>7.67608E8</v>
      </c>
      <c r="H1666" s="141" t="s">
        <v>59</v>
      </c>
      <c r="I1666" s="138">
        <v>1.019045E9</v>
      </c>
      <c r="J1666" s="137" t="s">
        <v>19</v>
      </c>
      <c r="K1666" s="137" t="s">
        <v>80</v>
      </c>
      <c r="L1666" s="7">
        <f t="shared" si="1"/>
        <v>3734783000</v>
      </c>
      <c r="M1666" s="7">
        <f t="shared" si="2"/>
        <v>1786653000</v>
      </c>
      <c r="N1666" s="7">
        <f t="shared" si="3"/>
        <v>1948130000</v>
      </c>
    </row>
    <row r="1667">
      <c r="A1667" s="136">
        <v>1736.0</v>
      </c>
      <c r="B1667" s="137" t="s">
        <v>595</v>
      </c>
      <c r="C1667" s="137" t="s">
        <v>28</v>
      </c>
      <c r="D1667" s="139">
        <v>42369.0</v>
      </c>
      <c r="E1667" s="138">
        <v>1.1024486E10</v>
      </c>
      <c r="F1667" s="138">
        <v>7.033633E9</v>
      </c>
      <c r="G1667" s="138">
        <v>8.65817E8</v>
      </c>
      <c r="H1667" s="141" t="s">
        <v>59</v>
      </c>
      <c r="I1667" s="138">
        <v>1.124524E9</v>
      </c>
      <c r="J1667" s="137" t="s">
        <v>19</v>
      </c>
      <c r="K1667" s="137" t="s">
        <v>80</v>
      </c>
      <c r="L1667" s="7">
        <f t="shared" si="1"/>
        <v>3990853000</v>
      </c>
      <c r="M1667" s="7">
        <f t="shared" si="2"/>
        <v>1990341000</v>
      </c>
      <c r="N1667" s="7">
        <f t="shared" si="3"/>
        <v>2000512000</v>
      </c>
    </row>
    <row r="1668">
      <c r="A1668" s="136">
        <v>1737.0</v>
      </c>
      <c r="B1668" s="137" t="s">
        <v>596</v>
      </c>
      <c r="C1668" s="137" t="s">
        <v>25</v>
      </c>
      <c r="D1668" s="139">
        <v>41274.0</v>
      </c>
      <c r="E1668" s="138">
        <v>7.232397E9</v>
      </c>
      <c r="F1668" s="138">
        <v>5.165169E9</v>
      </c>
      <c r="G1668" s="140" t="s">
        <v>59</v>
      </c>
      <c r="H1668" s="141" t="s">
        <v>59</v>
      </c>
      <c r="I1668" s="138">
        <v>1.173955E9</v>
      </c>
      <c r="J1668" s="137" t="s">
        <v>12</v>
      </c>
      <c r="K1668" s="137" t="s">
        <v>86</v>
      </c>
      <c r="L1668" s="7">
        <f t="shared" si="1"/>
        <v>2067228000</v>
      </c>
      <c r="M1668" s="7">
        <f t="shared" si="2"/>
        <v>1173955000</v>
      </c>
      <c r="N1668" s="7">
        <f t="shared" si="3"/>
        <v>893273000</v>
      </c>
    </row>
    <row r="1669">
      <c r="A1669" s="136">
        <v>1738.0</v>
      </c>
      <c r="B1669" s="137" t="s">
        <v>596</v>
      </c>
      <c r="C1669" s="137" t="s">
        <v>26</v>
      </c>
      <c r="D1669" s="139">
        <v>41639.0</v>
      </c>
      <c r="E1669" s="138">
        <v>7.541234E9</v>
      </c>
      <c r="F1669" s="138">
        <v>5.106489E9</v>
      </c>
      <c r="G1669" s="140" t="s">
        <v>59</v>
      </c>
      <c r="H1669" s="140" t="s">
        <v>59</v>
      </c>
      <c r="I1669" s="138">
        <v>1.213178E9</v>
      </c>
      <c r="J1669" s="137" t="s">
        <v>12</v>
      </c>
      <c r="K1669" s="137" t="s">
        <v>86</v>
      </c>
      <c r="L1669" s="7">
        <f t="shared" si="1"/>
        <v>2434745000</v>
      </c>
      <c r="M1669" s="7">
        <f t="shared" si="2"/>
        <v>1213178000</v>
      </c>
      <c r="N1669" s="7">
        <f t="shared" si="3"/>
        <v>1221567000</v>
      </c>
    </row>
    <row r="1670">
      <c r="A1670" s="136">
        <v>1739.0</v>
      </c>
      <c r="B1670" s="137" t="s">
        <v>596</v>
      </c>
      <c r="C1670" s="137" t="s">
        <v>27</v>
      </c>
      <c r="D1670" s="142">
        <v>42004.0</v>
      </c>
      <c r="E1670" s="138">
        <v>6.602267E9</v>
      </c>
      <c r="F1670" s="138">
        <v>4.239474E9</v>
      </c>
      <c r="G1670" s="140" t="s">
        <v>59</v>
      </c>
      <c r="H1670" s="141" t="s">
        <v>59</v>
      </c>
      <c r="I1670" s="138">
        <v>1.341315E9</v>
      </c>
      <c r="J1670" s="137" t="s">
        <v>12</v>
      </c>
      <c r="K1670" s="137" t="s">
        <v>86</v>
      </c>
      <c r="L1670" s="7">
        <f t="shared" si="1"/>
        <v>2362793000</v>
      </c>
      <c r="M1670" s="7">
        <f t="shared" si="2"/>
        <v>1341315000</v>
      </c>
      <c r="N1670" s="7">
        <f t="shared" si="3"/>
        <v>1021478000</v>
      </c>
    </row>
    <row r="1671">
      <c r="A1671" s="136">
        <v>1740.0</v>
      </c>
      <c r="B1671" s="137" t="s">
        <v>596</v>
      </c>
      <c r="C1671" s="137" t="s">
        <v>28</v>
      </c>
      <c r="D1671" s="139">
        <v>42369.0</v>
      </c>
      <c r="E1671" s="138">
        <v>9.308926E9</v>
      </c>
      <c r="F1671" s="138">
        <v>6.199645E9</v>
      </c>
      <c r="G1671" s="140" t="s">
        <v>59</v>
      </c>
      <c r="H1671" s="141" t="s">
        <v>59</v>
      </c>
      <c r="I1671" s="138">
        <v>1.966939E9</v>
      </c>
      <c r="J1671" s="137" t="s">
        <v>12</v>
      </c>
      <c r="K1671" s="137" t="s">
        <v>86</v>
      </c>
      <c r="L1671" s="7">
        <f t="shared" si="1"/>
        <v>3109281000</v>
      </c>
      <c r="M1671" s="7">
        <f t="shared" si="2"/>
        <v>1966939000</v>
      </c>
      <c r="N1671" s="7">
        <f t="shared" si="3"/>
        <v>1142342000</v>
      </c>
    </row>
    <row r="1672">
      <c r="A1672" s="136">
        <v>1741.0</v>
      </c>
      <c r="B1672" s="137" t="s">
        <v>597</v>
      </c>
      <c r="C1672" s="137" t="s">
        <v>25</v>
      </c>
      <c r="D1672" s="139">
        <v>41363.0</v>
      </c>
      <c r="E1672" s="138">
        <v>2.168652E9</v>
      </c>
      <c r="F1672" s="138">
        <v>7.37206E8</v>
      </c>
      <c r="G1672" s="138">
        <v>3.65684E8</v>
      </c>
      <c r="H1672" s="138">
        <v>4.75522E8</v>
      </c>
      <c r="I1672" s="138">
        <v>9508000.0</v>
      </c>
      <c r="J1672" s="137" t="s">
        <v>15</v>
      </c>
      <c r="K1672" s="137" t="s">
        <v>74</v>
      </c>
      <c r="L1672" s="7">
        <f t="shared" si="1"/>
        <v>1431446000</v>
      </c>
      <c r="M1672" s="7">
        <f t="shared" si="2"/>
        <v>850714000</v>
      </c>
      <c r="N1672" s="7">
        <f t="shared" si="3"/>
        <v>580732000</v>
      </c>
    </row>
    <row r="1673">
      <c r="A1673" s="136">
        <v>1742.0</v>
      </c>
      <c r="B1673" s="137" t="s">
        <v>597</v>
      </c>
      <c r="C1673" s="137" t="s">
        <v>26</v>
      </c>
      <c r="D1673" s="139">
        <v>41727.0</v>
      </c>
      <c r="E1673" s="138">
        <v>2.382531E9</v>
      </c>
      <c r="F1673" s="138">
        <v>7.43253E8</v>
      </c>
      <c r="G1673" s="138">
        <v>3.78607E8</v>
      </c>
      <c r="H1673" s="138">
        <v>4.92447E8</v>
      </c>
      <c r="I1673" s="138">
        <v>9887000.0</v>
      </c>
      <c r="J1673" s="137" t="s">
        <v>15</v>
      </c>
      <c r="K1673" s="137" t="s">
        <v>74</v>
      </c>
      <c r="L1673" s="7">
        <f t="shared" si="1"/>
        <v>1639278000</v>
      </c>
      <c r="M1673" s="7">
        <f t="shared" si="2"/>
        <v>880941000</v>
      </c>
      <c r="N1673" s="7">
        <f t="shared" si="3"/>
        <v>758337000</v>
      </c>
    </row>
    <row r="1674">
      <c r="A1674" s="136">
        <v>1743.0</v>
      </c>
      <c r="B1674" s="137" t="s">
        <v>597</v>
      </c>
      <c r="C1674" s="137" t="s">
        <v>27</v>
      </c>
      <c r="D1674" s="139">
        <v>42091.0</v>
      </c>
      <c r="E1674" s="138">
        <v>2.377344E9</v>
      </c>
      <c r="F1674" s="138">
        <v>7.08823E8</v>
      </c>
      <c r="G1674" s="138">
        <v>3.5367E8</v>
      </c>
      <c r="H1674" s="138">
        <v>5.25745E8</v>
      </c>
      <c r="I1674" s="138">
        <v>9537000.0</v>
      </c>
      <c r="J1674" s="137" t="s">
        <v>15</v>
      </c>
      <c r="K1674" s="137" t="s">
        <v>74</v>
      </c>
      <c r="L1674" s="7">
        <f t="shared" si="1"/>
        <v>1668521000</v>
      </c>
      <c r="M1674" s="7">
        <f t="shared" si="2"/>
        <v>888952000</v>
      </c>
      <c r="N1674" s="7">
        <f t="shared" si="3"/>
        <v>779569000</v>
      </c>
    </row>
    <row r="1675">
      <c r="A1675" s="136">
        <v>1744.0</v>
      </c>
      <c r="B1675" s="137" t="s">
        <v>597</v>
      </c>
      <c r="C1675" s="137" t="s">
        <v>28</v>
      </c>
      <c r="D1675" s="139">
        <v>42462.0</v>
      </c>
      <c r="E1675" s="138">
        <v>2.213881E9</v>
      </c>
      <c r="F1675" s="138">
        <v>6.71907E8</v>
      </c>
      <c r="G1675" s="138">
        <v>3.31652E8</v>
      </c>
      <c r="H1675" s="138">
        <v>5.33891E8</v>
      </c>
      <c r="I1675" s="138">
        <v>6550000.0</v>
      </c>
      <c r="J1675" s="137" t="s">
        <v>15</v>
      </c>
      <c r="K1675" s="137" t="s">
        <v>74</v>
      </c>
      <c r="L1675" s="7">
        <f t="shared" si="1"/>
        <v>1541974000</v>
      </c>
      <c r="M1675" s="7">
        <f t="shared" si="2"/>
        <v>872093000</v>
      </c>
      <c r="N1675" s="7">
        <f t="shared" si="3"/>
        <v>669881000</v>
      </c>
    </row>
    <row r="1676">
      <c r="A1676" s="136">
        <v>1745.0</v>
      </c>
      <c r="B1676" s="137" t="s">
        <v>598</v>
      </c>
      <c r="C1676" s="137" t="s">
        <v>25</v>
      </c>
      <c r="D1676" s="139">
        <v>41274.0</v>
      </c>
      <c r="E1676" s="138">
        <v>4.51509E11</v>
      </c>
      <c r="F1676" s="138">
        <v>3.02056E11</v>
      </c>
      <c r="G1676" s="138">
        <v>8.1844E10</v>
      </c>
      <c r="H1676" s="141" t="s">
        <v>59</v>
      </c>
      <c r="I1676" s="138">
        <v>1.5888E10</v>
      </c>
      <c r="J1676" s="137" t="s">
        <v>11</v>
      </c>
      <c r="K1676" s="137" t="s">
        <v>176</v>
      </c>
      <c r="L1676" s="7">
        <f t="shared" si="1"/>
        <v>149453000000</v>
      </c>
      <c r="M1676" s="7">
        <f t="shared" si="2"/>
        <v>97732000000</v>
      </c>
      <c r="N1676" s="7">
        <f t="shared" si="3"/>
        <v>51721000000</v>
      </c>
    </row>
    <row r="1677">
      <c r="A1677" s="136">
        <v>1746.0</v>
      </c>
      <c r="B1677" s="137" t="s">
        <v>598</v>
      </c>
      <c r="C1677" s="137" t="s">
        <v>26</v>
      </c>
      <c r="D1677" s="139">
        <v>41639.0</v>
      </c>
      <c r="E1677" s="138">
        <v>4.20836E11</v>
      </c>
      <c r="F1677" s="138">
        <v>2.84681E11</v>
      </c>
      <c r="G1677" s="138">
        <v>7.6696E10</v>
      </c>
      <c r="H1677" s="140" t="s">
        <v>59</v>
      </c>
      <c r="I1677" s="138">
        <v>1.7182E10</v>
      </c>
      <c r="J1677" s="137" t="s">
        <v>11</v>
      </c>
      <c r="K1677" s="137" t="s">
        <v>176</v>
      </c>
      <c r="L1677" s="7">
        <f t="shared" si="1"/>
        <v>136155000000</v>
      </c>
      <c r="M1677" s="7">
        <f t="shared" si="2"/>
        <v>93878000000</v>
      </c>
      <c r="N1677" s="7">
        <f t="shared" si="3"/>
        <v>42277000000</v>
      </c>
    </row>
    <row r="1678">
      <c r="A1678" s="136">
        <v>1747.0</v>
      </c>
      <c r="B1678" s="137" t="s">
        <v>598</v>
      </c>
      <c r="C1678" s="137" t="s">
        <v>27</v>
      </c>
      <c r="D1678" s="139">
        <v>42004.0</v>
      </c>
      <c r="E1678" s="138">
        <v>3.94105E11</v>
      </c>
      <c r="F1678" s="138">
        <v>2.66831E11</v>
      </c>
      <c r="G1678" s="138">
        <v>7.4226E10</v>
      </c>
      <c r="H1678" s="141" t="s">
        <v>59</v>
      </c>
      <c r="I1678" s="138">
        <v>1.7297E10</v>
      </c>
      <c r="J1678" s="137" t="s">
        <v>11</v>
      </c>
      <c r="K1678" s="137" t="s">
        <v>176</v>
      </c>
      <c r="L1678" s="7">
        <f t="shared" si="1"/>
        <v>127274000000</v>
      </c>
      <c r="M1678" s="7">
        <f t="shared" si="2"/>
        <v>91523000000</v>
      </c>
      <c r="N1678" s="7">
        <f t="shared" si="3"/>
        <v>35751000000</v>
      </c>
    </row>
    <row r="1679">
      <c r="A1679" s="136">
        <v>1748.0</v>
      </c>
      <c r="B1679" s="137" t="s">
        <v>598</v>
      </c>
      <c r="C1679" s="137" t="s">
        <v>28</v>
      </c>
      <c r="D1679" s="139">
        <v>42369.0</v>
      </c>
      <c r="E1679" s="138">
        <v>2.59488E11</v>
      </c>
      <c r="F1679" s="138">
        <v>1.6559E11</v>
      </c>
      <c r="G1679" s="138">
        <v>6.1444E10</v>
      </c>
      <c r="H1679" s="141" t="s">
        <v>59</v>
      </c>
      <c r="I1679" s="138">
        <v>1.8048E10</v>
      </c>
      <c r="J1679" s="137" t="s">
        <v>11</v>
      </c>
      <c r="K1679" s="137" t="s">
        <v>176</v>
      </c>
      <c r="L1679" s="7">
        <f t="shared" si="1"/>
        <v>93898000000</v>
      </c>
      <c r="M1679" s="7">
        <f t="shared" si="2"/>
        <v>79492000000</v>
      </c>
      <c r="N1679" s="7">
        <f t="shared" si="3"/>
        <v>14406000000</v>
      </c>
    </row>
    <row r="1680">
      <c r="A1680" s="136">
        <v>1749.0</v>
      </c>
      <c r="B1680" s="137" t="s">
        <v>599</v>
      </c>
      <c r="C1680" s="137" t="s">
        <v>25</v>
      </c>
      <c r="D1680" s="139">
        <v>41274.0</v>
      </c>
      <c r="E1680" s="138">
        <v>2.928429E9</v>
      </c>
      <c r="F1680" s="138">
        <v>1.372042E9</v>
      </c>
      <c r="G1680" s="138">
        <v>1.148731E9</v>
      </c>
      <c r="H1680" s="141" t="s">
        <v>59</v>
      </c>
      <c r="I1680" s="141" t="s">
        <v>59</v>
      </c>
      <c r="J1680" s="137" t="s">
        <v>13</v>
      </c>
      <c r="K1680" s="137" t="s">
        <v>198</v>
      </c>
      <c r="L1680" s="7">
        <f t="shared" si="1"/>
        <v>1556387000</v>
      </c>
      <c r="M1680" s="6">
        <f t="shared" si="2"/>
        <v>1148731000</v>
      </c>
      <c r="N1680" s="7">
        <f t="shared" si="3"/>
        <v>407656000</v>
      </c>
    </row>
    <row r="1681">
      <c r="A1681" s="136">
        <v>1750.0</v>
      </c>
      <c r="B1681" s="137" t="s">
        <v>599</v>
      </c>
      <c r="C1681" s="137" t="s">
        <v>26</v>
      </c>
      <c r="D1681" s="139">
        <v>41639.0</v>
      </c>
      <c r="E1681" s="138">
        <v>2.9508E9</v>
      </c>
      <c r="F1681" s="138">
        <v>1.3734E9</v>
      </c>
      <c r="G1681" s="138">
        <v>1.1448E9</v>
      </c>
      <c r="H1681" s="141" t="s">
        <v>59</v>
      </c>
      <c r="I1681" s="140" t="s">
        <v>59</v>
      </c>
      <c r="J1681" s="137" t="s">
        <v>13</v>
      </c>
      <c r="K1681" s="137" t="s">
        <v>198</v>
      </c>
      <c r="L1681" s="7">
        <f t="shared" si="1"/>
        <v>1577400000</v>
      </c>
      <c r="M1681" s="7">
        <f t="shared" si="2"/>
        <v>1144800000</v>
      </c>
      <c r="N1681" s="7">
        <f t="shared" si="3"/>
        <v>432600000</v>
      </c>
    </row>
    <row r="1682">
      <c r="A1682" s="136">
        <v>1751.0</v>
      </c>
      <c r="B1682" s="137" t="s">
        <v>599</v>
      </c>
      <c r="C1682" s="137" t="s">
        <v>27</v>
      </c>
      <c r="D1682" s="139">
        <v>42004.0</v>
      </c>
      <c r="E1682" s="138">
        <v>2.9226E9</v>
      </c>
      <c r="F1682" s="138">
        <v>1.3228E9</v>
      </c>
      <c r="G1682" s="138">
        <v>1.1431E9</v>
      </c>
      <c r="H1682" s="141" t="s">
        <v>59</v>
      </c>
      <c r="I1682" s="140" t="s">
        <v>59</v>
      </c>
      <c r="J1682" s="137" t="s">
        <v>13</v>
      </c>
      <c r="K1682" s="137" t="s">
        <v>198</v>
      </c>
      <c r="L1682" s="7">
        <f t="shared" si="1"/>
        <v>1599800000</v>
      </c>
      <c r="M1682" s="7">
        <f t="shared" si="2"/>
        <v>1143100000</v>
      </c>
      <c r="N1682" s="7">
        <f t="shared" si="3"/>
        <v>456700000</v>
      </c>
    </row>
    <row r="1683">
      <c r="A1683" s="136">
        <v>1752.0</v>
      </c>
      <c r="B1683" s="137" t="s">
        <v>599</v>
      </c>
      <c r="C1683" s="137" t="s">
        <v>28</v>
      </c>
      <c r="D1683" s="139">
        <v>42369.0</v>
      </c>
      <c r="E1683" s="138">
        <v>2.6743E9</v>
      </c>
      <c r="F1683" s="138">
        <v>1.1571E9</v>
      </c>
      <c r="G1683" s="138">
        <v>1.0773E9</v>
      </c>
      <c r="H1683" s="141" t="s">
        <v>59</v>
      </c>
      <c r="I1683" s="141" t="s">
        <v>59</v>
      </c>
      <c r="J1683" s="137" t="s">
        <v>13</v>
      </c>
      <c r="K1683" s="137" t="s">
        <v>198</v>
      </c>
      <c r="L1683" s="7">
        <f t="shared" si="1"/>
        <v>1517200000</v>
      </c>
      <c r="M1683" s="6">
        <f t="shared" si="2"/>
        <v>1077300000</v>
      </c>
      <c r="N1683" s="7">
        <f t="shared" si="3"/>
        <v>439900000</v>
      </c>
    </row>
    <row r="1684">
      <c r="A1684" s="136">
        <v>1753.0</v>
      </c>
      <c r="B1684" s="137" t="s">
        <v>600</v>
      </c>
      <c r="C1684" s="137" t="s">
        <v>25</v>
      </c>
      <c r="D1684" s="139">
        <v>41274.0</v>
      </c>
      <c r="E1684" s="138">
        <v>2.0421E10</v>
      </c>
      <c r="F1684" s="138">
        <v>1.3634E10</v>
      </c>
      <c r="G1684" s="138">
        <v>4.398E9</v>
      </c>
      <c r="H1684" s="138">
        <v>6.55E8</v>
      </c>
      <c r="I1684" s="138">
        <v>3.01E8</v>
      </c>
      <c r="J1684" s="137" t="s">
        <v>15</v>
      </c>
      <c r="K1684" s="137" t="s">
        <v>208</v>
      </c>
      <c r="L1684" s="7">
        <f t="shared" si="1"/>
        <v>6787000000</v>
      </c>
      <c r="M1684" s="7">
        <f t="shared" si="2"/>
        <v>5354000000</v>
      </c>
      <c r="N1684" s="7">
        <f t="shared" si="3"/>
        <v>1433000000</v>
      </c>
    </row>
    <row r="1685">
      <c r="A1685" s="136">
        <v>1754.0</v>
      </c>
      <c r="B1685" s="137" t="s">
        <v>600</v>
      </c>
      <c r="C1685" s="137" t="s">
        <v>26</v>
      </c>
      <c r="D1685" s="139">
        <v>41639.0</v>
      </c>
      <c r="E1685" s="138">
        <v>2.0006E10</v>
      </c>
      <c r="F1685" s="138">
        <v>1.3521E10</v>
      </c>
      <c r="G1685" s="138">
        <v>4.219E9</v>
      </c>
      <c r="H1685" s="138">
        <v>6.03E8</v>
      </c>
      <c r="I1685" s="138">
        <v>3.05E8</v>
      </c>
      <c r="J1685" s="137" t="s">
        <v>15</v>
      </c>
      <c r="K1685" s="137" t="s">
        <v>208</v>
      </c>
      <c r="L1685" s="7">
        <f t="shared" si="1"/>
        <v>6485000000</v>
      </c>
      <c r="M1685" s="7">
        <f t="shared" si="2"/>
        <v>5127000000</v>
      </c>
      <c r="N1685" s="7">
        <f t="shared" si="3"/>
        <v>1358000000</v>
      </c>
    </row>
    <row r="1686">
      <c r="A1686" s="136">
        <v>1755.0</v>
      </c>
      <c r="B1686" s="137" t="s">
        <v>600</v>
      </c>
      <c r="C1686" s="137" t="s">
        <v>27</v>
      </c>
      <c r="D1686" s="139">
        <v>42004.0</v>
      </c>
      <c r="E1686" s="138">
        <v>1.954E10</v>
      </c>
      <c r="F1686" s="138">
        <v>1.3294E10</v>
      </c>
      <c r="G1686" s="138">
        <v>4.02E9</v>
      </c>
      <c r="H1686" s="138">
        <v>5.77E8</v>
      </c>
      <c r="I1686" s="138">
        <v>3.15E8</v>
      </c>
      <c r="J1686" s="137" t="s">
        <v>15</v>
      </c>
      <c r="K1686" s="137" t="s">
        <v>208</v>
      </c>
      <c r="L1686" s="7">
        <f t="shared" si="1"/>
        <v>6246000000</v>
      </c>
      <c r="M1686" s="7">
        <f t="shared" si="2"/>
        <v>4912000000</v>
      </c>
      <c r="N1686" s="7">
        <f t="shared" si="3"/>
        <v>1334000000</v>
      </c>
    </row>
    <row r="1687">
      <c r="A1687" s="136">
        <v>1756.0</v>
      </c>
      <c r="B1687" s="137" t="s">
        <v>600</v>
      </c>
      <c r="C1687" s="137" t="s">
        <v>28</v>
      </c>
      <c r="D1687" s="139">
        <v>42369.0</v>
      </c>
      <c r="E1687" s="138">
        <v>1.8045E10</v>
      </c>
      <c r="F1687" s="138">
        <v>1.2782E10</v>
      </c>
      <c r="G1687" s="138">
        <v>3.792E9</v>
      </c>
      <c r="H1687" s="138">
        <v>5.63E8</v>
      </c>
      <c r="I1687" s="138">
        <v>3.1E8</v>
      </c>
      <c r="J1687" s="137" t="s">
        <v>15</v>
      </c>
      <c r="K1687" s="137" t="s">
        <v>208</v>
      </c>
      <c r="L1687" s="7">
        <f t="shared" si="1"/>
        <v>5263000000</v>
      </c>
      <c r="M1687" s="7">
        <f t="shared" si="2"/>
        <v>4665000000</v>
      </c>
      <c r="N1687" s="7">
        <f t="shared" si="3"/>
        <v>598000000</v>
      </c>
    </row>
    <row r="1688">
      <c r="A1688" s="136">
        <v>1757.0</v>
      </c>
      <c r="B1688" s="137" t="s">
        <v>601</v>
      </c>
      <c r="C1688" s="137" t="s">
        <v>25</v>
      </c>
      <c r="D1688" s="139">
        <v>41274.0</v>
      </c>
      <c r="E1688" s="138">
        <v>3.791E9</v>
      </c>
      <c r="F1688" s="138">
        <v>2.289E9</v>
      </c>
      <c r="G1688" s="138">
        <v>9.36E8</v>
      </c>
      <c r="H1688" s="138">
        <v>1.06E8</v>
      </c>
      <c r="I1688" s="141" t="s">
        <v>59</v>
      </c>
      <c r="J1688" s="137" t="s">
        <v>14</v>
      </c>
      <c r="K1688" s="137" t="s">
        <v>196</v>
      </c>
      <c r="L1688" s="7">
        <f t="shared" si="1"/>
        <v>1502000000</v>
      </c>
      <c r="M1688" s="6">
        <f t="shared" si="2"/>
        <v>1042000000</v>
      </c>
      <c r="N1688" s="7">
        <f t="shared" si="3"/>
        <v>460000000</v>
      </c>
    </row>
    <row r="1689">
      <c r="A1689" s="136">
        <v>1758.0</v>
      </c>
      <c r="B1689" s="137" t="s">
        <v>601</v>
      </c>
      <c r="C1689" s="137" t="s">
        <v>26</v>
      </c>
      <c r="D1689" s="139">
        <v>41639.0</v>
      </c>
      <c r="E1689" s="138">
        <v>3.837E9</v>
      </c>
      <c r="F1689" s="138">
        <v>2.338E9</v>
      </c>
      <c r="G1689" s="138">
        <v>9.9E8</v>
      </c>
      <c r="H1689" s="138">
        <v>1.04E8</v>
      </c>
      <c r="I1689" s="140" t="s">
        <v>59</v>
      </c>
      <c r="J1689" s="137" t="s">
        <v>14</v>
      </c>
      <c r="K1689" s="137" t="s">
        <v>196</v>
      </c>
      <c r="L1689" s="7">
        <f t="shared" si="1"/>
        <v>1499000000</v>
      </c>
      <c r="M1689" s="7">
        <f t="shared" si="2"/>
        <v>1094000000</v>
      </c>
      <c r="N1689" s="7">
        <f t="shared" si="3"/>
        <v>405000000</v>
      </c>
    </row>
    <row r="1690">
      <c r="A1690" s="136">
        <v>1759.0</v>
      </c>
      <c r="B1690" s="137" t="s">
        <v>601</v>
      </c>
      <c r="C1690" s="137" t="s">
        <v>27</v>
      </c>
      <c r="D1690" s="139">
        <v>42004.0</v>
      </c>
      <c r="E1690" s="138">
        <v>3.916E9</v>
      </c>
      <c r="F1690" s="138">
        <v>2.403E9</v>
      </c>
      <c r="G1690" s="138">
        <v>9.2E8</v>
      </c>
      <c r="H1690" s="138">
        <v>1.04E8</v>
      </c>
      <c r="I1690" s="141" t="s">
        <v>59</v>
      </c>
      <c r="J1690" s="137" t="s">
        <v>14</v>
      </c>
      <c r="K1690" s="137" t="s">
        <v>196</v>
      </c>
      <c r="L1690" s="7">
        <f t="shared" si="1"/>
        <v>1513000000</v>
      </c>
      <c r="M1690" s="6">
        <f t="shared" si="2"/>
        <v>1024000000</v>
      </c>
      <c r="N1690" s="7">
        <f t="shared" si="3"/>
        <v>489000000</v>
      </c>
    </row>
    <row r="1691">
      <c r="A1691" s="136">
        <v>1760.0</v>
      </c>
      <c r="B1691" s="137" t="s">
        <v>601</v>
      </c>
      <c r="C1691" s="137" t="s">
        <v>28</v>
      </c>
      <c r="D1691" s="139">
        <v>42369.0</v>
      </c>
      <c r="E1691" s="138">
        <v>3.653E9</v>
      </c>
      <c r="F1691" s="138">
        <v>2.249E9</v>
      </c>
      <c r="G1691" s="138">
        <v>8.54E8</v>
      </c>
      <c r="H1691" s="138">
        <v>9.5E7</v>
      </c>
      <c r="I1691" s="140" t="s">
        <v>59</v>
      </c>
      <c r="J1691" s="137" t="s">
        <v>14</v>
      </c>
      <c r="K1691" s="137" t="s">
        <v>196</v>
      </c>
      <c r="L1691" s="7">
        <f t="shared" si="1"/>
        <v>1404000000</v>
      </c>
      <c r="M1691" s="7">
        <f t="shared" si="2"/>
        <v>949000000</v>
      </c>
      <c r="N1691" s="7">
        <f t="shared" si="3"/>
        <v>455000000</v>
      </c>
    </row>
    <row r="1692">
      <c r="A1692" s="136">
        <v>1761.0</v>
      </c>
      <c r="B1692" s="137" t="s">
        <v>602</v>
      </c>
      <c r="C1692" s="137" t="s">
        <v>25</v>
      </c>
      <c r="D1692" s="139">
        <v>41274.0</v>
      </c>
      <c r="E1692" s="138">
        <v>4.986566E9</v>
      </c>
      <c r="F1692" s="138">
        <v>1.620566E9</v>
      </c>
      <c r="G1692" s="138">
        <v>1.641819E9</v>
      </c>
      <c r="H1692" s="138">
        <v>8.85824E8</v>
      </c>
      <c r="I1692" s="138">
        <v>3.5819E7</v>
      </c>
      <c r="J1692" s="137" t="s">
        <v>15</v>
      </c>
      <c r="K1692" s="137" t="s">
        <v>92</v>
      </c>
      <c r="L1692" s="7">
        <f t="shared" si="1"/>
        <v>3366000000</v>
      </c>
      <c r="M1692" s="7">
        <f t="shared" si="2"/>
        <v>2563462000</v>
      </c>
      <c r="N1692" s="7">
        <f t="shared" si="3"/>
        <v>802538000</v>
      </c>
    </row>
    <row r="1693">
      <c r="A1693" s="136">
        <v>1762.0</v>
      </c>
      <c r="B1693" s="137" t="s">
        <v>602</v>
      </c>
      <c r="C1693" s="137" t="s">
        <v>26</v>
      </c>
      <c r="D1693" s="139">
        <v>41639.0</v>
      </c>
      <c r="E1693" s="138">
        <v>4.68038E9</v>
      </c>
      <c r="F1693" s="138">
        <v>1.34938E9</v>
      </c>
      <c r="G1693" s="138">
        <v>1.751275E9</v>
      </c>
      <c r="H1693" s="138">
        <v>9.57587E8</v>
      </c>
      <c r="I1693" s="138">
        <v>4.4841E7</v>
      </c>
      <c r="J1693" s="137" t="s">
        <v>15</v>
      </c>
      <c r="K1693" s="137" t="s">
        <v>92</v>
      </c>
      <c r="L1693" s="7">
        <f t="shared" si="1"/>
        <v>3331000000</v>
      </c>
      <c r="M1693" s="7">
        <f t="shared" si="2"/>
        <v>2753703000</v>
      </c>
      <c r="N1693" s="7">
        <f t="shared" si="3"/>
        <v>577297000</v>
      </c>
    </row>
    <row r="1694">
      <c r="A1694" s="136">
        <v>1763.0</v>
      </c>
      <c r="B1694" s="137" t="s">
        <v>602</v>
      </c>
      <c r="C1694" s="137" t="s">
        <v>27</v>
      </c>
      <c r="D1694" s="139">
        <v>42004.0</v>
      </c>
      <c r="E1694" s="138">
        <v>4.618133E9</v>
      </c>
      <c r="F1694" s="138">
        <v>1.387375E9</v>
      </c>
      <c r="G1694" s="138">
        <v>1.77071E9</v>
      </c>
      <c r="H1694" s="138">
        <v>1.156386E9</v>
      </c>
      <c r="I1694" s="138">
        <v>6.675E7</v>
      </c>
      <c r="J1694" s="137" t="s">
        <v>15</v>
      </c>
      <c r="K1694" s="137" t="s">
        <v>92</v>
      </c>
      <c r="L1694" s="7">
        <f t="shared" si="1"/>
        <v>3230758000</v>
      </c>
      <c r="M1694" s="7">
        <f t="shared" si="2"/>
        <v>2993846000</v>
      </c>
      <c r="N1694" s="7">
        <f t="shared" si="3"/>
        <v>236912000</v>
      </c>
    </row>
    <row r="1695">
      <c r="A1695" s="136">
        <v>1764.0</v>
      </c>
      <c r="B1695" s="137" t="s">
        <v>602</v>
      </c>
      <c r="C1695" s="137" t="s">
        <v>28</v>
      </c>
      <c r="D1695" s="139">
        <v>42369.0</v>
      </c>
      <c r="E1695" s="138">
        <v>4.968301E9</v>
      </c>
      <c r="F1695" s="138">
        <v>2.077748E9</v>
      </c>
      <c r="G1695" s="138">
        <v>1.768522E9</v>
      </c>
      <c r="H1695" s="138">
        <v>1.177923E9</v>
      </c>
      <c r="I1695" s="138">
        <v>7.9042E7</v>
      </c>
      <c r="J1695" s="137" t="s">
        <v>15</v>
      </c>
      <c r="K1695" s="137" t="s">
        <v>92</v>
      </c>
      <c r="L1695" s="7">
        <f t="shared" si="1"/>
        <v>2890553000</v>
      </c>
      <c r="M1695" s="7">
        <f t="shared" si="2"/>
        <v>3025487000</v>
      </c>
      <c r="N1695" s="7">
        <f t="shared" si="3"/>
        <v>-134934000</v>
      </c>
    </row>
    <row r="1696">
      <c r="A1696" s="136">
        <v>1765.0</v>
      </c>
      <c r="B1696" s="137" t="s">
        <v>603</v>
      </c>
      <c r="C1696" s="137" t="s">
        <v>25</v>
      </c>
      <c r="D1696" s="139">
        <v>41272.0</v>
      </c>
      <c r="E1696" s="138">
        <v>1.3633E10</v>
      </c>
      <c r="F1696" s="138">
        <v>9.852E9</v>
      </c>
      <c r="G1696" s="138">
        <v>1.45E9</v>
      </c>
      <c r="H1696" s="141" t="s">
        <v>59</v>
      </c>
      <c r="I1696" s="140" t="s">
        <v>59</v>
      </c>
      <c r="J1696" s="137" t="s">
        <v>9</v>
      </c>
      <c r="K1696" s="137" t="s">
        <v>187</v>
      </c>
      <c r="L1696" s="7">
        <f t="shared" si="1"/>
        <v>3781000000</v>
      </c>
      <c r="M1696" s="7">
        <f t="shared" si="2"/>
        <v>1450000000</v>
      </c>
      <c r="N1696" s="7">
        <f t="shared" si="3"/>
        <v>2331000000</v>
      </c>
    </row>
    <row r="1697">
      <c r="A1697" s="136">
        <v>1766.0</v>
      </c>
      <c r="B1697" s="137" t="s">
        <v>603</v>
      </c>
      <c r="C1697" s="137" t="s">
        <v>26</v>
      </c>
      <c r="D1697" s="139">
        <v>41636.0</v>
      </c>
      <c r="E1697" s="138">
        <v>1.3084E10</v>
      </c>
      <c r="F1697" s="138">
        <v>9.501E9</v>
      </c>
      <c r="G1697" s="138">
        <v>1.454E9</v>
      </c>
      <c r="H1697" s="140" t="s">
        <v>59</v>
      </c>
      <c r="I1697" s="141" t="s">
        <v>59</v>
      </c>
      <c r="J1697" s="137" t="s">
        <v>9</v>
      </c>
      <c r="K1697" s="137" t="s">
        <v>187</v>
      </c>
      <c r="L1697" s="7">
        <f t="shared" si="1"/>
        <v>3583000000</v>
      </c>
      <c r="M1697" s="6">
        <f t="shared" si="2"/>
        <v>1454000000</v>
      </c>
      <c r="N1697" s="7">
        <f t="shared" si="3"/>
        <v>2129000000</v>
      </c>
    </row>
    <row r="1698">
      <c r="A1698" s="136">
        <v>1767.0</v>
      </c>
      <c r="B1698" s="137" t="s">
        <v>603</v>
      </c>
      <c r="C1698" s="137" t="s">
        <v>27</v>
      </c>
      <c r="D1698" s="142">
        <v>42000.0</v>
      </c>
      <c r="E1698" s="138">
        <v>1.3279E10</v>
      </c>
      <c r="F1698" s="138">
        <v>9.682E9</v>
      </c>
      <c r="G1698" s="138">
        <v>1.505E9</v>
      </c>
      <c r="H1698" s="141" t="s">
        <v>59</v>
      </c>
      <c r="I1698" s="140" t="s">
        <v>59</v>
      </c>
      <c r="J1698" s="137" t="s">
        <v>9</v>
      </c>
      <c r="K1698" s="137" t="s">
        <v>187</v>
      </c>
      <c r="L1698" s="7">
        <f t="shared" si="1"/>
        <v>3597000000</v>
      </c>
      <c r="M1698" s="7">
        <f t="shared" si="2"/>
        <v>1505000000</v>
      </c>
      <c r="N1698" s="7">
        <f t="shared" si="3"/>
        <v>2092000000</v>
      </c>
    </row>
    <row r="1699">
      <c r="A1699" s="136">
        <v>1768.0</v>
      </c>
      <c r="B1699" s="137" t="s">
        <v>603</v>
      </c>
      <c r="C1699" s="137" t="s">
        <v>28</v>
      </c>
      <c r="D1699" s="139">
        <v>42364.0</v>
      </c>
      <c r="E1699" s="138">
        <v>1.3105E10</v>
      </c>
      <c r="F1699" s="138">
        <v>9.359E9</v>
      </c>
      <c r="G1699" s="138">
        <v>1.746E9</v>
      </c>
      <c r="H1699" s="140" t="s">
        <v>59</v>
      </c>
      <c r="I1699" s="141" t="s">
        <v>59</v>
      </c>
      <c r="J1699" s="137" t="s">
        <v>9</v>
      </c>
      <c r="K1699" s="137" t="s">
        <v>187</v>
      </c>
      <c r="L1699" s="7">
        <f t="shared" si="1"/>
        <v>3746000000</v>
      </c>
      <c r="M1699" s="6">
        <f t="shared" si="2"/>
        <v>1746000000</v>
      </c>
      <c r="N1699" s="7">
        <f t="shared" si="3"/>
        <v>2000000000</v>
      </c>
    </row>
    <row r="1700">
      <c r="A1700" s="136">
        <v>1769.0</v>
      </c>
      <c r="B1700" s="137" t="s">
        <v>604</v>
      </c>
      <c r="C1700" s="137" t="s">
        <v>25</v>
      </c>
      <c r="D1700" s="139">
        <v>41274.0</v>
      </c>
      <c r="E1700" s="138">
        <v>4.4717E9</v>
      </c>
      <c r="F1700" s="138">
        <v>1.1252E9</v>
      </c>
      <c r="G1700" s="138">
        <v>1.8221E9</v>
      </c>
      <c r="H1700" s="138">
        <v>2.256E8</v>
      </c>
      <c r="I1700" s="140" t="s">
        <v>59</v>
      </c>
      <c r="J1700" s="137" t="s">
        <v>13</v>
      </c>
      <c r="K1700" s="137" t="s">
        <v>70</v>
      </c>
      <c r="L1700" s="7">
        <f t="shared" si="1"/>
        <v>3346500000</v>
      </c>
      <c r="M1700" s="7">
        <f t="shared" si="2"/>
        <v>2047700000</v>
      </c>
      <c r="N1700" s="7">
        <f t="shared" si="3"/>
        <v>1298800000</v>
      </c>
    </row>
    <row r="1701">
      <c r="A1701" s="136">
        <v>1770.0</v>
      </c>
      <c r="B1701" s="137" t="s">
        <v>604</v>
      </c>
      <c r="C1701" s="137" t="s">
        <v>26</v>
      </c>
      <c r="D1701" s="139">
        <v>41639.0</v>
      </c>
      <c r="E1701" s="138">
        <v>4.6234E9</v>
      </c>
      <c r="F1701" s="138">
        <v>1.2667E9</v>
      </c>
      <c r="G1701" s="138">
        <v>1.7963E9</v>
      </c>
      <c r="H1701" s="138">
        <v>2.03E8</v>
      </c>
      <c r="I1701" s="138">
        <v>7.85E7</v>
      </c>
      <c r="J1701" s="137" t="s">
        <v>13</v>
      </c>
      <c r="K1701" s="137" t="s">
        <v>70</v>
      </c>
      <c r="L1701" s="7">
        <f t="shared" si="1"/>
        <v>3356700000</v>
      </c>
      <c r="M1701" s="7">
        <f t="shared" si="2"/>
        <v>2077800000</v>
      </c>
      <c r="N1701" s="7">
        <f t="shared" si="3"/>
        <v>1278900000</v>
      </c>
    </row>
    <row r="1702">
      <c r="A1702" s="136">
        <v>1771.0</v>
      </c>
      <c r="B1702" s="137" t="s">
        <v>604</v>
      </c>
      <c r="C1702" s="137" t="s">
        <v>27</v>
      </c>
      <c r="D1702" s="139">
        <v>42004.0</v>
      </c>
      <c r="E1702" s="138">
        <v>4.6733E9</v>
      </c>
      <c r="F1702" s="138">
        <v>1.2428E9</v>
      </c>
      <c r="G1702" s="138">
        <v>1.7722E9</v>
      </c>
      <c r="H1702" s="138">
        <v>1.874E8</v>
      </c>
      <c r="I1702" s="138">
        <v>9.25E7</v>
      </c>
      <c r="J1702" s="137" t="s">
        <v>13</v>
      </c>
      <c r="K1702" s="137" t="s">
        <v>70</v>
      </c>
      <c r="L1702" s="7">
        <f t="shared" si="1"/>
        <v>3430500000</v>
      </c>
      <c r="M1702" s="7">
        <f t="shared" si="2"/>
        <v>2052100000</v>
      </c>
      <c r="N1702" s="7">
        <f t="shared" si="3"/>
        <v>1378400000</v>
      </c>
    </row>
    <row r="1703">
      <c r="A1703" s="136">
        <v>1772.0</v>
      </c>
      <c r="B1703" s="137" t="s">
        <v>604</v>
      </c>
      <c r="C1703" s="137" t="s">
        <v>28</v>
      </c>
      <c r="D1703" s="139">
        <v>42369.0</v>
      </c>
      <c r="E1703" s="138">
        <v>5.9978E9</v>
      </c>
      <c r="F1703" s="138">
        <v>1.8006E9</v>
      </c>
      <c r="G1703" s="138">
        <v>2.2919E9</v>
      </c>
      <c r="H1703" s="138">
        <v>2.688E8</v>
      </c>
      <c r="I1703" s="138">
        <v>3.374E8</v>
      </c>
      <c r="J1703" s="137" t="s">
        <v>13</v>
      </c>
      <c r="K1703" s="137" t="s">
        <v>70</v>
      </c>
      <c r="L1703" s="7">
        <f t="shared" si="1"/>
        <v>4197200000</v>
      </c>
      <c r="M1703" s="7">
        <f t="shared" si="2"/>
        <v>2898100000</v>
      </c>
      <c r="N1703" s="7">
        <f t="shared" si="3"/>
        <v>1299100000</v>
      </c>
    </row>
    <row r="1704">
      <c r="A1704" s="136">
        <v>1773.0</v>
      </c>
      <c r="B1704" s="137" t="s">
        <v>605</v>
      </c>
      <c r="C1704" s="137" t="s">
        <v>25</v>
      </c>
      <c r="D1704" s="139">
        <v>41274.0</v>
      </c>
      <c r="E1704" s="138">
        <v>2.458592E9</v>
      </c>
      <c r="F1704" s="138">
        <v>8.0146E7</v>
      </c>
      <c r="G1704" s="138">
        <v>1.579007E9</v>
      </c>
      <c r="H1704" s="140" t="s">
        <v>59</v>
      </c>
      <c r="I1704" s="138">
        <v>3.1237E7</v>
      </c>
      <c r="J1704" s="137" t="s">
        <v>12</v>
      </c>
      <c r="K1704" s="137" t="s">
        <v>172</v>
      </c>
      <c r="L1704" s="7">
        <f t="shared" si="1"/>
        <v>2378446000</v>
      </c>
      <c r="M1704" s="7">
        <f t="shared" si="2"/>
        <v>1610244000</v>
      </c>
      <c r="N1704" s="7">
        <f t="shared" si="3"/>
        <v>768202000</v>
      </c>
    </row>
    <row r="1705">
      <c r="A1705" s="136">
        <v>1774.0</v>
      </c>
      <c r="B1705" s="137" t="s">
        <v>605</v>
      </c>
      <c r="C1705" s="137" t="s">
        <v>26</v>
      </c>
      <c r="D1705" s="142">
        <v>41639.0</v>
      </c>
      <c r="E1705" s="138">
        <v>2.278812E9</v>
      </c>
      <c r="F1705" s="138">
        <v>5.8913E7</v>
      </c>
      <c r="G1705" s="138">
        <v>1.700064E9</v>
      </c>
      <c r="H1705" s="141" t="s">
        <v>59</v>
      </c>
      <c r="I1705" s="138">
        <v>-7.2761E7</v>
      </c>
      <c r="J1705" s="137" t="s">
        <v>12</v>
      </c>
      <c r="K1705" s="137" t="s">
        <v>172</v>
      </c>
      <c r="L1705" s="7">
        <f t="shared" si="1"/>
        <v>2219899000</v>
      </c>
      <c r="M1705" s="7">
        <f t="shared" si="2"/>
        <v>1627303000</v>
      </c>
      <c r="N1705" s="7">
        <f t="shared" si="3"/>
        <v>592596000</v>
      </c>
    </row>
    <row r="1706">
      <c r="A1706" s="136">
        <v>1775.0</v>
      </c>
      <c r="B1706" s="137" t="s">
        <v>605</v>
      </c>
      <c r="C1706" s="137" t="s">
        <v>27</v>
      </c>
      <c r="D1706" s="139">
        <v>42004.0</v>
      </c>
      <c r="E1706" s="138">
        <v>2.361631E9</v>
      </c>
      <c r="F1706" s="138">
        <v>4.9736E7</v>
      </c>
      <c r="G1706" s="138">
        <v>1.654369E9</v>
      </c>
      <c r="H1706" s="141" t="s">
        <v>59</v>
      </c>
      <c r="I1706" s="138">
        <v>-8.7159E7</v>
      </c>
      <c r="J1706" s="137" t="s">
        <v>12</v>
      </c>
      <c r="K1706" s="137" t="s">
        <v>172</v>
      </c>
      <c r="L1706" s="7">
        <f t="shared" si="1"/>
        <v>2311895000</v>
      </c>
      <c r="M1706" s="7">
        <f t="shared" si="2"/>
        <v>1567210000</v>
      </c>
      <c r="N1706" s="7">
        <f t="shared" si="3"/>
        <v>744685000</v>
      </c>
    </row>
    <row r="1707">
      <c r="A1707" s="136">
        <v>1776.0</v>
      </c>
      <c r="B1707" s="137" t="s">
        <v>605</v>
      </c>
      <c r="C1707" s="137" t="s">
        <v>28</v>
      </c>
      <c r="D1707" s="139">
        <v>42369.0</v>
      </c>
      <c r="E1707" s="138">
        <v>2.210591E9</v>
      </c>
      <c r="F1707" s="138">
        <v>4.9344E7</v>
      </c>
      <c r="G1707" s="138">
        <v>1.591239E9</v>
      </c>
      <c r="H1707" s="141" t="s">
        <v>59</v>
      </c>
      <c r="I1707" s="138">
        <v>4.9282E7</v>
      </c>
      <c r="J1707" s="137" t="s">
        <v>12</v>
      </c>
      <c r="K1707" s="137" t="s">
        <v>172</v>
      </c>
      <c r="L1707" s="7">
        <f t="shared" si="1"/>
        <v>2161247000</v>
      </c>
      <c r="M1707" s="7">
        <f t="shared" si="2"/>
        <v>1640521000</v>
      </c>
      <c r="N1707" s="7">
        <f t="shared" si="3"/>
        <v>520726000</v>
      </c>
    </row>
    <row r="1708">
      <c r="A1708" s="136">
        <v>1777.0</v>
      </c>
      <c r="B1708" s="137" t="s">
        <v>606</v>
      </c>
      <c r="C1708" s="137" t="s">
        <v>25</v>
      </c>
      <c r="D1708" s="139">
        <v>41639.0</v>
      </c>
      <c r="E1708" s="138">
        <v>4.561E9</v>
      </c>
      <c r="F1708" s="138">
        <v>1.669E9</v>
      </c>
      <c r="G1708" s="138">
        <v>1.613E9</v>
      </c>
      <c r="H1708" s="138">
        <v>3.99E8</v>
      </c>
      <c r="I1708" s="138">
        <v>6.0E7</v>
      </c>
      <c r="J1708" s="137" t="s">
        <v>13</v>
      </c>
      <c r="K1708" s="137" t="s">
        <v>66</v>
      </c>
      <c r="L1708" s="7">
        <f t="shared" si="1"/>
        <v>2892000000</v>
      </c>
      <c r="M1708" s="7">
        <f t="shared" si="2"/>
        <v>2072000000</v>
      </c>
      <c r="N1708" s="7">
        <f t="shared" si="3"/>
        <v>820000000</v>
      </c>
    </row>
    <row r="1709">
      <c r="A1709" s="136">
        <v>1778.0</v>
      </c>
      <c r="B1709" s="137" t="s">
        <v>606</v>
      </c>
      <c r="C1709" s="137" t="s">
        <v>26</v>
      </c>
      <c r="D1709" s="139">
        <v>42004.0</v>
      </c>
      <c r="E1709" s="138">
        <v>4.785E9</v>
      </c>
      <c r="F1709" s="138">
        <v>1.717E9</v>
      </c>
      <c r="G1709" s="138">
        <v>1.643E9</v>
      </c>
      <c r="H1709" s="138">
        <v>3.96E8</v>
      </c>
      <c r="I1709" s="138">
        <v>6.0E7</v>
      </c>
      <c r="J1709" s="137" t="s">
        <v>13</v>
      </c>
      <c r="K1709" s="137" t="s">
        <v>66</v>
      </c>
      <c r="L1709" s="7">
        <f t="shared" si="1"/>
        <v>3068000000</v>
      </c>
      <c r="M1709" s="7">
        <f t="shared" si="2"/>
        <v>2099000000</v>
      </c>
      <c r="N1709" s="7">
        <f t="shared" si="3"/>
        <v>969000000</v>
      </c>
    </row>
    <row r="1710">
      <c r="A1710" s="136">
        <v>1779.0</v>
      </c>
      <c r="B1710" s="137" t="s">
        <v>606</v>
      </c>
      <c r="C1710" s="137" t="s">
        <v>27</v>
      </c>
      <c r="D1710" s="139">
        <v>42369.0</v>
      </c>
      <c r="E1710" s="138">
        <v>4.765E9</v>
      </c>
      <c r="F1710" s="138">
        <v>1.738E9</v>
      </c>
      <c r="G1710" s="138">
        <v>1.532E9</v>
      </c>
      <c r="H1710" s="138">
        <v>3.64E8</v>
      </c>
      <c r="I1710" s="138">
        <v>6.1E7</v>
      </c>
      <c r="J1710" s="137" t="s">
        <v>13</v>
      </c>
      <c r="K1710" s="137" t="s">
        <v>66</v>
      </c>
      <c r="L1710" s="7">
        <f t="shared" si="1"/>
        <v>3027000000</v>
      </c>
      <c r="M1710" s="7">
        <f t="shared" si="2"/>
        <v>1957000000</v>
      </c>
      <c r="N1710" s="7">
        <f t="shared" si="3"/>
        <v>1070000000</v>
      </c>
    </row>
    <row r="1711">
      <c r="A1711" s="136">
        <v>1780.0</v>
      </c>
      <c r="B1711" s="137" t="s">
        <v>606</v>
      </c>
      <c r="C1711" s="137" t="s">
        <v>28</v>
      </c>
      <c r="D1711" s="139">
        <v>42735.0</v>
      </c>
      <c r="E1711" s="138">
        <v>4.888E9</v>
      </c>
      <c r="F1711" s="138">
        <v>1.666E9</v>
      </c>
      <c r="G1711" s="138">
        <v>1.364E9</v>
      </c>
      <c r="H1711" s="138">
        <v>3.76E8</v>
      </c>
      <c r="I1711" s="138">
        <v>8.5E7</v>
      </c>
      <c r="J1711" s="137" t="s">
        <v>13</v>
      </c>
      <c r="K1711" s="137" t="s">
        <v>66</v>
      </c>
      <c r="L1711" s="7">
        <f t="shared" si="1"/>
        <v>3222000000</v>
      </c>
      <c r="M1711" s="7">
        <f t="shared" si="2"/>
        <v>1825000000</v>
      </c>
      <c r="N1711" s="7">
        <f t="shared" si="3"/>
        <v>1397000000</v>
      </c>
    </row>
  </sheetData>
  <drawing r:id="rId1"/>
</worksheet>
</file>