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heet" sheetId="1" r:id="rId4"/>
    <sheet state="visible" name="metadata" sheetId="2" r:id="rId5"/>
    <sheet state="visible" name="parse_individuals" sheetId="3" r:id="rId6"/>
    <sheet state="visible" name="utils" sheetId="4" r:id="rId7"/>
  </sheets>
  <definedNames>
    <definedName name="TEAM3INDIV">parse_individuals!$A$96:$D$140</definedName>
    <definedName name="DRAWRANGE">utils!$B$4</definedName>
    <definedName name="INDIVOUTPUT">metadata!$I$3:$P$17</definedName>
    <definedName name="TEAMOUTPUTRAW">metadata!$F$20:$K$22</definedName>
    <definedName name="SCORESTRINGS">utils!$A$8:$A$1000</definedName>
    <definedName name="STATSURL">utils!$B$2</definedName>
    <definedName name="COMPLETESTRINGS">utils!$D$2:$D$1000</definedName>
    <definedName name="TEAMOUTPUTSORT">metadata!$F$25:$K$27</definedName>
    <definedName name="SCORES">utils!$A$8:$B$1000</definedName>
    <definedName name="QUIZNUMBER">metadata!$B$16</definedName>
    <definedName name="TEAM1INDIV">parse_individuals!$A$4:$D$48</definedName>
    <definedName name="TEAM2INDIV">parse_individuals!$A$50:$D$94</definedName>
    <definedName name="OFFICIALSRANGE">utils!$B$5</definedName>
    <definedName name="ROSTERRANGE">utils!$B$3</definedName>
  </definedNames>
  <calcPr/>
</workbook>
</file>

<file path=xl/sharedStrings.xml><?xml version="1.0" encoding="utf-8"?>
<sst xmlns="http://schemas.openxmlformats.org/spreadsheetml/2006/main" count="305" uniqueCount="113">
  <si>
    <t>Status:</t>
  </si>
  <si>
    <t>Date:</t>
  </si>
  <si>
    <t>Location:</t>
  </si>
  <si>
    <t>Internetionals</t>
  </si>
  <si>
    <t>P Index</t>
  </si>
  <si>
    <t>Place</t>
  </si>
  <si>
    <t>Team</t>
  </si>
  <si>
    <t>Score</t>
  </si>
  <si>
    <t>Points</t>
  </si>
  <si>
    <t>OT Score</t>
  </si>
  <si>
    <t xml:space="preserve"> </t>
  </si>
  <si>
    <t>Preliminary</t>
  </si>
  <si>
    <t>Room</t>
  </si>
  <si>
    <t>Quiz number/letter</t>
  </si>
  <si>
    <t>Final</t>
  </si>
  <si>
    <t>Quizmaster:</t>
  </si>
  <si>
    <t>Correct</t>
  </si>
  <si>
    <t>Incorrect</t>
  </si>
  <si>
    <t>Bib Number</t>
  </si>
  <si>
    <t>Con A</t>
  </si>
  <si>
    <t>Scorekeeper:</t>
  </si>
  <si>
    <t>Con B</t>
  </si>
  <si>
    <t>Answer Judge:</t>
  </si>
  <si>
    <t>ERROR POINTS</t>
  </si>
  <si>
    <t xml:space="preserve"> OVERTIME</t>
  </si>
  <si>
    <t>TEAM</t>
  </si>
  <si>
    <t>A</t>
  </si>
  <si>
    <t>B</t>
  </si>
  <si>
    <t>Question Type</t>
  </si>
  <si>
    <t>SCORING Rules:</t>
  </si>
  <si>
    <t>Team Point Rules</t>
  </si>
  <si>
    <t>20 = correct answer</t>
  </si>
  <si>
    <t>B20 = correct bonus answer (question 1-16)</t>
  </si>
  <si>
    <t>NJ =  "no jump" questions</t>
  </si>
  <si>
    <t>1st = 10 points plus 1 points for each 10 over 100</t>
  </si>
  <si>
    <t>30 = 4th correct w/o error</t>
  </si>
  <si>
    <t>B10 = correct bonus answer (question 17 and above)</t>
  </si>
  <si>
    <t>Use arrows to show quizzers leaving and entering quiz</t>
  </si>
  <si>
    <t>2nd = 5 points plus 1 point for each 10 over 60</t>
  </si>
  <si>
    <t>E= error, no loss of point</t>
  </si>
  <si>
    <t>F = foul (-10 if third foul)</t>
  </si>
  <si>
    <t>CA = Challenge Accepted</t>
  </si>
  <si>
    <t>3rd = 1 points plus 1 point for each 10 over 30</t>
  </si>
  <si>
    <t xml:space="preserve"> E- = error, minus 10 after 2nd ind or 3rd tm</t>
  </si>
  <si>
    <t>20+10 = 3rd, 4th or 5th person bonus</t>
  </si>
  <si>
    <t>CO = Challenge Overruled</t>
  </si>
  <si>
    <t>The points are awarded as of question 20</t>
  </si>
  <si>
    <t>BE = bonus error, no points loss</t>
  </si>
  <si>
    <t>Type</t>
  </si>
  <si>
    <t>Reference (CR/CVR)</t>
  </si>
  <si>
    <t>Multiple (MA)</t>
  </si>
  <si>
    <t>Situation (SIT)</t>
  </si>
  <si>
    <t>Finish The Phrase (FT FTV F2V)</t>
  </si>
  <si>
    <t>Quote (Q Q2)</t>
  </si>
  <si>
    <t>Interogative (I)</t>
  </si>
  <si>
    <t>Min #</t>
  </si>
  <si>
    <t xml:space="preserve">1 2 3 </t>
  </si>
  <si>
    <t>1 2 3</t>
  </si>
  <si>
    <t>1 2 3 4 5 6 7 8 9</t>
  </si>
  <si>
    <t>Max #</t>
  </si>
  <si>
    <t>4 5 6 7</t>
  </si>
  <si>
    <t>10 11 12 13 14 15 16</t>
  </si>
  <si>
    <t>Inputs</t>
  </si>
  <si>
    <t>Outputs</t>
  </si>
  <si>
    <t>Bib #</t>
  </si>
  <si>
    <t>Name</t>
  </si>
  <si>
    <t>C</t>
  </si>
  <si>
    <t>I</t>
  </si>
  <si>
    <t>BE</t>
  </si>
  <si>
    <t>3+ PB</t>
  </si>
  <si>
    <t>CA</t>
  </si>
  <si>
    <t>CO</t>
  </si>
  <si>
    <t>F</t>
  </si>
  <si>
    <t>Title</t>
  </si>
  <si>
    <t>QM</t>
  </si>
  <si>
    <t>SK</t>
  </si>
  <si>
    <t>AJ</t>
  </si>
  <si>
    <t>Number</t>
  </si>
  <si>
    <t>Quiz</t>
  </si>
  <si>
    <t>Team Ind</t>
  </si>
  <si>
    <t/>
  </si>
  <si>
    <t>Total</t>
  </si>
  <si>
    <t>Marked</t>
  </si>
  <si>
    <t>Error</t>
  </si>
  <si>
    <t>Bonus</t>
  </si>
  <si>
    <t>Bonus Error</t>
  </si>
  <si>
    <t>3+ person bonus</t>
  </si>
  <si>
    <t>Challenge A</t>
  </si>
  <si>
    <t>Challenge OR</t>
  </si>
  <si>
    <t>Fouls</t>
  </si>
  <si>
    <t>Global Varbs</t>
  </si>
  <si>
    <t>Completed</t>
  </si>
  <si>
    <t>STATS URL</t>
  </si>
  <si>
    <t>Pending</t>
  </si>
  <si>
    <t>Roster range</t>
  </si>
  <si>
    <t>Complete</t>
  </si>
  <si>
    <t>Draw range</t>
  </si>
  <si>
    <t>Needs Review</t>
  </si>
  <si>
    <t>official range</t>
  </si>
  <si>
    <t>Score String</t>
  </si>
  <si>
    <t>Points Value</t>
  </si>
  <si>
    <t>20+10</t>
  </si>
  <si>
    <t>30+10</t>
  </si>
  <si>
    <t>NJ</t>
  </si>
  <si>
    <t>E</t>
  </si>
  <si>
    <t>E-10</t>
  </si>
  <si>
    <t>E-</t>
  </si>
  <si>
    <t>B10</t>
  </si>
  <si>
    <t>B20</t>
  </si>
  <si>
    <t>CO-10</t>
  </si>
  <si>
    <t>F-10</t>
  </si>
  <si>
    <t>TF</t>
  </si>
  <si>
    <t>TF-10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</si>
</sst>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\-0;;"/>
  </numFmts>
  <fonts count="30">
    <font>
      <sz val="10.0"/>
      <color rgb="FF000000"/>
      <name val="Open Sans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3C78D8"/>
      <name val="Arial"/>
    </font>
    <font>
      <sz val="13.0"/>
      <color rgb="FF000000"/>
      <name val="Arial"/>
    </font>
    <font>
      <sz val="12.0"/>
      <color rgb="FF000000"/>
      <name val="Arial"/>
    </font>
    <font>
      <sz val="7.0"/>
      <color rgb="FF000000"/>
      <name val="Arial"/>
    </font>
    <font>
      <sz val="6.0"/>
      <color rgb="FF000000"/>
      <name val="Arial"/>
    </font>
    <font>
      <b/>
      <sz val="12.0"/>
      <color rgb="FF000000"/>
      <name val="Arial"/>
    </font>
    <font>
      <sz val="10.0"/>
      <color rgb="FFFFFFFF"/>
      <name val="Arial"/>
    </font>
    <font>
      <b/>
      <sz val="14.0"/>
      <color rgb="FF000000"/>
      <name val="Arial"/>
    </font>
    <font>
      <sz val="5.0"/>
      <color rgb="FF000000"/>
      <name val="Arial"/>
    </font>
    <font>
      <sz val="11.0"/>
      <color rgb="FF000000"/>
      <name val="Arial"/>
    </font>
    <font>
      <b/>
      <sz val="7.0"/>
      <color rgb="FF000000"/>
      <name val="Arial"/>
    </font>
    <font>
      <sz val="14.0"/>
      <color rgb="FF000000"/>
      <name val="Arial"/>
    </font>
    <font>
      <i/>
      <sz val="6.0"/>
      <color rgb="FF000000"/>
      <name val="Arial"/>
    </font>
    <font>
      <b/>
      <i/>
      <sz val="12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b/>
      <sz val="8.0"/>
      <color rgb="FF00000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u/>
      <sz val="10.0"/>
      <color rgb="FF1155CC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54">
    <border/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6" fillId="0" fontId="5" numFmtId="49" xfId="0" applyAlignment="1" applyBorder="1" applyFont="1" applyNumberFormat="1">
      <alignment horizontal="center" shrinkToFit="0" vertical="bottom" wrapText="0"/>
    </xf>
    <xf borderId="6" fillId="0" fontId="3" numFmtId="0" xfId="0" applyBorder="1" applyFont="1"/>
    <xf borderId="6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7" fillId="3" fontId="13" numFmtId="0" xfId="0" applyAlignment="1" applyBorder="1" applyFill="1" applyFont="1">
      <alignment shrinkToFit="0" vertical="bottom" wrapText="0"/>
    </xf>
    <xf borderId="8" fillId="3" fontId="13" numFmtId="0" xfId="0" applyAlignment="1" applyBorder="1" applyFont="1">
      <alignment shrinkToFit="0" vertical="bottom" wrapText="0"/>
    </xf>
    <xf borderId="9" fillId="3" fontId="13" numFmtId="164" xfId="0" applyAlignment="1" applyBorder="1" applyFont="1" applyNumberForma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8" fillId="3" fontId="13" numFmtId="0" xfId="0" applyAlignment="1" applyBorder="1" applyFont="1">
      <alignment horizontal="center" shrinkToFit="0" vertical="bottom" wrapText="0"/>
    </xf>
    <xf borderId="11" fillId="3" fontId="13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4" numFmtId="0" xfId="0" applyAlignment="1" applyFont="1">
      <alignment horizontal="right" shrinkToFit="0" vertical="center" wrapText="0"/>
    </xf>
    <xf borderId="12" fillId="0" fontId="15" numFmtId="164" xfId="0" applyAlignment="1" applyBorder="1" applyFont="1" applyNumberFormat="1">
      <alignment horizontal="center" shrinkToFit="0" vertical="center" wrapText="0"/>
    </xf>
    <xf borderId="0" fillId="0" fontId="16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right" shrinkToFit="0" vertical="bottom" wrapText="0"/>
    </xf>
    <xf borderId="12" fillId="0" fontId="6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13" fillId="3" fontId="13" numFmtId="0" xfId="0" applyAlignment="1" applyBorder="1" applyFont="1">
      <alignment shrinkToFit="0" vertical="bottom" wrapText="0"/>
    </xf>
    <xf borderId="14" fillId="3" fontId="13" numFmtId="0" xfId="0" applyAlignment="1" applyBorder="1" applyFont="1">
      <alignment shrinkToFit="0" vertical="bottom" wrapText="0"/>
    </xf>
    <xf borderId="15" fillId="3" fontId="13" numFmtId="164" xfId="0" applyAlignment="1" applyBorder="1" applyFont="1" applyNumberFormat="1">
      <alignment horizontal="center" shrinkToFit="0" vertical="bottom" wrapText="0"/>
    </xf>
    <xf borderId="15" fillId="0" fontId="3" numFmtId="0" xfId="0" applyBorder="1" applyFont="1"/>
    <xf borderId="16" fillId="0" fontId="3" numFmtId="0" xfId="0" applyBorder="1" applyFont="1"/>
    <xf borderId="14" fillId="3" fontId="13" numFmtId="0" xfId="0" applyAlignment="1" applyBorder="1" applyFont="1">
      <alignment horizontal="center" shrinkToFit="0" vertical="bottom" wrapText="0"/>
    </xf>
    <xf borderId="17" fillId="3" fontId="1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7" numFmtId="0" xfId="0" applyAlignment="1" applyFont="1">
      <alignment horizontal="right" shrinkToFit="0" vertical="center" wrapText="0"/>
    </xf>
    <xf borderId="18" fillId="0" fontId="7" numFmtId="0" xfId="0" applyAlignment="1" applyBorder="1" applyFont="1">
      <alignment shrinkToFit="0" vertical="bottom" wrapText="0"/>
    </xf>
    <xf borderId="18" fillId="0" fontId="14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19" fillId="3" fontId="13" numFmtId="0" xfId="0" applyAlignment="1" applyBorder="1" applyFont="1">
      <alignment shrinkToFit="0" vertical="bottom" wrapText="0"/>
    </xf>
    <xf borderId="20" fillId="3" fontId="13" numFmtId="0" xfId="0" applyAlignment="1" applyBorder="1" applyFont="1">
      <alignment shrinkToFit="0" vertical="bottom" wrapText="0"/>
    </xf>
    <xf borderId="21" fillId="3" fontId="13" numFmtId="164" xfId="0" applyAlignment="1" applyBorder="1" applyFont="1" applyNumberFormat="1">
      <alignment horizontal="center" shrinkToFit="0" vertical="bottom" wrapText="0"/>
    </xf>
    <xf borderId="21" fillId="0" fontId="3" numFmtId="0" xfId="0" applyBorder="1" applyFont="1"/>
    <xf borderId="22" fillId="0" fontId="3" numFmtId="0" xfId="0" applyBorder="1" applyFont="1"/>
    <xf borderId="20" fillId="3" fontId="13" numFmtId="0" xfId="0" applyAlignment="1" applyBorder="1" applyFont="1">
      <alignment horizontal="center" shrinkToFit="0" vertical="bottom" wrapText="0"/>
    </xf>
    <xf borderId="23" fillId="3" fontId="13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textRotation="90" vertical="bottom" wrapText="0"/>
    </xf>
    <xf borderId="0" fillId="0" fontId="9" numFmtId="0" xfId="0" applyAlignment="1" applyFont="1">
      <alignment horizontal="center" readingOrder="0" shrinkToFit="0" textRotation="90" vertical="bottom" wrapText="0"/>
    </xf>
    <xf borderId="0" fillId="0" fontId="14" numFmtId="0" xfId="0" applyAlignment="1" applyFont="1">
      <alignment horizontal="right" readingOrder="0" shrinkToFit="0" vertical="center" wrapText="0"/>
    </xf>
    <xf borderId="0" fillId="0" fontId="18" numFmtId="0" xfId="0" applyAlignment="1" applyFont="1">
      <alignment shrinkToFit="0" vertical="bottom" wrapText="0"/>
    </xf>
    <xf borderId="24" fillId="0" fontId="18" numFmtId="0" xfId="0" applyAlignment="1" applyBorder="1" applyFont="1">
      <alignment shrinkToFit="0" vertical="bottom" wrapText="0"/>
    </xf>
    <xf borderId="25" fillId="3" fontId="8" numFmtId="0" xfId="0" applyAlignment="1" applyBorder="1" applyFont="1">
      <alignment shrinkToFit="0" vertical="bottom" wrapText="0"/>
    </xf>
    <xf borderId="26" fillId="4" fontId="1" numFmtId="0" xfId="0" applyAlignment="1" applyBorder="1" applyFill="1" applyFont="1">
      <alignment shrinkToFit="0" vertical="bottom" wrapText="0"/>
    </xf>
    <xf borderId="0" fillId="0" fontId="19" numFmtId="0" xfId="0" applyAlignment="1" applyFont="1">
      <alignment horizontal="right" shrinkToFit="0" vertical="bottom" wrapText="0"/>
    </xf>
    <xf borderId="0" fillId="0" fontId="19" numFmtId="0" xfId="0" applyAlignment="1" applyFont="1">
      <alignment readingOrder="0"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bottom" wrapText="0"/>
    </xf>
    <xf borderId="27" fillId="0" fontId="19" numFmtId="0" xfId="0" applyAlignment="1" applyBorder="1" applyFont="1">
      <alignment horizontal="center" shrinkToFit="0" vertical="center" wrapText="0"/>
    </xf>
    <xf borderId="28" fillId="0" fontId="19" numFmtId="0" xfId="0" applyAlignment="1" applyBorder="1" applyFont="1">
      <alignment horizontal="center" shrinkToFit="0" vertical="center" wrapText="0"/>
    </xf>
    <xf borderId="14" fillId="0" fontId="19" numFmtId="0" xfId="0" applyAlignment="1" applyBorder="1" applyFont="1">
      <alignment horizontal="center" shrinkToFit="0" vertical="center" wrapText="0"/>
    </xf>
    <xf borderId="28" fillId="5" fontId="19" numFmtId="0" xfId="0" applyAlignment="1" applyBorder="1" applyFill="1" applyFont="1">
      <alignment horizontal="center" shrinkToFit="0" vertical="center" wrapText="0"/>
    </xf>
    <xf borderId="14" fillId="5" fontId="19" numFmtId="0" xfId="0" applyAlignment="1" applyBorder="1" applyFont="1">
      <alignment horizontal="center" shrinkToFit="0" vertical="center" wrapText="0"/>
    </xf>
    <xf borderId="0" fillId="6" fontId="19" numFmtId="0" xfId="0" applyAlignment="1" applyFill="1" applyFont="1">
      <alignment horizontal="center" shrinkToFit="0" vertical="center" wrapText="0"/>
    </xf>
    <xf borderId="29" fillId="3" fontId="6" numFmtId="0" xfId="0" applyAlignment="1" applyBorder="1" applyFont="1">
      <alignment readingOrder="0" shrinkToFit="0" vertical="bottom" wrapText="0"/>
    </xf>
    <xf borderId="30" fillId="4" fontId="12" numFmtId="0" xfId="0" applyAlignment="1" applyBorder="1" applyFont="1">
      <alignment readingOrder="0" shrinkToFit="0" vertical="bottom" wrapText="0"/>
    </xf>
    <xf borderId="31" fillId="0" fontId="3" numFmtId="0" xfId="0" applyBorder="1" applyFont="1"/>
    <xf borderId="32" fillId="0" fontId="3" numFmtId="0" xfId="0" applyBorder="1" applyFont="1"/>
    <xf borderId="33" fillId="4" fontId="12" numFmtId="0" xfId="0" applyAlignment="1" applyBorder="1" applyFont="1">
      <alignment shrinkToFit="0" vertical="bottom" wrapText="0"/>
    </xf>
    <xf borderId="16" fillId="0" fontId="19" numFmtId="0" xfId="0" applyAlignment="1" applyBorder="1" applyFont="1">
      <alignment horizontal="center" shrinkToFit="0" vertical="center" wrapText="0"/>
    </xf>
    <xf borderId="12" fillId="3" fontId="1" numFmtId="0" xfId="0" applyAlignment="1" applyBorder="1" applyFont="1">
      <alignment horizontal="center" shrinkToFit="0" vertical="bottom" wrapText="0"/>
    </xf>
    <xf borderId="12" fillId="6" fontId="1" numFmtId="0" xfId="0" applyAlignment="1" applyBorder="1" applyFont="1">
      <alignment horizontal="center" readingOrder="0" shrinkToFit="0" vertical="bottom" wrapText="0"/>
    </xf>
    <xf borderId="34" fillId="3" fontId="1" numFmtId="0" xfId="0" applyAlignment="1" applyBorder="1" applyFon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14" fillId="2" fontId="19" numFmtId="0" xfId="0" applyAlignment="1" applyBorder="1" applyFont="1">
      <alignment horizontal="center" shrinkToFit="0" vertical="bottom" wrapText="0"/>
    </xf>
    <xf borderId="14" fillId="2" fontId="19" numFmtId="0" xfId="0" applyAlignment="1" applyBorder="1" applyFont="1">
      <alignment horizontal="center" readingOrder="0" shrinkToFit="0" vertical="bottom" wrapText="0"/>
    </xf>
    <xf borderId="35" fillId="2" fontId="19" numFmtId="0" xfId="0" applyAlignment="1" applyBorder="1" applyFont="1">
      <alignment horizontal="center" readingOrder="0" shrinkToFit="0" vertical="bottom" wrapText="0"/>
    </xf>
    <xf borderId="28" fillId="2" fontId="19" numFmtId="0" xfId="0" applyAlignment="1" applyBorder="1" applyFont="1">
      <alignment horizontal="center" readingOrder="0" shrinkToFit="0" vertical="bottom" wrapText="0"/>
    </xf>
    <xf borderId="35" fillId="2" fontId="19" numFmtId="0" xfId="0" applyAlignment="1" applyBorder="1" applyFont="1">
      <alignment horizontal="center" shrinkToFit="0" vertical="bottom" wrapText="0"/>
    </xf>
    <xf borderId="28" fillId="7" fontId="19" numFmtId="0" xfId="0" applyAlignment="1" applyBorder="1" applyFill="1" applyFont="1">
      <alignment horizontal="center" shrinkToFit="0" vertical="bottom" wrapText="0"/>
    </xf>
    <xf borderId="14" fillId="7" fontId="19" numFmtId="0" xfId="0" applyAlignment="1" applyBorder="1" applyFont="1">
      <alignment horizontal="center" shrinkToFit="0" vertical="bottom" wrapText="0"/>
    </xf>
    <xf borderId="0" fillId="6" fontId="1" numFmtId="0" xfId="0" applyAlignment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28" fillId="2" fontId="19" numFmtId="0" xfId="0" applyAlignment="1" applyBorder="1" applyFont="1">
      <alignment horizontal="center" shrinkToFit="0" vertical="bottom" wrapText="0"/>
    </xf>
    <xf borderId="28" fillId="7" fontId="19" numFmtId="0" xfId="0" applyAlignment="1" applyBorder="1" applyFont="1">
      <alignment horizontal="center" readingOrder="0" shrinkToFit="0" vertical="bottom" wrapText="0"/>
    </xf>
    <xf borderId="36" fillId="2" fontId="19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horizontal="center" shrinkToFit="0" vertical="bottom" wrapText="0"/>
    </xf>
    <xf borderId="37" fillId="0" fontId="1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horizontal="center" shrinkToFit="0" vertical="bottom" wrapText="0"/>
    </xf>
    <xf borderId="38" fillId="5" fontId="1" numFmtId="0" xfId="0" applyAlignment="1" applyBorder="1" applyFont="1">
      <alignment horizontal="center" shrinkToFit="0" vertical="bottom" wrapText="0"/>
    </xf>
    <xf borderId="14" fillId="5" fontId="1" numFmtId="0" xfId="0" applyAlignment="1" applyBorder="1" applyFont="1">
      <alignment horizontal="center" shrinkToFit="0" vertical="bottom" wrapText="0"/>
    </xf>
    <xf borderId="0" fillId="6" fontId="1" numFmtId="0" xfId="0" applyAlignment="1" applyFont="1">
      <alignment shrinkToFit="0" vertical="bottom" wrapText="0"/>
    </xf>
    <xf borderId="0" fillId="6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center" wrapText="0"/>
    </xf>
    <xf borderId="0" fillId="0" fontId="18" numFmtId="0" xfId="0" applyAlignment="1" applyFont="1">
      <alignment horizontal="center" shrinkToFit="0" vertical="bottom" wrapText="0"/>
    </xf>
    <xf borderId="30" fillId="4" fontId="12" numFmtId="0" xfId="0" applyAlignment="1" applyBorder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14" fillId="7" fontId="19" numFmtId="0" xfId="0" applyAlignment="1" applyBorder="1" applyFont="1">
      <alignment horizontal="center" readingOrder="0" shrinkToFit="0" vertical="bottom" wrapText="0"/>
    </xf>
    <xf borderId="39" fillId="2" fontId="19" numFmtId="0" xfId="0" applyAlignment="1" applyBorder="1" applyFont="1">
      <alignment horizontal="center" shrinkToFit="0" vertical="bottom" wrapText="0"/>
    </xf>
    <xf borderId="40" fillId="0" fontId="19" numFmtId="0" xfId="0" applyAlignment="1" applyBorder="1" applyFont="1">
      <alignment horizontal="center" shrinkToFit="0" vertical="center" wrapText="0"/>
    </xf>
    <xf borderId="0" fillId="0" fontId="20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41" fillId="8" fontId="19" numFmtId="0" xfId="0" applyAlignment="1" applyBorder="1" applyFill="1" applyFont="1">
      <alignment horizontal="center" shrinkToFit="0" vertical="center" wrapText="0"/>
    </xf>
    <xf borderId="42" fillId="0" fontId="3" numFmtId="0" xfId="0" applyBorder="1" applyFont="1"/>
    <xf borderId="43" fillId="8" fontId="19" numFmtId="0" xfId="0" applyAlignment="1" applyBorder="1" applyFont="1">
      <alignment horizontal="center" shrinkToFit="0" vertical="center" wrapText="0"/>
    </xf>
    <xf borderId="44" fillId="0" fontId="3" numFmtId="0" xfId="0" applyBorder="1" applyFont="1"/>
    <xf borderId="45" fillId="0" fontId="19" numFmtId="0" xfId="0" applyAlignment="1" applyBorder="1" applyFont="1">
      <alignment horizontal="center" shrinkToFit="0" vertical="center" wrapText="0"/>
    </xf>
    <xf borderId="46" fillId="0" fontId="3" numFmtId="0" xfId="0" applyBorder="1" applyFont="1"/>
    <xf borderId="47" fillId="0" fontId="19" numFmtId="0" xfId="0" applyAlignment="1" applyBorder="1" applyFont="1">
      <alignment horizontal="center" shrinkToFit="0" vertical="center" wrapText="0"/>
    </xf>
    <xf borderId="47" fillId="0" fontId="3" numFmtId="0" xfId="0" applyBorder="1" applyFont="1"/>
    <xf borderId="24" fillId="0" fontId="19" numFmtId="0" xfId="0" applyAlignment="1" applyBorder="1" applyFont="1">
      <alignment horizontal="center" shrinkToFit="0" vertical="center" wrapText="0"/>
    </xf>
    <xf borderId="48" fillId="0" fontId="3" numFmtId="0" xfId="0" applyBorder="1" applyFont="1"/>
    <xf borderId="24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9" fontId="1" numFmtId="0" xfId="0" applyAlignment="1" applyBorder="1" applyFill="1" applyFont="1">
      <alignment shrinkToFit="0" vertical="bottom" wrapText="0"/>
    </xf>
    <xf borderId="0" fillId="9" fontId="1" numFmtId="0" xfId="0" applyAlignment="1" applyFont="1">
      <alignment shrinkToFit="0" vertical="bottom" wrapText="0"/>
    </xf>
    <xf borderId="0" fillId="9" fontId="21" numFmtId="0" xfId="0" applyAlignment="1" applyFont="1">
      <alignment horizontal="center" readingOrder="0" shrinkToFit="0" vertical="center" wrapText="0"/>
    </xf>
    <xf borderId="0" fillId="9" fontId="22" numFmtId="0" xfId="0" applyAlignment="1" applyFont="1">
      <alignment shrinkToFit="0" vertical="bottom" wrapText="0"/>
    </xf>
    <xf borderId="0" fillId="10" fontId="23" numFmtId="0" xfId="0" applyAlignment="1" applyFill="1" applyFont="1">
      <alignment shrinkToFit="0" vertical="bottom" wrapText="0"/>
    </xf>
    <xf borderId="0" fillId="9" fontId="21" numFmtId="0" xfId="0" applyAlignment="1" applyFont="1">
      <alignment horizontal="center" shrinkToFit="0" vertical="center" wrapText="0"/>
    </xf>
    <xf borderId="0" fillId="9" fontId="23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Font="1"/>
    <xf borderId="0" fillId="7" fontId="22" numFmtId="0" xfId="0" applyAlignment="1" applyFont="1">
      <alignment horizontal="center" shrinkToFit="0" vertical="bottom" wrapText="0"/>
    </xf>
    <xf borderId="0" fillId="7" fontId="22" numFmtId="0" xfId="0" applyAlignment="1" applyFont="1">
      <alignment readingOrder="0" shrinkToFit="0" vertical="bottom" wrapText="0"/>
    </xf>
    <xf borderId="0" fillId="7" fontId="22" numFmtId="0" xfId="0" applyAlignment="1" applyFont="1">
      <alignment shrinkToFit="0" vertical="bottom" wrapText="0"/>
    </xf>
    <xf borderId="0" fillId="11" fontId="22" numFmtId="0" xfId="0" applyAlignment="1" applyFill="1" applyFont="1">
      <alignment horizontal="center" readingOrder="0" shrinkToFit="0" vertical="bottom" wrapText="0"/>
    </xf>
    <xf borderId="0" fillId="11" fontId="22" numFmtId="0" xfId="0" applyAlignment="1" applyFont="1">
      <alignment readingOrder="0" shrinkToFit="0" vertical="bottom" wrapText="0"/>
    </xf>
    <xf borderId="0" fillId="11" fontId="25" numFmtId="0" xfId="0" applyAlignment="1" applyFont="1">
      <alignment readingOrder="0"/>
    </xf>
    <xf borderId="0" fillId="9" fontId="24" numFmtId="0" xfId="0" applyFont="1"/>
    <xf borderId="0" fillId="2" fontId="23" numFmtId="0" xfId="0" applyAlignment="1" applyFon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12" fontId="23" numFmtId="0" xfId="0" applyAlignment="1" applyFill="1" applyFont="1">
      <alignment horizontal="center" shrinkToFit="0" vertical="bottom" wrapText="0"/>
    </xf>
    <xf borderId="0" fillId="12" fontId="23" numFmtId="164" xfId="0" applyAlignment="1" applyFont="1" applyNumberFormat="1">
      <alignment horizontal="center" shrinkToFit="0" vertical="bottom" wrapText="0"/>
    </xf>
    <xf borderId="0" fillId="12" fontId="24" numFmtId="0" xfId="0" applyAlignment="1" applyFont="1">
      <alignment horizontal="center"/>
    </xf>
    <xf borderId="0" fillId="13" fontId="25" numFmtId="0" xfId="0" applyAlignment="1" applyFill="1" applyFont="1">
      <alignment horizontal="center" readingOrder="0"/>
    </xf>
    <xf borderId="0" fillId="3" fontId="23" numFmtId="0" xfId="0" applyAlignment="1" applyFont="1">
      <alignment horizontal="center" shrinkToFit="0" vertical="bottom" wrapText="0"/>
    </xf>
    <xf borderId="0" fillId="9" fontId="24" numFmtId="0" xfId="0" applyAlignment="1" applyFont="1">
      <alignment horizontal="center"/>
    </xf>
    <xf borderId="0" fillId="14" fontId="25" numFmtId="0" xfId="0" applyAlignment="1" applyFill="1" applyFont="1">
      <alignment horizontal="center" readingOrder="0"/>
    </xf>
    <xf borderId="0" fillId="15" fontId="23" numFmtId="0" xfId="0" applyAlignment="1" applyFill="1" applyFont="1">
      <alignment horizontal="center" readingOrder="0" shrinkToFit="0" vertical="bottom" wrapText="0"/>
    </xf>
    <xf borderId="0" fillId="15" fontId="23" numFmtId="0" xfId="0" applyAlignment="1" applyFont="1">
      <alignment horizontal="center" shrinkToFit="0" vertical="bottom" wrapText="0"/>
    </xf>
    <xf borderId="0" fillId="9" fontId="26" numFmtId="0" xfId="0" applyFont="1"/>
    <xf borderId="0" fillId="10" fontId="24" numFmtId="0" xfId="0" applyFont="1"/>
    <xf borderId="0" fillId="16" fontId="22" numFmtId="0" xfId="0" applyAlignment="1" applyFill="1" applyFont="1">
      <alignment horizontal="center" readingOrder="0" shrinkToFit="0" vertical="bottom" wrapText="0"/>
    </xf>
    <xf borderId="0" fillId="16" fontId="22" numFmtId="0" xfId="0" applyAlignment="1" applyFont="1">
      <alignment horizontal="center" shrinkToFit="0" vertical="bottom" wrapText="0"/>
    </xf>
    <xf borderId="0" fillId="9" fontId="22" numFmtId="0" xfId="0" applyAlignment="1" applyFont="1">
      <alignment horizontal="center" readingOrder="0" shrinkToFit="0" vertical="bottom" wrapText="0"/>
    </xf>
    <xf borderId="0" fillId="17" fontId="23" numFmtId="0" xfId="0" applyAlignment="1" applyFill="1" applyFont="1">
      <alignment horizontal="center" readingOrder="0" shrinkToFit="0" vertical="bottom" wrapText="0"/>
    </xf>
    <xf borderId="0" fillId="17" fontId="23" numFmtId="164" xfId="0" applyAlignment="1" applyFont="1" applyNumberFormat="1">
      <alignment horizontal="center" shrinkToFit="0" vertical="bottom" wrapText="0"/>
    </xf>
    <xf borderId="0" fillId="17" fontId="23" numFmtId="0" xfId="0" applyAlignment="1" applyFont="1">
      <alignment horizontal="center" shrinkToFit="0" vertical="bottom" wrapText="0"/>
    </xf>
    <xf borderId="0" fillId="17" fontId="24" numFmtId="0" xfId="0" applyAlignment="1" applyFont="1">
      <alignment horizontal="center"/>
    </xf>
    <xf borderId="0" fillId="9" fontId="23" numFmtId="164" xfId="0" applyAlignment="1" applyFont="1" applyNumberFormat="1">
      <alignment horizontal="center" shrinkToFit="0" vertical="bottom" wrapText="0"/>
    </xf>
    <xf borderId="0" fillId="18" fontId="25" numFmtId="0" xfId="0" applyAlignment="1" applyFill="1" applyFont="1">
      <alignment horizontal="center"/>
    </xf>
    <xf borderId="0" fillId="9" fontId="25" numFmtId="0" xfId="0" applyAlignment="1" applyFont="1">
      <alignment horizontal="center" readingOrder="0"/>
    </xf>
    <xf borderId="0" fillId="19" fontId="24" numFmtId="0" xfId="0" applyAlignment="1" applyFill="1" applyFont="1">
      <alignment horizontal="center"/>
    </xf>
    <xf borderId="0" fillId="19" fontId="24" numFmtId="164" xfId="0" applyAlignment="1" applyFont="1" applyNumberFormat="1">
      <alignment horizontal="center"/>
    </xf>
    <xf borderId="0" fillId="9" fontId="24" numFmtId="164" xfId="0" applyAlignment="1" applyFont="1" applyNumberFormat="1">
      <alignment horizontal="center"/>
    </xf>
    <xf borderId="0" fillId="17" fontId="26" numFmtId="0" xfId="0" applyAlignment="1" applyFont="1">
      <alignment horizontal="center" readingOrder="0"/>
    </xf>
    <xf borderId="0" fillId="13" fontId="26" numFmtId="0" xfId="0" applyAlignment="1" applyFont="1">
      <alignment readingOrder="0"/>
    </xf>
    <xf borderId="0" fillId="13" fontId="26" numFmtId="0" xfId="0" applyFont="1"/>
    <xf borderId="0" fillId="13" fontId="26" numFmtId="0" xfId="0" applyAlignment="1" applyFont="1">
      <alignment horizontal="right" readingOrder="0"/>
    </xf>
    <xf borderId="0" fillId="13" fontId="26" numFmtId="0" xfId="0" applyAlignment="1" applyFont="1">
      <alignment horizontal="center"/>
    </xf>
    <xf borderId="0" fillId="3" fontId="26" numFmtId="0" xfId="0" applyAlignment="1" applyFont="1">
      <alignment readingOrder="0"/>
    </xf>
    <xf borderId="0" fillId="3" fontId="26" numFmtId="0" xfId="0" applyFont="1"/>
    <xf borderId="0" fillId="11" fontId="26" numFmtId="0" xfId="0" applyAlignment="1" applyFont="1">
      <alignment horizontal="right" readingOrder="0"/>
    </xf>
    <xf borderId="0" fillId="9" fontId="26" numFmtId="0" xfId="0" applyAlignment="1" applyFont="1">
      <alignment horizontal="center" readingOrder="0"/>
    </xf>
    <xf borderId="0" fillId="7" fontId="26" numFmtId="0" xfId="0" applyAlignment="1" applyFont="1">
      <alignment horizontal="center"/>
    </xf>
    <xf borderId="0" fillId="12" fontId="26" numFmtId="0" xfId="0" applyAlignment="1" applyFont="1">
      <alignment horizontal="center"/>
    </xf>
    <xf borderId="0" fillId="2" fontId="26" numFmtId="0" xfId="0" applyAlignment="1" applyFont="1">
      <alignment horizontal="center"/>
    </xf>
    <xf borderId="0" fillId="7" fontId="27" numFmtId="0" xfId="0" applyAlignment="1" applyFont="1">
      <alignment horizontal="center" readingOrder="0" shrinkToFit="0" vertical="bottom" wrapText="0"/>
    </xf>
    <xf borderId="0" fillId="18" fontId="22" numFmtId="0" xfId="0" applyAlignment="1" applyFont="1">
      <alignment horizontal="center" shrinkToFit="0" vertical="bottom" wrapText="0"/>
    </xf>
    <xf borderId="0" fillId="0" fontId="26" numFmtId="0" xfId="0" applyFont="1"/>
    <xf borderId="0" fillId="2" fontId="28" numFmtId="0" xfId="0" applyAlignment="1" applyFont="1">
      <alignment horizontal="right" shrinkToFit="0" vertical="bottom" wrapText="0"/>
    </xf>
    <xf borderId="0" fillId="2" fontId="29" numFmtId="0" xfId="0" applyAlignment="1" applyFont="1">
      <alignment readingOrder="0" shrinkToFit="0" vertical="bottom" wrapText="0"/>
    </xf>
    <xf borderId="0" fillId="19" fontId="23" numFmtId="0" xfId="0" applyAlignment="1" applyFont="1">
      <alignment horizontal="center" shrinkToFit="0" vertical="bottom" wrapText="0"/>
    </xf>
    <xf borderId="52" fillId="2" fontId="28" numFmtId="0" xfId="0" applyAlignment="1" applyBorder="1" applyFont="1">
      <alignment shrinkToFit="0" vertical="bottom" wrapText="0"/>
    </xf>
    <xf borderId="0" fillId="2" fontId="28" numFmtId="0" xfId="0" applyAlignment="1" applyFont="1">
      <alignment shrinkToFit="0" vertical="bottom" wrapText="0"/>
    </xf>
    <xf borderId="53" fillId="2" fontId="28" numFmtId="0" xfId="0" applyAlignment="1" applyBorder="1" applyFont="1">
      <alignment shrinkToFit="0" vertical="bottom" wrapText="0"/>
    </xf>
    <xf borderId="0" fillId="13" fontId="25" numFmtId="0" xfId="0" applyAlignment="1" applyFont="1">
      <alignment horizontal="center" readingOrder="0" shrinkToFit="0" vertical="bottom" wrapText="0"/>
    </xf>
    <xf borderId="0" fillId="9" fontId="26" numFmtId="0" xfId="0" applyAlignment="1" applyFont="1">
      <alignment horizontal="center"/>
    </xf>
    <xf borderId="0" fillId="3" fontId="2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4" width="4.43"/>
    <col customWidth="1" min="5" max="5" width="21.71"/>
    <col customWidth="1" min="6" max="6" width="3.71"/>
    <col customWidth="1" min="7" max="30" width="5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0" customHeight="1">
      <c r="A2" s="2" t="s">
        <v>0</v>
      </c>
      <c r="B2" s="3"/>
      <c r="C2" s="4"/>
      <c r="D2" s="5"/>
      <c r="E2" s="6"/>
      <c r="F2" s="7"/>
      <c r="G2" s="7"/>
      <c r="H2" s="1"/>
      <c r="I2" s="8" t="s">
        <v>1</v>
      </c>
      <c r="J2" s="9"/>
      <c r="K2" s="10"/>
      <c r="L2" s="10"/>
      <c r="M2" s="10"/>
      <c r="N2" s="1"/>
      <c r="O2" s="8" t="s">
        <v>2</v>
      </c>
      <c r="P2" s="1"/>
      <c r="Q2" s="11" t="s">
        <v>3</v>
      </c>
      <c r="R2" s="10"/>
      <c r="S2" s="10"/>
      <c r="T2" s="10"/>
      <c r="U2" s="10"/>
      <c r="V2" s="1"/>
      <c r="W2" s="12" t="s">
        <v>4</v>
      </c>
      <c r="X2" s="12" t="s">
        <v>5</v>
      </c>
      <c r="Y2" s="13" t="s">
        <v>6</v>
      </c>
      <c r="Z2" s="1"/>
      <c r="AA2" s="1"/>
      <c r="AB2" s="14" t="s">
        <v>7</v>
      </c>
      <c r="AC2" s="14" t="s">
        <v>8</v>
      </c>
      <c r="AD2" s="15" t="s">
        <v>9</v>
      </c>
    </row>
    <row r="3" ht="15.0" customHeight="1">
      <c r="A3" s="1"/>
      <c r="B3" s="16"/>
      <c r="C3" s="17"/>
      <c r="D3" s="18"/>
      <c r="E3" s="7"/>
      <c r="F3" s="7"/>
      <c r="G3" s="7"/>
      <c r="H3" s="1"/>
      <c r="I3" s="7"/>
      <c r="J3" s="1"/>
      <c r="K3" s="1"/>
      <c r="L3" s="1"/>
      <c r="M3" s="1"/>
      <c r="N3" s="19" t="s">
        <v>10</v>
      </c>
      <c r="O3" s="1"/>
      <c r="P3" s="1"/>
      <c r="Q3" s="1"/>
      <c r="R3" s="1"/>
      <c r="S3" s="1"/>
      <c r="T3" s="1"/>
      <c r="U3" s="1"/>
      <c r="V3" s="1"/>
      <c r="W3" s="20">
        <f>X3</f>
        <v>2</v>
      </c>
      <c r="X3" s="21">
        <f t="shared" ref="X3:X5" si="1">IF(AD3=MAX($AD$3:$AD$5),1,IF(AD3=SUM($AD$3:$AD$5)-MAX($AD$3:$AD$5)-MIN($AD$3:$AD$5),2,3))</f>
        <v>2</v>
      </c>
      <c r="Y3" s="22" t="str">
        <f>E9</f>
        <v/>
      </c>
      <c r="Z3" s="23"/>
      <c r="AA3" s="24"/>
      <c r="AB3" s="25">
        <f>Z16</f>
        <v>20</v>
      </c>
      <c r="AC3" s="25">
        <f t="shared" ref="AC3:AC5" si="2">MAX(AB3/10+1-X3, 0.5*X3*X3-6.5*X3+16)</f>
        <v>5</v>
      </c>
      <c r="AD3" s="26">
        <f>AC16</f>
        <v>20</v>
      </c>
    </row>
    <row r="4" ht="15.0" customHeight="1">
      <c r="A4" s="1"/>
      <c r="B4" s="16"/>
      <c r="C4" s="27"/>
      <c r="D4" s="18"/>
      <c r="E4" s="1"/>
      <c r="F4" s="1"/>
      <c r="G4" s="1"/>
      <c r="H4" s="1"/>
      <c r="I4" s="1"/>
      <c r="J4" s="1"/>
      <c r="K4" s="1"/>
      <c r="L4" s="28" t="s">
        <v>11</v>
      </c>
      <c r="M4" s="29" t="str">
        <f>IF(ISNUMBER(QUIZNUMBER),"X","")</f>
        <v>X</v>
      </c>
      <c r="N4" s="30"/>
      <c r="O4" s="1"/>
      <c r="P4" s="31" t="s">
        <v>12</v>
      </c>
      <c r="Q4" s="32" t="str">
        <f>metadata!B15</f>
        <v/>
      </c>
      <c r="R4" s="1"/>
      <c r="S4" s="33"/>
      <c r="T4" s="31" t="s">
        <v>13</v>
      </c>
      <c r="U4" s="32">
        <f>QUIZNUMBER</f>
        <v>1</v>
      </c>
      <c r="V4" s="1"/>
      <c r="W4" s="34">
        <f>X4+IF(X4=X3,1,0)</f>
        <v>1</v>
      </c>
      <c r="X4" s="35">
        <f t="shared" si="1"/>
        <v>1</v>
      </c>
      <c r="Y4" s="36" t="str">
        <f>E20</f>
        <v/>
      </c>
      <c r="Z4" s="37"/>
      <c r="AA4" s="38"/>
      <c r="AB4" s="39">
        <f>Z27</f>
        <v>50</v>
      </c>
      <c r="AC4" s="39">
        <f t="shared" si="2"/>
        <v>10</v>
      </c>
      <c r="AD4" s="40">
        <f>AC27</f>
        <v>50</v>
      </c>
    </row>
    <row r="5" ht="15.0" customHeight="1">
      <c r="A5" s="1"/>
      <c r="B5" s="41"/>
      <c r="C5" s="42"/>
      <c r="D5" s="43"/>
      <c r="E5" s="43"/>
      <c r="F5" s="43"/>
      <c r="G5" s="44"/>
      <c r="H5" s="1"/>
      <c r="I5" s="1"/>
      <c r="J5" s="1"/>
      <c r="K5" s="1"/>
      <c r="L5" s="28" t="s">
        <v>14</v>
      </c>
      <c r="M5" s="29" t="str">
        <f>IF(ISNUMBER(QUIZNUMBER),"",IF(RIGHT(QUIZNUMBER,1)="1","X",""))</f>
        <v/>
      </c>
      <c r="N5" s="30"/>
      <c r="O5" s="1"/>
      <c r="P5" s="45" t="s">
        <v>15</v>
      </c>
      <c r="Q5" s="46"/>
      <c r="R5" s="47" t="str">
        <f>metadata!B10</f>
        <v/>
      </c>
      <c r="S5" s="48"/>
      <c r="T5" s="48"/>
      <c r="U5" s="48"/>
      <c r="V5" s="1"/>
      <c r="W5" s="49">
        <f>X5+IF(X4=X5,1,0)+IF(X5=X3,1,0)</f>
        <v>3</v>
      </c>
      <c r="X5" s="50">
        <f t="shared" si="1"/>
        <v>2</v>
      </c>
      <c r="Y5" s="51" t="str">
        <f>E31</f>
        <v/>
      </c>
      <c r="Z5" s="52"/>
      <c r="AA5" s="53"/>
      <c r="AB5" s="54">
        <f>Z38</f>
        <v>20</v>
      </c>
      <c r="AC5" s="54">
        <f t="shared" si="2"/>
        <v>5</v>
      </c>
      <c r="AD5" s="55">
        <f>AC38</f>
        <v>20</v>
      </c>
    </row>
    <row r="6" ht="15.0" customHeight="1">
      <c r="A6" s="1"/>
      <c r="B6" s="56" t="s">
        <v>16</v>
      </c>
      <c r="C6" s="56" t="s">
        <v>17</v>
      </c>
      <c r="D6" s="57" t="s">
        <v>18</v>
      </c>
      <c r="E6" s="1"/>
      <c r="F6" s="1"/>
      <c r="G6" s="1"/>
      <c r="H6" s="1"/>
      <c r="I6" s="1"/>
      <c r="J6" s="1"/>
      <c r="K6" s="1"/>
      <c r="L6" s="58" t="s">
        <v>19</v>
      </c>
      <c r="M6" s="29" t="str">
        <f>IF(ISNUMBER(QUIZNUMBER),"",IF(RIGHT(QUIZNUMBER,1)="2","X",""))</f>
        <v/>
      </c>
      <c r="N6" s="30"/>
      <c r="O6" s="1"/>
      <c r="P6" s="45" t="s">
        <v>20</v>
      </c>
      <c r="Q6" s="46"/>
      <c r="R6" s="47" t="str">
        <f>metadata!B11</f>
        <v/>
      </c>
      <c r="S6" s="48"/>
      <c r="T6" s="48"/>
      <c r="U6" s="48"/>
      <c r="V6" s="1"/>
      <c r="W6" s="59"/>
      <c r="X6" s="1"/>
      <c r="Y6" s="1"/>
      <c r="Z6" s="1"/>
      <c r="AA6" s="1"/>
      <c r="AB6" s="1"/>
      <c r="AC6" s="1"/>
      <c r="AD6" s="1"/>
    </row>
    <row r="7" ht="15.0" customHeight="1">
      <c r="A7" s="1"/>
      <c r="E7" s="1"/>
      <c r="F7" s="1"/>
      <c r="G7" s="1"/>
      <c r="H7" s="1"/>
      <c r="I7" s="1"/>
      <c r="J7" s="1"/>
      <c r="K7" s="1"/>
      <c r="L7" s="58" t="s">
        <v>21</v>
      </c>
      <c r="M7" s="29" t="str">
        <f>IF(ISNUMBER(QUIZNUMBER),"",IF(RIGHT(QUIZNUMBER,1)="3","X",""))</f>
        <v/>
      </c>
      <c r="N7" s="1"/>
      <c r="O7" s="1"/>
      <c r="P7" s="45" t="s">
        <v>22</v>
      </c>
      <c r="Q7" s="46"/>
      <c r="R7" s="47" t="str">
        <f>metadata!B12</f>
        <v/>
      </c>
      <c r="S7" s="48"/>
      <c r="T7" s="48"/>
      <c r="U7" s="48"/>
      <c r="V7" s="1"/>
      <c r="W7" s="60" t="s">
        <v>23</v>
      </c>
      <c r="X7" s="59"/>
      <c r="Y7" s="59"/>
      <c r="Z7" s="59"/>
      <c r="AA7" s="60" t="s">
        <v>24</v>
      </c>
      <c r="AB7" s="59"/>
      <c r="AC7" s="59"/>
      <c r="AD7" s="59"/>
    </row>
    <row r="8" ht="15.0" customHeight="1">
      <c r="A8" s="19"/>
      <c r="E8" s="61" t="s">
        <v>25</v>
      </c>
      <c r="F8" s="62"/>
      <c r="G8" s="63"/>
      <c r="H8" s="64"/>
      <c r="I8" s="65"/>
      <c r="J8" s="66"/>
      <c r="K8" s="66"/>
      <c r="L8" s="66"/>
      <c r="M8" s="66"/>
      <c r="N8" s="66"/>
      <c r="O8" s="66"/>
      <c r="P8" s="1"/>
      <c r="Q8" s="1"/>
      <c r="R8" s="1"/>
      <c r="S8" s="1"/>
      <c r="T8" s="1"/>
      <c r="U8" s="1"/>
      <c r="V8" s="67">
        <v>16.0</v>
      </c>
      <c r="W8" s="68">
        <v>17.0</v>
      </c>
      <c r="X8" s="69">
        <v>18.0</v>
      </c>
      <c r="Y8" s="69">
        <v>19.0</v>
      </c>
      <c r="Z8" s="67">
        <v>20.0</v>
      </c>
      <c r="AA8" s="70">
        <v>21.0</v>
      </c>
      <c r="AB8" s="71">
        <v>22.0</v>
      </c>
      <c r="AC8" s="71">
        <v>23.0</v>
      </c>
      <c r="AD8" s="72"/>
    </row>
    <row r="9" ht="15.0" customHeight="1">
      <c r="A9" s="19"/>
      <c r="E9" s="73" t="str">
        <f>metadata!B2</f>
        <v/>
      </c>
      <c r="F9" s="74"/>
      <c r="G9" s="66"/>
      <c r="H9" s="65"/>
      <c r="I9" s="65"/>
      <c r="J9" s="65"/>
      <c r="K9" s="65"/>
      <c r="L9" s="65"/>
      <c r="M9" s="65"/>
      <c r="N9" s="65"/>
      <c r="O9" s="66"/>
      <c r="P9" s="66"/>
      <c r="Q9" s="66"/>
      <c r="R9" s="66"/>
      <c r="S9" s="66"/>
      <c r="T9" s="66"/>
      <c r="U9" s="66"/>
      <c r="V9" s="67" t="s">
        <v>26</v>
      </c>
      <c r="W9" s="68" t="s">
        <v>26</v>
      </c>
      <c r="X9" s="69" t="s">
        <v>26</v>
      </c>
      <c r="Y9" s="69" t="s">
        <v>26</v>
      </c>
      <c r="Z9" s="67" t="s">
        <v>26</v>
      </c>
      <c r="AA9" s="70" t="s">
        <v>26</v>
      </c>
      <c r="AB9" s="71" t="s">
        <v>26</v>
      </c>
      <c r="AC9" s="71" t="s">
        <v>26</v>
      </c>
      <c r="AD9" s="72"/>
    </row>
    <row r="10" ht="15.0" customHeight="1">
      <c r="A10" s="19"/>
      <c r="C10" s="75"/>
      <c r="D10" s="75"/>
      <c r="E10" s="76"/>
      <c r="F10" s="77"/>
      <c r="G10" s="78">
        <v>1.0</v>
      </c>
      <c r="H10" s="69">
        <v>2.0</v>
      </c>
      <c r="I10" s="69">
        <v>3.0</v>
      </c>
      <c r="J10" s="69">
        <v>4.0</v>
      </c>
      <c r="K10" s="69">
        <v>5.0</v>
      </c>
      <c r="L10" s="69">
        <v>6.0</v>
      </c>
      <c r="M10" s="69">
        <v>7.0</v>
      </c>
      <c r="N10" s="69">
        <v>8.0</v>
      </c>
      <c r="O10" s="69">
        <v>9.0</v>
      </c>
      <c r="P10" s="69">
        <v>10.0</v>
      </c>
      <c r="Q10" s="69">
        <v>11.0</v>
      </c>
      <c r="R10" s="69">
        <v>12.0</v>
      </c>
      <c r="S10" s="69">
        <v>13.0</v>
      </c>
      <c r="T10" s="69">
        <v>14.0</v>
      </c>
      <c r="U10" s="69">
        <v>15.0</v>
      </c>
      <c r="V10" s="67" t="s">
        <v>27</v>
      </c>
      <c r="W10" s="68" t="s">
        <v>27</v>
      </c>
      <c r="X10" s="69" t="s">
        <v>27</v>
      </c>
      <c r="Y10" s="69" t="s">
        <v>27</v>
      </c>
      <c r="Z10" s="67" t="s">
        <v>27</v>
      </c>
      <c r="AA10" s="70" t="s">
        <v>27</v>
      </c>
      <c r="AB10" s="71" t="s">
        <v>27</v>
      </c>
      <c r="AC10" s="71" t="s">
        <v>27</v>
      </c>
      <c r="AD10" s="72"/>
    </row>
    <row r="11" ht="15.0" customHeight="1">
      <c r="A11" s="1"/>
      <c r="B11" s="79">
        <f t="array" ref="B11">INDEX(TEAM1INDIV,9*0+2,4)</f>
        <v>0</v>
      </c>
      <c r="C11" s="79">
        <f t="array" ref="C11">INDEX(TEAM1INDIV,9*0+3,4)</f>
        <v>0</v>
      </c>
      <c r="D11" s="80">
        <v>1.0</v>
      </c>
      <c r="E11" s="81" t="str">
        <f>metadata!B3</f>
        <v/>
      </c>
      <c r="F11" s="82"/>
      <c r="G11" s="83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5"/>
      <c r="W11" s="86"/>
      <c r="X11" s="84"/>
      <c r="Y11" s="84"/>
      <c r="Z11" s="87"/>
      <c r="AA11" s="88"/>
      <c r="AB11" s="89"/>
      <c r="AC11" s="89"/>
      <c r="AD11" s="90"/>
    </row>
    <row r="12" ht="15.0" customHeight="1">
      <c r="A12" s="1"/>
      <c r="B12" s="79">
        <f t="array" ref="B12">INDEX(TEAM1INDIV,9*1+2,4)</f>
        <v>0</v>
      </c>
      <c r="C12" s="79">
        <f t="array" ref="C12">INDEX(TEAM1INDIV,9*1+3,4)</f>
        <v>0</v>
      </c>
      <c r="D12" s="80">
        <v>2.0</v>
      </c>
      <c r="E12" s="81" t="str">
        <f>metadata!B4</f>
        <v/>
      </c>
      <c r="F12" s="91"/>
      <c r="G12" s="84"/>
      <c r="H12" s="84"/>
      <c r="I12" s="83"/>
      <c r="J12" s="83"/>
      <c r="K12" s="83"/>
      <c r="L12" s="84"/>
      <c r="M12" s="83"/>
      <c r="N12" s="83"/>
      <c r="O12" s="83"/>
      <c r="P12" s="83"/>
      <c r="Q12" s="83"/>
      <c r="R12" s="83"/>
      <c r="S12" s="83"/>
      <c r="T12" s="83"/>
      <c r="U12" s="83"/>
      <c r="V12" s="87"/>
      <c r="W12" s="92"/>
      <c r="X12" s="83"/>
      <c r="Y12" s="83"/>
      <c r="Z12" s="87"/>
      <c r="AA12" s="93"/>
      <c r="AB12" s="89"/>
      <c r="AC12" s="89"/>
      <c r="AD12" s="90"/>
    </row>
    <row r="13" ht="15.0" customHeight="1">
      <c r="A13" s="1"/>
      <c r="B13" s="79">
        <f t="array" ref="B13">INDEX(TEAM1INDIV,9*2+2,4)</f>
        <v>0</v>
      </c>
      <c r="C13" s="79">
        <f t="array" ref="C13">INDEX(TEAM1INDIV,9*2+3,4)</f>
        <v>0</v>
      </c>
      <c r="D13" s="80">
        <v>3.0</v>
      </c>
      <c r="E13" s="81" t="str">
        <f>metadata!B5</f>
        <v/>
      </c>
      <c r="F13" s="91"/>
      <c r="G13" s="84"/>
      <c r="H13" s="84"/>
      <c r="I13" s="83"/>
      <c r="J13" s="84"/>
      <c r="K13" s="83"/>
      <c r="L13" s="83"/>
      <c r="M13" s="83"/>
      <c r="N13" s="83"/>
      <c r="O13" s="84"/>
      <c r="P13" s="83"/>
      <c r="Q13" s="83"/>
      <c r="R13" s="83"/>
      <c r="S13" s="83"/>
      <c r="T13" s="83"/>
      <c r="U13" s="83"/>
      <c r="V13" s="87"/>
      <c r="W13" s="92"/>
      <c r="X13" s="83"/>
      <c r="Y13" s="83"/>
      <c r="Z13" s="87"/>
      <c r="AA13" s="88"/>
      <c r="AB13" s="89"/>
      <c r="AC13" s="89"/>
      <c r="AD13" s="90"/>
    </row>
    <row r="14" ht="15.0" customHeight="1">
      <c r="A14" s="1"/>
      <c r="B14" s="79">
        <f t="array" ref="B14">INDEX(TEAM1INDIV,9*3+2,4)</f>
        <v>0</v>
      </c>
      <c r="C14" s="79">
        <f t="array" ref="C14">INDEX(TEAM1INDIV,9*3+3,4)</f>
        <v>0</v>
      </c>
      <c r="D14" s="80">
        <v>4.0</v>
      </c>
      <c r="E14" s="81" t="str">
        <f>metadata!B6</f>
        <v/>
      </c>
      <c r="F14" s="91"/>
      <c r="G14" s="84"/>
      <c r="H14" s="84"/>
      <c r="I14" s="84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7"/>
      <c r="W14" s="92"/>
      <c r="X14" s="83"/>
      <c r="Y14" s="83"/>
      <c r="Z14" s="87"/>
      <c r="AA14" s="88"/>
      <c r="AB14" s="89"/>
      <c r="AC14" s="89"/>
      <c r="AD14" s="90"/>
    </row>
    <row r="15" ht="15.0" customHeight="1">
      <c r="A15" s="1"/>
      <c r="B15" s="79">
        <f t="array" ref="B15">INDEX(TEAM1INDIV,9*4+2,4)</f>
        <v>0</v>
      </c>
      <c r="C15" s="79">
        <f t="array" ref="C15">INDEX(TEAM1INDIV,9*4+3,4)</f>
        <v>0</v>
      </c>
      <c r="D15" s="80">
        <v>5.0</v>
      </c>
      <c r="E15" s="81" t="str">
        <f>metadata!B7</f>
        <v/>
      </c>
      <c r="F15" s="91"/>
      <c r="G15" s="84"/>
      <c r="H15" s="84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7"/>
      <c r="W15" s="92"/>
      <c r="X15" s="83"/>
      <c r="Y15" s="83"/>
      <c r="Z15" s="94"/>
      <c r="AA15" s="88"/>
      <c r="AB15" s="89"/>
      <c r="AC15" s="89"/>
      <c r="AD15" s="90"/>
    </row>
    <row r="16" ht="15.0" customHeight="1">
      <c r="A16" s="1"/>
      <c r="B16" s="1"/>
      <c r="C16" s="95"/>
      <c r="D16" s="1"/>
      <c r="E16" s="96"/>
      <c r="F16" s="96">
        <v>20.0</v>
      </c>
      <c r="G16" s="97">
        <f>F16+IFERROR(VLOOKUP(G11, SCORES, 2, 0),0)+IFERROR(VLOOKUP(G12, SCORES, 2, 0),0)+IFERROR(VLOOKUP(G13, SCORES, 2, 0),0)+IFERROR(VLOOKUP(G14, SCORES, 2, 0),0)+IFERROR(VLOOKUP(G15, SCORES, 2, 0),0)</f>
        <v>20</v>
      </c>
      <c r="H16" s="97">
        <f>G16+IFERROR(VLOOKUP(H11, SCORES, 2, 0),0)+IFERROR(VLOOKUP(H12, SCORES, 2, 0),0)+IFERROR(VLOOKUP(H13, SCORES, 2, 0),0)+IFERROR(VLOOKUP(H14, SCORES, 2, 0),0)+IFERROR(VLOOKUP(H15, SCORES, 2, 0),0)</f>
        <v>20</v>
      </c>
      <c r="I16" s="97">
        <f>H16+IFERROR(VLOOKUP(I11, SCORES, 2, 0),0)+IFERROR(VLOOKUP(I12, SCORES, 2, 0),0)+IFERROR(VLOOKUP(I13, SCORES, 2, 0),0)+IFERROR(VLOOKUP(I14, SCORES, 2, 0),0)+IFERROR(VLOOKUP(I15, SCORES, 2, 0),0)</f>
        <v>20</v>
      </c>
      <c r="J16" s="97">
        <f>I16+IFERROR(VLOOKUP(J11, SCORES, 2, 0),0)+IFERROR(VLOOKUP(J12, SCORES, 2, 0),0)+IFERROR(VLOOKUP(J13, SCORES, 2, 0),0)+IFERROR(VLOOKUP(J14, SCORES, 2, 0),0)+IFERROR(VLOOKUP(J15, SCORES, 2, 0),0)</f>
        <v>20</v>
      </c>
      <c r="K16" s="97">
        <f>J16+IFERROR(VLOOKUP(K11, SCORES, 2, 0),0)+IFERROR(VLOOKUP(K12, SCORES, 2, 0),0)+IFERROR(VLOOKUP(K13, SCORES, 2, 0),0)+IFERROR(VLOOKUP(K14, SCORES, 2, 0),0)+IFERROR(VLOOKUP(K15, SCORES, 2, 0),0)</f>
        <v>20</v>
      </c>
      <c r="L16" s="97">
        <f>K16+IFERROR(VLOOKUP(L11, SCORES, 2, 0),0)+IFERROR(VLOOKUP(L12, SCORES, 2, 0),0)+IFERROR(VLOOKUP(L13, SCORES, 2, 0),0)+IFERROR(VLOOKUP(L14, SCORES, 2, 0),0)+IFERROR(VLOOKUP(L15, SCORES, 2, 0),0)</f>
        <v>20</v>
      </c>
      <c r="M16" s="97">
        <f>L16+IFERROR(VLOOKUP(M11, SCORES, 2, 0),0)+IFERROR(VLOOKUP(M12, SCORES, 2, 0),0)+IFERROR(VLOOKUP(M13, SCORES, 2, 0),0)+IFERROR(VLOOKUP(M14, SCORES, 2, 0),0)+IFERROR(VLOOKUP(M15, SCORES, 2, 0),0)</f>
        <v>20</v>
      </c>
      <c r="N16" s="97">
        <f>M16+IFERROR(VLOOKUP(N11, SCORES, 2, 0),0)+IFERROR(VLOOKUP(N12, SCORES, 2, 0),0)+IFERROR(VLOOKUP(N13, SCORES, 2, 0),0)+IFERROR(VLOOKUP(N14, SCORES, 2, 0),0)+IFERROR(VLOOKUP(N15, SCORES, 2, 0),0)</f>
        <v>20</v>
      </c>
      <c r="O16" s="97">
        <f>N16+IFERROR(VLOOKUP(O11, SCORES, 2, 0),0)+IFERROR(VLOOKUP(O12, SCORES, 2, 0),0)+IFERROR(VLOOKUP(O13, SCORES, 2, 0),0)+IFERROR(VLOOKUP(O14, SCORES, 2, 0),0)+IFERROR(VLOOKUP(O15, SCORES, 2, 0),0)</f>
        <v>20</v>
      </c>
      <c r="P16" s="97">
        <f>O16+IFERROR(VLOOKUP(P11, SCORES, 2, 0),0)+IFERROR(VLOOKUP(P12, SCORES, 2, 0),0)+IFERROR(VLOOKUP(P13, SCORES, 2, 0),0)+IFERROR(VLOOKUP(P14, SCORES, 2, 0),0)+IFERROR(VLOOKUP(P15, SCORES, 2, 0),0)</f>
        <v>20</v>
      </c>
      <c r="Q16" s="97">
        <f>P16+IFERROR(VLOOKUP(Q11, SCORES, 2, 0),0)+IFERROR(VLOOKUP(Q12, SCORES, 2, 0),0)+IFERROR(VLOOKUP(Q13, SCORES, 2, 0),0)+IFERROR(VLOOKUP(Q14, SCORES, 2, 0),0)+IFERROR(VLOOKUP(Q15, SCORES, 2, 0),0)</f>
        <v>20</v>
      </c>
      <c r="R16" s="97">
        <f>Q16+IFERROR(VLOOKUP(R11, SCORES, 2, 0),0)+IFERROR(VLOOKUP(R12, SCORES, 2, 0),0)+IFERROR(VLOOKUP(R13, SCORES, 2, 0),0)+IFERROR(VLOOKUP(R14, SCORES, 2, 0),0)+IFERROR(VLOOKUP(R15, SCORES, 2, 0),0)</f>
        <v>20</v>
      </c>
      <c r="S16" s="97">
        <f>R16+IFERROR(VLOOKUP(S11, SCORES, 2, 0),0)+IFERROR(VLOOKUP(S12, SCORES, 2, 0),0)+IFERROR(VLOOKUP(S13, SCORES, 2, 0),0)+IFERROR(VLOOKUP(S14, SCORES, 2, 0),0)+IFERROR(VLOOKUP(S15, SCORES, 2, 0),0)</f>
        <v>20</v>
      </c>
      <c r="T16" s="97">
        <f>S16+IFERROR(VLOOKUP(T11, SCORES, 2, 0),0)+IFERROR(VLOOKUP(T12, SCORES, 2, 0),0)+IFERROR(VLOOKUP(T13, SCORES, 2, 0),0)+IFERROR(VLOOKUP(T14, SCORES, 2, 0),0)+IFERROR(VLOOKUP(T15, SCORES, 2, 0),0)</f>
        <v>20</v>
      </c>
      <c r="U16" s="97">
        <f>T16+IFERROR(VLOOKUP(U11, SCORES, 2, 0),0)+IFERROR(VLOOKUP(U12, SCORES, 2, 0),0)+IFERROR(VLOOKUP(U13, SCORES, 2, 0),0)+IFERROR(VLOOKUP(U14, SCORES, 2, 0),0)+IFERROR(VLOOKUP(U15, SCORES, 2, 0),0)</f>
        <v>20</v>
      </c>
      <c r="V16" s="98">
        <f>U16+IFERROR(VLOOKUP(V11, SCORES, 2, 0),0)+IFERROR(VLOOKUP(V12, SCORES, 2, 0),0)+IFERROR(VLOOKUP(V13, SCORES, 2, 0),0)+IFERROR(VLOOKUP(V14, SCORES, 2, 0),0)+IFERROR(VLOOKUP(V15, SCORES, 2, 0),0)</f>
        <v>20</v>
      </c>
      <c r="W16" s="99">
        <f>V16+IFERROR(VLOOKUP(W11, SCORES, 2, 0),0)+IFERROR(VLOOKUP(W12, SCORES, 2, 0),0)+IFERROR(VLOOKUP(W13, SCORES, 2, 0),0)+IFERROR(VLOOKUP(W14, SCORES, 2, 0),0)+IFERROR(VLOOKUP(W15, SCORES, 2, 0),0)</f>
        <v>20</v>
      </c>
      <c r="X16" s="97">
        <f>W16+IFERROR(VLOOKUP(X11, SCORES, 2, 0),0)+IFERROR(VLOOKUP(X12, SCORES, 2, 0),0)+IFERROR(VLOOKUP(X13, SCORES, 2, 0),0)+IFERROR(VLOOKUP(X14, SCORES, 2, 0),0)+IFERROR(VLOOKUP(X15, SCORES, 2, 0),0)</f>
        <v>20</v>
      </c>
      <c r="Y16" s="100">
        <f>X16+IFERROR(VLOOKUP(Y11, SCORES, 2, 0),0)+IFERROR(VLOOKUP(Y12, SCORES, 2, 0),0)+IFERROR(VLOOKUP(Y13, SCORES, 2, 0),0)+IFERROR(VLOOKUP(Y14, SCORES, 2, 0),0)+IFERROR(VLOOKUP(Y15, SCORES, 2, 0),0)</f>
        <v>20</v>
      </c>
      <c r="Z16" s="101">
        <f>Y16+IFERROR(VLOOKUP(Z11, SCORES, 2, 0),0)+IFERROR(VLOOKUP(Z12, SCORES, 2, 0),0)+IFERROR(VLOOKUP(Z13, SCORES, 2, 0),0)+IFERROR(VLOOKUP(Z14, SCORES, 2, 0),0)+IFERROR(VLOOKUP(Z15, SCORES, 2, 0),0)</f>
        <v>20</v>
      </c>
      <c r="AA16" s="102">
        <f>Z16+IFERROR(VLOOKUP(AA11, SCORES, 2, 0),0)+IFERROR(VLOOKUP(AA12, SCORES, 2, 0),0)+IFERROR(VLOOKUP(AA13, SCORES, 2, 0),0)+IFERROR(VLOOKUP(AA14, SCORES, 2, 0),0)+IFERROR(VLOOKUP(AA15, SCORES, 2, 0),0)</f>
        <v>20</v>
      </c>
      <c r="AB16" s="103">
        <f>AA16+IFERROR(VLOOKUP(AB11, SCORES, 2, 0),0)+IFERROR(VLOOKUP(AB12, SCORES, 2, 0),0)+IFERROR(VLOOKUP(AB13, SCORES, 2, 0),0)+IFERROR(VLOOKUP(AB14, SCORES, 2, 0),0)+IFERROR(VLOOKUP(AB15, SCORES, 2, 0),0)</f>
        <v>20</v>
      </c>
      <c r="AC16" s="103">
        <f>AB16+IFERROR(VLOOKUP(AC11, SCORES, 2, 0),0)+IFERROR(VLOOKUP(AC12, SCORES, 2, 0),0)+IFERROR(VLOOKUP(AC13, SCORES, 2, 0),0)+IFERROR(VLOOKUP(AC14, SCORES, 2, 0),0)+IFERROR(VLOOKUP(AC15, SCORES, 2, 0),0)</f>
        <v>20</v>
      </c>
      <c r="AD16" s="90"/>
    </row>
    <row r="17" ht="15.0" customHeight="1">
      <c r="A17" s="1"/>
      <c r="B17" s="1"/>
      <c r="C17" s="1"/>
      <c r="D17" s="5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04"/>
    </row>
    <row r="18" ht="15.0" customHeight="1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0"/>
      <c r="X18" s="59"/>
      <c r="Y18" s="59"/>
      <c r="Z18" s="59"/>
      <c r="AA18" s="60" t="s">
        <v>24</v>
      </c>
      <c r="AB18" s="59"/>
      <c r="AC18" s="59"/>
      <c r="AD18" s="105"/>
    </row>
    <row r="19" ht="15.0" customHeight="1">
      <c r="A19" s="1"/>
      <c r="B19" s="1"/>
      <c r="C19" s="19"/>
      <c r="E19" s="61" t="s">
        <v>25</v>
      </c>
      <c r="F19" s="62"/>
      <c r="G19" s="63"/>
      <c r="H19" s="106"/>
      <c r="I19" s="65"/>
      <c r="J19" s="66"/>
      <c r="K19" s="66"/>
      <c r="L19" s="66"/>
      <c r="M19" s="66"/>
      <c r="N19" s="66"/>
      <c r="O19" s="66"/>
      <c r="P19" s="1"/>
      <c r="Q19" s="1"/>
      <c r="R19" s="1"/>
      <c r="S19" s="66"/>
      <c r="T19" s="66"/>
      <c r="U19" s="66"/>
      <c r="V19" s="69">
        <v>16.0</v>
      </c>
      <c r="W19" s="68">
        <v>17.0</v>
      </c>
      <c r="X19" s="69">
        <v>18.0</v>
      </c>
      <c r="Y19" s="69">
        <v>19.0</v>
      </c>
      <c r="Z19" s="69">
        <v>20.0</v>
      </c>
      <c r="AA19" s="70">
        <v>21.0</v>
      </c>
      <c r="AB19" s="71">
        <v>22.0</v>
      </c>
      <c r="AC19" s="71">
        <v>23.0</v>
      </c>
      <c r="AD19" s="72"/>
    </row>
    <row r="20" ht="15.0" customHeight="1">
      <c r="A20" s="1"/>
      <c r="B20" s="1"/>
      <c r="C20" s="107"/>
      <c r="E20" s="73" t="str">
        <f>metadata!C2</f>
        <v/>
      </c>
      <c r="F20" s="108"/>
      <c r="G20" s="66"/>
      <c r="H20" s="65"/>
      <c r="I20" s="65"/>
      <c r="J20" s="65"/>
      <c r="K20" s="65"/>
      <c r="L20" s="65"/>
      <c r="M20" s="65"/>
      <c r="N20" s="65"/>
      <c r="O20" s="66"/>
      <c r="P20" s="66"/>
      <c r="Q20" s="66"/>
      <c r="R20" s="66"/>
      <c r="S20" s="66"/>
      <c r="T20" s="66"/>
      <c r="U20" s="66"/>
      <c r="V20" s="69" t="s">
        <v>26</v>
      </c>
      <c r="W20" s="68" t="s">
        <v>26</v>
      </c>
      <c r="X20" s="69" t="s">
        <v>26</v>
      </c>
      <c r="Y20" s="69" t="s">
        <v>26</v>
      </c>
      <c r="Z20" s="69" t="s">
        <v>26</v>
      </c>
      <c r="AA20" s="70" t="s">
        <v>26</v>
      </c>
      <c r="AB20" s="71" t="s">
        <v>26</v>
      </c>
      <c r="AC20" s="71" t="s">
        <v>26</v>
      </c>
      <c r="AD20" s="72"/>
    </row>
    <row r="21" ht="15.0" customHeight="1">
      <c r="A21" s="1"/>
      <c r="B21" s="1"/>
      <c r="C21" s="109"/>
      <c r="D21" s="75"/>
      <c r="E21" s="76"/>
      <c r="F21" s="77"/>
      <c r="G21" s="78">
        <v>1.0</v>
      </c>
      <c r="H21" s="69">
        <v>2.0</v>
      </c>
      <c r="I21" s="69">
        <v>3.0</v>
      </c>
      <c r="J21" s="69">
        <v>4.0</v>
      </c>
      <c r="K21" s="69">
        <v>5.0</v>
      </c>
      <c r="L21" s="69">
        <v>6.0</v>
      </c>
      <c r="M21" s="69">
        <v>7.0</v>
      </c>
      <c r="N21" s="69">
        <v>8.0</v>
      </c>
      <c r="O21" s="69">
        <v>9.0</v>
      </c>
      <c r="P21" s="69">
        <v>10.0</v>
      </c>
      <c r="Q21" s="69">
        <v>11.0</v>
      </c>
      <c r="R21" s="69">
        <v>12.0</v>
      </c>
      <c r="S21" s="69">
        <v>13.0</v>
      </c>
      <c r="T21" s="69">
        <v>14.0</v>
      </c>
      <c r="U21" s="69">
        <v>15.0</v>
      </c>
      <c r="V21" s="69" t="s">
        <v>27</v>
      </c>
      <c r="W21" s="68" t="s">
        <v>27</v>
      </c>
      <c r="X21" s="69" t="s">
        <v>27</v>
      </c>
      <c r="Y21" s="69" t="s">
        <v>27</v>
      </c>
      <c r="Z21" s="69" t="s">
        <v>27</v>
      </c>
      <c r="AA21" s="70" t="s">
        <v>27</v>
      </c>
      <c r="AB21" s="71" t="s">
        <v>27</v>
      </c>
      <c r="AC21" s="71" t="s">
        <v>27</v>
      </c>
      <c r="AD21" s="72"/>
    </row>
    <row r="22" ht="15.0" customHeight="1">
      <c r="A22" s="1"/>
      <c r="B22" s="79">
        <f t="array" ref="B22">INDEX(TEAM2INDIV,9*0+2,4)</f>
        <v>1</v>
      </c>
      <c r="C22" s="79">
        <f t="array" ref="C22">INDEX(TEAM2INDIV,9*0+3,4)</f>
        <v>0</v>
      </c>
      <c r="D22" s="80">
        <v>1.0</v>
      </c>
      <c r="E22" s="81" t="str">
        <f>metadata!C3</f>
        <v/>
      </c>
      <c r="F22" s="91"/>
      <c r="G22" s="83"/>
      <c r="H22" s="83"/>
      <c r="I22" s="83"/>
      <c r="J22" s="83"/>
      <c r="K22" s="83"/>
      <c r="L22" s="84">
        <v>30.0</v>
      </c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92"/>
      <c r="X22" s="83"/>
      <c r="Y22" s="83"/>
      <c r="Z22" s="83"/>
      <c r="AA22" s="88"/>
      <c r="AB22" s="89"/>
      <c r="AC22" s="89"/>
      <c r="AD22" s="90"/>
    </row>
    <row r="23" ht="15.0" customHeight="1">
      <c r="A23" s="1"/>
      <c r="B23" s="79">
        <f t="array" ref="B23">INDEX(TEAM2INDIV,9*1+2,4)</f>
        <v>0</v>
      </c>
      <c r="C23" s="79">
        <f t="array" ref="C23">INDEX(TEAM2INDIV,9*1+3,4)</f>
        <v>0</v>
      </c>
      <c r="D23" s="80">
        <v>2.0</v>
      </c>
      <c r="E23" s="81" t="str">
        <f>metadata!C4</f>
        <v/>
      </c>
      <c r="F23" s="91"/>
      <c r="G23" s="84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92"/>
      <c r="X23" s="83"/>
      <c r="Y23" s="83"/>
      <c r="Z23" s="83"/>
      <c r="AA23" s="93"/>
      <c r="AB23" s="89"/>
      <c r="AC23" s="89"/>
      <c r="AD23" s="90"/>
    </row>
    <row r="24" ht="15.0" customHeight="1">
      <c r="A24" s="1"/>
      <c r="B24" s="79">
        <f t="array" ref="B24">INDEX(TEAM2INDIV,9*2+2,4)</f>
        <v>0</v>
      </c>
      <c r="C24" s="79">
        <f t="array" ref="C24">INDEX(TEAM2INDIV,9*2+3,4)</f>
        <v>0</v>
      </c>
      <c r="D24" s="80">
        <v>3.0</v>
      </c>
      <c r="E24" s="81" t="str">
        <f>metadata!C5</f>
        <v/>
      </c>
      <c r="F24" s="91"/>
      <c r="G24" s="83"/>
      <c r="H24" s="83"/>
      <c r="I24" s="83"/>
      <c r="J24" s="83"/>
      <c r="K24" s="83"/>
      <c r="L24" s="83"/>
      <c r="M24" s="83"/>
      <c r="N24" s="83"/>
      <c r="O24" s="84"/>
      <c r="P24" s="83"/>
      <c r="Q24" s="83"/>
      <c r="R24" s="83"/>
      <c r="S24" s="83"/>
      <c r="T24" s="83"/>
      <c r="U24" s="83"/>
      <c r="V24" s="83"/>
      <c r="W24" s="92"/>
      <c r="X24" s="83"/>
      <c r="Y24" s="83"/>
      <c r="Z24" s="83"/>
      <c r="AA24" s="88"/>
      <c r="AB24" s="110"/>
      <c r="AC24" s="89"/>
      <c r="AD24" s="90"/>
    </row>
    <row r="25" ht="15.0" customHeight="1">
      <c r="A25" s="1"/>
      <c r="B25" s="79">
        <f t="array" ref="B25">INDEX(TEAM2INDIV,9*3+2,4)</f>
        <v>0</v>
      </c>
      <c r="C25" s="79">
        <f t="array" ref="C25">INDEX(TEAM2INDIV,9*3+3,4)</f>
        <v>0</v>
      </c>
      <c r="D25" s="80">
        <v>4.0</v>
      </c>
      <c r="E25" s="81" t="str">
        <f>metadata!C6</f>
        <v/>
      </c>
      <c r="F25" s="91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92"/>
      <c r="X25" s="83"/>
      <c r="Y25" s="83"/>
      <c r="Z25" s="83"/>
      <c r="AA25" s="88"/>
      <c r="AB25" s="89"/>
      <c r="AC25" s="89"/>
      <c r="AD25" s="90"/>
    </row>
    <row r="26" ht="15.0" customHeight="1">
      <c r="A26" s="1"/>
      <c r="B26" s="79">
        <f t="array" ref="B26">INDEX(TEAM2INDIV,9*4+2,4)</f>
        <v>0</v>
      </c>
      <c r="C26" s="79">
        <f t="array" ref="C26">INDEX(TEAM2INDIV,9*4+3,4)</f>
        <v>0</v>
      </c>
      <c r="D26" s="80">
        <v>5.0</v>
      </c>
      <c r="E26" s="81" t="str">
        <f>metadata!C7</f>
        <v/>
      </c>
      <c r="F26" s="91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92"/>
      <c r="X26" s="83"/>
      <c r="Y26" s="83"/>
      <c r="Z26" s="111"/>
      <c r="AA26" s="88"/>
      <c r="AB26" s="89"/>
      <c r="AC26" s="89"/>
      <c r="AD26" s="90"/>
    </row>
    <row r="27" ht="15.0" customHeight="1">
      <c r="A27" s="1"/>
      <c r="B27" s="1"/>
      <c r="C27" s="95"/>
      <c r="D27" s="1"/>
      <c r="E27" s="96"/>
      <c r="F27" s="96">
        <v>20.0</v>
      </c>
      <c r="G27" s="97">
        <f>F27+IFERROR(VLOOKUP(G22, SCORES, 2, 0),0)+IFERROR(VLOOKUP(G23, SCORES, 2, 0),0)+IFERROR(VLOOKUP(G24, SCORES, 2, 0),0)+IFERROR(VLOOKUP(G25, SCORES, 2, 0),0)+IFERROR(VLOOKUP(G26, SCORES, 2, 0),0)</f>
        <v>20</v>
      </c>
      <c r="H27" s="97">
        <f>G27+IFERROR(VLOOKUP(H22, SCORES, 2, 0),0)+IFERROR(VLOOKUP(H23, SCORES, 2, 0),0)+IFERROR(VLOOKUP(H24, SCORES, 2, 0),0)+IFERROR(VLOOKUP(H25, SCORES, 2, 0),0)+IFERROR(VLOOKUP(H26, SCORES, 2, 0),0)</f>
        <v>20</v>
      </c>
      <c r="I27" s="97">
        <f>H27+IFERROR(VLOOKUP(I22, SCORES, 2, 0),0)+IFERROR(VLOOKUP(I23, SCORES, 2, 0),0)+IFERROR(VLOOKUP(I24, SCORES, 2, 0),0)+IFERROR(VLOOKUP(I25, SCORES, 2, 0),0)+IFERROR(VLOOKUP(I26, SCORES, 2, 0),0)</f>
        <v>20</v>
      </c>
      <c r="J27" s="97">
        <f>I27+IFERROR(VLOOKUP(J22, SCORES, 2, 0),0)+IFERROR(VLOOKUP(J23, SCORES, 2, 0),0)+IFERROR(VLOOKUP(J24, SCORES, 2, 0),0)+IFERROR(VLOOKUP(J25, SCORES, 2, 0),0)+IFERROR(VLOOKUP(J26, SCORES, 2, 0),0)</f>
        <v>20</v>
      </c>
      <c r="K27" s="97">
        <f>J27+IFERROR(VLOOKUP(K22, SCORES, 2, 0),0)+IFERROR(VLOOKUP(K23, SCORES, 2, 0),0)+IFERROR(VLOOKUP(K24, SCORES, 2, 0),0)+IFERROR(VLOOKUP(K25, SCORES, 2, 0),0)+IFERROR(VLOOKUP(K26, SCORES, 2, 0),0)</f>
        <v>20</v>
      </c>
      <c r="L27" s="97">
        <f>K27+IFERROR(VLOOKUP(L22, SCORES, 2, 0),0)+IFERROR(VLOOKUP(L23, SCORES, 2, 0),0)+IFERROR(VLOOKUP(L24, SCORES, 2, 0),0)+IFERROR(VLOOKUP(L25, SCORES, 2, 0),0)+IFERROR(VLOOKUP(L26, SCORES, 2, 0),0)</f>
        <v>50</v>
      </c>
      <c r="M27" s="97">
        <f>L27+IFERROR(VLOOKUP(M22, SCORES, 2, 0),0)+IFERROR(VLOOKUP(M23, SCORES, 2, 0),0)+IFERROR(VLOOKUP(M24, SCORES, 2, 0),0)+IFERROR(VLOOKUP(M25, SCORES, 2, 0),0)+IFERROR(VLOOKUP(M26, SCORES, 2, 0),0)</f>
        <v>50</v>
      </c>
      <c r="N27" s="97">
        <f>M27+IFERROR(VLOOKUP(N22, SCORES, 2, 0),0)+IFERROR(VLOOKUP(N23, SCORES, 2, 0),0)+IFERROR(VLOOKUP(N24, SCORES, 2, 0),0)+IFERROR(VLOOKUP(N25, SCORES, 2, 0),0)+IFERROR(VLOOKUP(N26, SCORES, 2, 0),0)</f>
        <v>50</v>
      </c>
      <c r="O27" s="97">
        <f>N27+IFERROR(VLOOKUP(O22, SCORES, 2, 0),0)+IFERROR(VLOOKUP(O23, SCORES, 2, 0),0)+IFERROR(VLOOKUP(O24, SCORES, 2, 0),0)+IFERROR(VLOOKUP(O25, SCORES, 2, 0),0)+IFERROR(VLOOKUP(O26, SCORES, 2, 0),0)</f>
        <v>50</v>
      </c>
      <c r="P27" s="97">
        <f>O27+IFERROR(VLOOKUP(P22, SCORES, 2, 0),0)+IFERROR(VLOOKUP(P23, SCORES, 2, 0),0)+IFERROR(VLOOKUP(P24, SCORES, 2, 0),0)+IFERROR(VLOOKUP(P25, SCORES, 2, 0),0)+IFERROR(VLOOKUP(P26, SCORES, 2, 0),0)</f>
        <v>50</v>
      </c>
      <c r="Q27" s="97">
        <f>P27+IFERROR(VLOOKUP(Q22, SCORES, 2, 0),0)+IFERROR(VLOOKUP(Q23, SCORES, 2, 0),0)+IFERROR(VLOOKUP(Q24, SCORES, 2, 0),0)+IFERROR(VLOOKUP(Q25, SCORES, 2, 0),0)+IFERROR(VLOOKUP(Q26, SCORES, 2, 0),0)</f>
        <v>50</v>
      </c>
      <c r="R27" s="97">
        <f>Q27+IFERROR(VLOOKUP(R22, SCORES, 2, 0),0)+IFERROR(VLOOKUP(R23, SCORES, 2, 0),0)+IFERROR(VLOOKUP(R24, SCORES, 2, 0),0)+IFERROR(VLOOKUP(R25, SCORES, 2, 0),0)+IFERROR(VLOOKUP(R26, SCORES, 2, 0),0)</f>
        <v>50</v>
      </c>
      <c r="S27" s="97">
        <f>R27+IFERROR(VLOOKUP(S22, SCORES, 2, 0),0)+IFERROR(VLOOKUP(S23, SCORES, 2, 0),0)+IFERROR(VLOOKUP(S24, SCORES, 2, 0),0)+IFERROR(VLOOKUP(S25, SCORES, 2, 0),0)+IFERROR(VLOOKUP(S26, SCORES, 2, 0),0)</f>
        <v>50</v>
      </c>
      <c r="T27" s="97">
        <f>S27+IFERROR(VLOOKUP(T22, SCORES, 2, 0),0)+IFERROR(VLOOKUP(T23, SCORES, 2, 0),0)+IFERROR(VLOOKUP(T24, SCORES, 2, 0),0)+IFERROR(VLOOKUP(T25, SCORES, 2, 0),0)+IFERROR(VLOOKUP(T26, SCORES, 2, 0),0)</f>
        <v>50</v>
      </c>
      <c r="U27" s="97">
        <f>T27+IFERROR(VLOOKUP(U22, SCORES, 2, 0),0)+IFERROR(VLOOKUP(U23, SCORES, 2, 0),0)+IFERROR(VLOOKUP(U24, SCORES, 2, 0),0)+IFERROR(VLOOKUP(U25, SCORES, 2, 0),0)+IFERROR(VLOOKUP(U26, SCORES, 2, 0),0)</f>
        <v>50</v>
      </c>
      <c r="V27" s="98">
        <f>U27+IFERROR(VLOOKUP(V22, SCORES, 2, 0),0)+IFERROR(VLOOKUP(V23, SCORES, 2, 0),0)+IFERROR(VLOOKUP(V24, SCORES, 2, 0),0)+IFERROR(VLOOKUP(V25, SCORES, 2, 0),0)+IFERROR(VLOOKUP(V26, SCORES, 2, 0),0)</f>
        <v>50</v>
      </c>
      <c r="W27" s="99">
        <f>V27+IFERROR(VLOOKUP(W22, SCORES, 2, 0),0)+IFERROR(VLOOKUP(W23, SCORES, 2, 0),0)+IFERROR(VLOOKUP(W24, SCORES, 2, 0),0)+IFERROR(VLOOKUP(W25, SCORES, 2, 0),0)+IFERROR(VLOOKUP(W26, SCORES, 2, 0),0)</f>
        <v>50</v>
      </c>
      <c r="X27" s="97">
        <f>W27+IFERROR(VLOOKUP(X22, SCORES, 2, 0),0)+IFERROR(VLOOKUP(X23, SCORES, 2, 0),0)+IFERROR(VLOOKUP(X24, SCORES, 2, 0),0)+IFERROR(VLOOKUP(X25, SCORES, 2, 0),0)+IFERROR(VLOOKUP(X26, SCORES, 2, 0),0)</f>
        <v>50</v>
      </c>
      <c r="Y27" s="100">
        <f>X27+IFERROR(VLOOKUP(Y22, SCORES, 2, 0),0)+IFERROR(VLOOKUP(Y23, SCORES, 2, 0),0)+IFERROR(VLOOKUP(Y24, SCORES, 2, 0),0)+IFERROR(VLOOKUP(Y25, SCORES, 2, 0),0)+IFERROR(VLOOKUP(Y26, SCORES, 2, 0),0)</f>
        <v>50</v>
      </c>
      <c r="Z27" s="101">
        <f>Y27+IFERROR(VLOOKUP(Z22, SCORES, 2, 0),0)+IFERROR(VLOOKUP(Z23, SCORES, 2, 0),0)+IFERROR(VLOOKUP(Z24, SCORES, 2, 0),0)+IFERROR(VLOOKUP(Z25, SCORES, 2, 0),0)+IFERROR(VLOOKUP(Z26, SCORES, 2, 0),0)</f>
        <v>50</v>
      </c>
      <c r="AA27" s="102">
        <f>Z27+IFERROR(VLOOKUP(AA22, SCORES, 2, 0),0)+IFERROR(VLOOKUP(AA23, SCORES, 2, 0),0)+IFERROR(VLOOKUP(AA24, SCORES, 2, 0),0)+IFERROR(VLOOKUP(AA25, SCORES, 2, 0),0)+IFERROR(VLOOKUP(AA26, SCORES, 2, 0),0)</f>
        <v>50</v>
      </c>
      <c r="AB27" s="103">
        <f>AA27+IFERROR(VLOOKUP(AB22, SCORES, 2, 0),0)+IFERROR(VLOOKUP(AB23, SCORES, 2, 0),0)+IFERROR(VLOOKUP(AB24, SCORES, 2, 0),0)+IFERROR(VLOOKUP(AB25, SCORES, 2, 0),0)+IFERROR(VLOOKUP(AB26, SCORES, 2, 0),0)</f>
        <v>50</v>
      </c>
      <c r="AC27" s="103">
        <f>AB27+IFERROR(VLOOKUP(AC22, SCORES, 2, 0),0)+IFERROR(VLOOKUP(AC23, SCORES, 2, 0),0)+IFERROR(VLOOKUP(AC24, SCORES, 2, 0),0)+IFERROR(VLOOKUP(AC25, SCORES, 2, 0),0)+IFERROR(VLOOKUP(AC26, SCORES, 2, 0),0)</f>
        <v>50</v>
      </c>
      <c r="AD27" s="90"/>
    </row>
    <row r="28" ht="15.0" customHeight="1">
      <c r="A28" s="1"/>
      <c r="B28" s="1"/>
      <c r="C28" s="1"/>
      <c r="D28" s="5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04"/>
    </row>
    <row r="29" ht="15.0" customHeight="1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0"/>
      <c r="X29" s="59"/>
      <c r="Y29" s="59"/>
      <c r="Z29" s="59"/>
      <c r="AA29" s="60" t="s">
        <v>24</v>
      </c>
      <c r="AB29" s="59"/>
      <c r="AC29" s="59"/>
      <c r="AD29" s="105"/>
    </row>
    <row r="30" ht="15.0" customHeight="1">
      <c r="A30" s="1"/>
      <c r="B30" s="1"/>
      <c r="C30" s="19"/>
      <c r="E30" s="61" t="s">
        <v>25</v>
      </c>
      <c r="F30" s="62"/>
      <c r="G30" s="63"/>
      <c r="H30" s="106"/>
      <c r="I30" s="65"/>
      <c r="J30" s="66"/>
      <c r="K30" s="66"/>
      <c r="L30" s="66"/>
      <c r="M30" s="66"/>
      <c r="N30" s="66"/>
      <c r="O30" s="66"/>
      <c r="P30" s="1"/>
      <c r="Q30" s="1"/>
      <c r="R30" s="1"/>
      <c r="S30" s="66"/>
      <c r="T30" s="66"/>
      <c r="U30" s="66"/>
      <c r="V30" s="69">
        <v>16.0</v>
      </c>
      <c r="W30" s="68">
        <v>17.0</v>
      </c>
      <c r="X30" s="69">
        <v>18.0</v>
      </c>
      <c r="Y30" s="69">
        <v>19.0</v>
      </c>
      <c r="Z30" s="69">
        <v>20.0</v>
      </c>
      <c r="AA30" s="70">
        <v>21.0</v>
      </c>
      <c r="AB30" s="71">
        <v>22.0</v>
      </c>
      <c r="AC30" s="71">
        <v>23.0</v>
      </c>
      <c r="AD30" s="72"/>
    </row>
    <row r="31" ht="15.0" customHeight="1">
      <c r="A31" s="1"/>
      <c r="B31" s="1"/>
      <c r="C31" s="107"/>
      <c r="E31" s="73" t="str">
        <f>metadata!D2</f>
        <v/>
      </c>
      <c r="F31" s="108"/>
      <c r="G31" s="66"/>
      <c r="H31" s="65"/>
      <c r="I31" s="65"/>
      <c r="J31" s="65"/>
      <c r="K31" s="65"/>
      <c r="L31" s="65"/>
      <c r="M31" s="65"/>
      <c r="N31" s="65"/>
      <c r="O31" s="66"/>
      <c r="P31" s="66"/>
      <c r="Q31" s="66"/>
      <c r="R31" s="66"/>
      <c r="S31" s="66"/>
      <c r="T31" s="66"/>
      <c r="U31" s="66"/>
      <c r="V31" s="69" t="s">
        <v>26</v>
      </c>
      <c r="W31" s="68" t="s">
        <v>26</v>
      </c>
      <c r="X31" s="69" t="s">
        <v>26</v>
      </c>
      <c r="Y31" s="69" t="s">
        <v>26</v>
      </c>
      <c r="Z31" s="69" t="s">
        <v>26</v>
      </c>
      <c r="AA31" s="70" t="s">
        <v>26</v>
      </c>
      <c r="AB31" s="71" t="s">
        <v>26</v>
      </c>
      <c r="AC31" s="71" t="s">
        <v>26</v>
      </c>
      <c r="AD31" s="72"/>
    </row>
    <row r="32" ht="15.0" customHeight="1">
      <c r="A32" s="1"/>
      <c r="B32" s="1"/>
      <c r="C32" s="109"/>
      <c r="D32" s="75"/>
      <c r="E32" s="76"/>
      <c r="F32" s="77"/>
      <c r="G32" s="78">
        <v>1.0</v>
      </c>
      <c r="H32" s="69">
        <v>2.0</v>
      </c>
      <c r="I32" s="69">
        <v>3.0</v>
      </c>
      <c r="J32" s="69">
        <v>4.0</v>
      </c>
      <c r="K32" s="69">
        <v>5.0</v>
      </c>
      <c r="L32" s="69">
        <v>6.0</v>
      </c>
      <c r="M32" s="69">
        <v>7.0</v>
      </c>
      <c r="N32" s="69">
        <v>8.0</v>
      </c>
      <c r="O32" s="69">
        <v>9.0</v>
      </c>
      <c r="P32" s="69">
        <v>10.0</v>
      </c>
      <c r="Q32" s="69">
        <v>11.0</v>
      </c>
      <c r="R32" s="69">
        <v>12.0</v>
      </c>
      <c r="S32" s="69">
        <v>13.0</v>
      </c>
      <c r="T32" s="69">
        <v>14.0</v>
      </c>
      <c r="U32" s="69">
        <v>15.0</v>
      </c>
      <c r="V32" s="69" t="s">
        <v>27</v>
      </c>
      <c r="W32" s="68" t="s">
        <v>27</v>
      </c>
      <c r="X32" s="69" t="s">
        <v>27</v>
      </c>
      <c r="Y32" s="69" t="s">
        <v>27</v>
      </c>
      <c r="Z32" s="69" t="s">
        <v>27</v>
      </c>
      <c r="AA32" s="70" t="s">
        <v>27</v>
      </c>
      <c r="AB32" s="71" t="s">
        <v>27</v>
      </c>
      <c r="AC32" s="71" t="s">
        <v>27</v>
      </c>
      <c r="AD32" s="72"/>
    </row>
    <row r="33" ht="15.0" customHeight="1">
      <c r="A33" s="1"/>
      <c r="B33" s="79">
        <f t="array" ref="B33">INDEX(TEAM3INDIV,9*0+2,4)</f>
        <v>0</v>
      </c>
      <c r="C33" s="79">
        <f t="array" ref="C33">INDEX(TEAM3INDIV,9*0+3,4)</f>
        <v>0</v>
      </c>
      <c r="D33" s="80">
        <v>1.0</v>
      </c>
      <c r="E33" s="81" t="str">
        <f>metadata!D3</f>
        <v/>
      </c>
      <c r="F33" s="91"/>
      <c r="G33" s="84"/>
      <c r="H33" s="84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92"/>
      <c r="X33" s="83"/>
      <c r="Y33" s="83"/>
      <c r="Z33" s="83"/>
      <c r="AA33" s="88"/>
      <c r="AB33" s="89"/>
      <c r="AC33" s="89"/>
      <c r="AD33" s="90"/>
    </row>
    <row r="34" ht="15.0" customHeight="1">
      <c r="A34" s="1"/>
      <c r="B34" s="79">
        <f t="array" ref="B34">INDEX(TEAM3INDIV,9*1+2,4)</f>
        <v>0</v>
      </c>
      <c r="C34" s="79">
        <f t="array" ref="C34">INDEX(TEAM3INDIV,9*1+3,4)</f>
        <v>0</v>
      </c>
      <c r="D34" s="80">
        <v>2.0</v>
      </c>
      <c r="E34" s="81" t="str">
        <f>metadata!D4</f>
        <v/>
      </c>
      <c r="F34" s="91"/>
      <c r="G34" s="84"/>
      <c r="H34" s="84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92"/>
      <c r="X34" s="83"/>
      <c r="Y34" s="83"/>
      <c r="Z34" s="83"/>
      <c r="AA34" s="88"/>
      <c r="AB34" s="89"/>
      <c r="AC34" s="89"/>
      <c r="AD34" s="90"/>
    </row>
    <row r="35" ht="15.0" customHeight="1">
      <c r="A35" s="1"/>
      <c r="B35" s="79">
        <f t="array" ref="B35">INDEX(TEAM3INDIV,9*2+2,4)</f>
        <v>0</v>
      </c>
      <c r="C35" s="79">
        <f t="array" ref="C35">INDEX(TEAM3INDIV,9*2+3,4)</f>
        <v>0</v>
      </c>
      <c r="D35" s="80">
        <v>3.0</v>
      </c>
      <c r="E35" s="81" t="str">
        <f>metadata!D5</f>
        <v/>
      </c>
      <c r="F35" s="91"/>
      <c r="G35" s="84"/>
      <c r="H35" s="84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92"/>
      <c r="X35" s="83"/>
      <c r="Y35" s="83"/>
      <c r="Z35" s="83"/>
      <c r="AA35" s="88"/>
      <c r="AB35" s="89"/>
      <c r="AC35" s="89"/>
      <c r="AD35" s="90"/>
    </row>
    <row r="36" ht="15.0" customHeight="1">
      <c r="A36" s="1"/>
      <c r="B36" s="79">
        <f t="array" ref="B36">INDEX(TEAM3INDIV,9*3+2,4)</f>
        <v>0</v>
      </c>
      <c r="C36" s="79">
        <f t="array" ref="C36">INDEX(TEAM3INDIV,9*3+3,4)</f>
        <v>0</v>
      </c>
      <c r="D36" s="80">
        <v>4.0</v>
      </c>
      <c r="E36" s="81" t="str">
        <f>metadata!D6</f>
        <v/>
      </c>
      <c r="F36" s="91"/>
      <c r="G36" s="84"/>
      <c r="H36" s="84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92"/>
      <c r="X36" s="83"/>
      <c r="Y36" s="83"/>
      <c r="Z36" s="83"/>
      <c r="AA36" s="88"/>
      <c r="AB36" s="89"/>
      <c r="AC36" s="89"/>
      <c r="AD36" s="90"/>
    </row>
    <row r="37" ht="15.0" customHeight="1">
      <c r="A37" s="1"/>
      <c r="B37" s="79">
        <f t="array" ref="B37">INDEX(TEAM3INDIV,9*4+2,4)</f>
        <v>0</v>
      </c>
      <c r="C37" s="79">
        <f t="array" ref="C37">INDEX(TEAM3INDIV,9*4+3,4)</f>
        <v>0</v>
      </c>
      <c r="D37" s="80">
        <v>5.0</v>
      </c>
      <c r="E37" s="81" t="str">
        <f>metadata!D7</f>
        <v/>
      </c>
      <c r="F37" s="91"/>
      <c r="G37" s="84"/>
      <c r="H37" s="84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92"/>
      <c r="X37" s="83"/>
      <c r="Y37" s="83"/>
      <c r="Z37" s="111"/>
      <c r="AA37" s="88"/>
      <c r="AB37" s="89"/>
      <c r="AC37" s="89"/>
      <c r="AD37" s="90"/>
    </row>
    <row r="38" ht="15.0" customHeight="1">
      <c r="A38" s="1"/>
      <c r="B38" s="1"/>
      <c r="C38" s="95"/>
      <c r="D38" s="1"/>
      <c r="E38" s="96"/>
      <c r="F38" s="96">
        <v>20.0</v>
      </c>
      <c r="G38" s="97">
        <f>F38+IFERROR(VLOOKUP(G33, SCORES, 2, 0),0)+IFERROR(VLOOKUP(G34, SCORES, 2, 0),0)+IFERROR(VLOOKUP(G35, SCORES, 2, 0),0)+IFERROR(VLOOKUP(G36, SCORES, 2, 0),0)+IFERROR(VLOOKUP(G37, SCORES, 2, 0),0)</f>
        <v>20</v>
      </c>
      <c r="H38" s="97">
        <f>G38+IFERROR(VLOOKUP(H33, SCORES, 2, 0),0)+IFERROR(VLOOKUP(H34, SCORES, 2, 0),0)+IFERROR(VLOOKUP(H35, SCORES, 2, 0),0)+IFERROR(VLOOKUP(H36, SCORES, 2, 0),0)+IFERROR(VLOOKUP(H37, SCORES, 2, 0),0)</f>
        <v>20</v>
      </c>
      <c r="I38" s="97">
        <f>H38+IFERROR(VLOOKUP(I33, SCORES, 2, 0),0)+IFERROR(VLOOKUP(I34, SCORES, 2, 0),0)+IFERROR(VLOOKUP(I35, SCORES, 2, 0),0)+IFERROR(VLOOKUP(I36, SCORES, 2, 0),0)+IFERROR(VLOOKUP(I37, SCORES, 2, 0),0)</f>
        <v>20</v>
      </c>
      <c r="J38" s="97">
        <f>I38+IFERROR(VLOOKUP(J33, SCORES, 2, 0),0)+IFERROR(VLOOKUP(J34, SCORES, 2, 0),0)+IFERROR(VLOOKUP(J35, SCORES, 2, 0),0)+IFERROR(VLOOKUP(J36, SCORES, 2, 0),0)+IFERROR(VLOOKUP(J37, SCORES, 2, 0),0)</f>
        <v>20</v>
      </c>
      <c r="K38" s="97">
        <f>J38+IFERROR(VLOOKUP(K33, SCORES, 2, 0),0)+IFERROR(VLOOKUP(K34, SCORES, 2, 0),0)+IFERROR(VLOOKUP(K35, SCORES, 2, 0),0)+IFERROR(VLOOKUP(K36, SCORES, 2, 0),0)+IFERROR(VLOOKUP(K37, SCORES, 2, 0),0)</f>
        <v>20</v>
      </c>
      <c r="L38" s="97">
        <f>K38+IFERROR(VLOOKUP(L33, SCORES, 2, 0),0)+IFERROR(VLOOKUP(L34, SCORES, 2, 0),0)+IFERROR(VLOOKUP(L35, SCORES, 2, 0),0)+IFERROR(VLOOKUP(L36, SCORES, 2, 0),0)+IFERROR(VLOOKUP(L37, SCORES, 2, 0),0)</f>
        <v>20</v>
      </c>
      <c r="M38" s="97">
        <f>L38+IFERROR(VLOOKUP(M33, SCORES, 2, 0),0)+IFERROR(VLOOKUP(M34, SCORES, 2, 0),0)+IFERROR(VLOOKUP(M35, SCORES, 2, 0),0)+IFERROR(VLOOKUP(M36, SCORES, 2, 0),0)+IFERROR(VLOOKUP(M37, SCORES, 2, 0),0)</f>
        <v>20</v>
      </c>
      <c r="N38" s="97">
        <f>M38+IFERROR(VLOOKUP(N33, SCORES, 2, 0),0)+IFERROR(VLOOKUP(N34, SCORES, 2, 0),0)+IFERROR(VLOOKUP(N35, SCORES, 2, 0),0)+IFERROR(VLOOKUP(N36, SCORES, 2, 0),0)+IFERROR(VLOOKUP(N37, SCORES, 2, 0),0)</f>
        <v>20</v>
      </c>
      <c r="O38" s="97">
        <f>N38+IFERROR(VLOOKUP(O33, SCORES, 2, 0),0)+IFERROR(VLOOKUP(O34, SCORES, 2, 0),0)+IFERROR(VLOOKUP(O35, SCORES, 2, 0),0)+IFERROR(VLOOKUP(O36, SCORES, 2, 0),0)+IFERROR(VLOOKUP(O37, SCORES, 2, 0),0)</f>
        <v>20</v>
      </c>
      <c r="P38" s="97">
        <f>O38+IFERROR(VLOOKUP(P33, SCORES, 2, 0),0)+IFERROR(VLOOKUP(P34, SCORES, 2, 0),0)+IFERROR(VLOOKUP(P35, SCORES, 2, 0),0)+IFERROR(VLOOKUP(P36, SCORES, 2, 0),0)+IFERROR(VLOOKUP(P37, SCORES, 2, 0),0)</f>
        <v>20</v>
      </c>
      <c r="Q38" s="97">
        <f>P38+IFERROR(VLOOKUP(Q33, SCORES, 2, 0),0)+IFERROR(VLOOKUP(Q34, SCORES, 2, 0),0)+IFERROR(VLOOKUP(Q35, SCORES, 2, 0),0)+IFERROR(VLOOKUP(Q36, SCORES, 2, 0),0)+IFERROR(VLOOKUP(Q37, SCORES, 2, 0),0)</f>
        <v>20</v>
      </c>
      <c r="R38" s="97">
        <f>Q38+IFERROR(VLOOKUP(R33, SCORES, 2, 0),0)+IFERROR(VLOOKUP(R34, SCORES, 2, 0),0)+IFERROR(VLOOKUP(R35, SCORES, 2, 0),0)+IFERROR(VLOOKUP(R36, SCORES, 2, 0),0)+IFERROR(VLOOKUP(R37, SCORES, 2, 0),0)</f>
        <v>20</v>
      </c>
      <c r="S38" s="97">
        <f>R38+IFERROR(VLOOKUP(S33, SCORES, 2, 0),0)+IFERROR(VLOOKUP(S34, SCORES, 2, 0),0)+IFERROR(VLOOKUP(S35, SCORES, 2, 0),0)+IFERROR(VLOOKUP(S36, SCORES, 2, 0),0)+IFERROR(VLOOKUP(S37, SCORES, 2, 0),0)</f>
        <v>20</v>
      </c>
      <c r="T38" s="97">
        <f>S38+IFERROR(VLOOKUP(T33, SCORES, 2, 0),0)+IFERROR(VLOOKUP(T34, SCORES, 2, 0),0)+IFERROR(VLOOKUP(T35, SCORES, 2, 0),0)+IFERROR(VLOOKUP(T36, SCORES, 2, 0),0)+IFERROR(VLOOKUP(T37, SCORES, 2, 0),0)</f>
        <v>20</v>
      </c>
      <c r="U38" s="97">
        <f>T38+IFERROR(VLOOKUP(U33, SCORES, 2, 0),0)+IFERROR(VLOOKUP(U34, SCORES, 2, 0),0)+IFERROR(VLOOKUP(U35, SCORES, 2, 0),0)+IFERROR(VLOOKUP(U36, SCORES, 2, 0),0)+IFERROR(VLOOKUP(U37, SCORES, 2, 0),0)</f>
        <v>20</v>
      </c>
      <c r="V38" s="98">
        <f>U38+IFERROR(VLOOKUP(V33, SCORES, 2, 0),0)+IFERROR(VLOOKUP(V34, SCORES, 2, 0),0)+IFERROR(VLOOKUP(V35, SCORES, 2, 0),0)+IFERROR(VLOOKUP(V36, SCORES, 2, 0),0)+IFERROR(VLOOKUP(V37, SCORES, 2, 0),0)</f>
        <v>20</v>
      </c>
      <c r="W38" s="99">
        <f>V38+IFERROR(VLOOKUP(W33, SCORES, 2, 0),0)+IFERROR(VLOOKUP(W34, SCORES, 2, 0),0)+IFERROR(VLOOKUP(W35, SCORES, 2, 0),0)+IFERROR(VLOOKUP(W36, SCORES, 2, 0),0)+IFERROR(VLOOKUP(W37, SCORES, 2, 0),0)</f>
        <v>20</v>
      </c>
      <c r="X38" s="97">
        <f>W38+IFERROR(VLOOKUP(X33, SCORES, 2, 0),0)+IFERROR(VLOOKUP(X34, SCORES, 2, 0),0)+IFERROR(VLOOKUP(X35, SCORES, 2, 0),0)+IFERROR(VLOOKUP(X36, SCORES, 2, 0),0)+IFERROR(VLOOKUP(X37, SCORES, 2, 0),0)</f>
        <v>20</v>
      </c>
      <c r="Y38" s="100">
        <f>X38+IFERROR(VLOOKUP(Y33, SCORES, 2, 0),0)+IFERROR(VLOOKUP(Y34, SCORES, 2, 0),0)+IFERROR(VLOOKUP(Y35, SCORES, 2, 0),0)+IFERROR(VLOOKUP(Y36, SCORES, 2, 0),0)+IFERROR(VLOOKUP(Y37, SCORES, 2, 0),0)</f>
        <v>20</v>
      </c>
      <c r="Z38" s="101">
        <f>Y38+IFERROR(VLOOKUP(Z33, SCORES, 2, 0),0)+IFERROR(VLOOKUP(Z34, SCORES, 2, 0),0)+IFERROR(VLOOKUP(Z35, SCORES, 2, 0),0)+IFERROR(VLOOKUP(Z36, SCORES, 2, 0),0)+IFERROR(VLOOKUP(Z37, SCORES, 2, 0),0)</f>
        <v>20</v>
      </c>
      <c r="AA38" s="102">
        <f>Z38+IFERROR(VLOOKUP(AA33, SCORES, 2, 0),0)+IFERROR(VLOOKUP(AA34, SCORES, 2, 0),0)+IFERROR(VLOOKUP(AA35, SCORES, 2, 0),0)+IFERROR(VLOOKUP(AA36, SCORES, 2, 0),0)+IFERROR(VLOOKUP(AA37, SCORES, 2, 0),0)</f>
        <v>20</v>
      </c>
      <c r="AB38" s="103">
        <f>AA38+IFERROR(VLOOKUP(AB33, SCORES, 2, 0),0)+IFERROR(VLOOKUP(AB34, SCORES, 2, 0),0)+IFERROR(VLOOKUP(AB35, SCORES, 2, 0),0)+IFERROR(VLOOKUP(AB36, SCORES, 2, 0),0)+IFERROR(VLOOKUP(AB37, SCORES, 2, 0),0)</f>
        <v>20</v>
      </c>
      <c r="AC38" s="103">
        <f>AB38+IFERROR(VLOOKUP(AC33, SCORES, 2, 0),0)+IFERROR(VLOOKUP(AC34, SCORES, 2, 0),0)+IFERROR(VLOOKUP(AC35, SCORES, 2, 0),0)+IFERROR(VLOOKUP(AC36, SCORES, 2, 0),0)+IFERROR(VLOOKUP(AC37, SCORES, 2, 0),0)</f>
        <v>20</v>
      </c>
      <c r="AD38" s="90"/>
    </row>
    <row r="39" ht="15.0" customHeight="1">
      <c r="A39" s="1"/>
      <c r="B39" s="1"/>
      <c r="C39" s="1"/>
      <c r="D39" s="1"/>
      <c r="E39" s="1"/>
      <c r="F39" s="1"/>
      <c r="G39" s="78">
        <v>1.0</v>
      </c>
      <c r="H39" s="69">
        <v>2.0</v>
      </c>
      <c r="I39" s="69">
        <v>3.0</v>
      </c>
      <c r="J39" s="69">
        <v>4.0</v>
      </c>
      <c r="K39" s="69">
        <v>5.0</v>
      </c>
      <c r="L39" s="69">
        <v>6.0</v>
      </c>
      <c r="M39" s="69">
        <v>7.0</v>
      </c>
      <c r="N39" s="69">
        <v>8.0</v>
      </c>
      <c r="O39" s="69">
        <v>9.0</v>
      </c>
      <c r="P39" s="69">
        <v>10.0</v>
      </c>
      <c r="Q39" s="69">
        <v>11.0</v>
      </c>
      <c r="R39" s="69">
        <v>12.0</v>
      </c>
      <c r="S39" s="69">
        <v>13.0</v>
      </c>
      <c r="T39" s="69">
        <v>14.0</v>
      </c>
      <c r="U39" s="69">
        <v>15.0</v>
      </c>
      <c r="V39" s="78">
        <v>16.0</v>
      </c>
      <c r="W39" s="69">
        <v>17.0</v>
      </c>
      <c r="X39" s="69">
        <v>18.0</v>
      </c>
      <c r="Y39" s="69">
        <v>19.0</v>
      </c>
      <c r="Z39" s="112">
        <v>20.0</v>
      </c>
      <c r="AA39" s="69">
        <v>21.0</v>
      </c>
      <c r="AB39" s="69">
        <v>22.0</v>
      </c>
      <c r="AC39" s="69">
        <v>23.0</v>
      </c>
      <c r="AD39" s="72"/>
    </row>
    <row r="40" ht="15.0" customHeight="1">
      <c r="A40" s="1"/>
      <c r="B40" s="1"/>
      <c r="C40" s="1" t="s">
        <v>28</v>
      </c>
      <c r="D40" s="1"/>
      <c r="E40" s="1"/>
      <c r="F40" s="1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0"/>
    </row>
    <row r="41" ht="6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04"/>
    </row>
    <row r="42" ht="10.5" customHeight="1">
      <c r="A42" s="1"/>
      <c r="B42" s="113" t="s">
        <v>29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 t="s">
        <v>30</v>
      </c>
      <c r="X42" s="113"/>
      <c r="Y42" s="113"/>
      <c r="Z42" s="113"/>
      <c r="AA42" s="1"/>
      <c r="AB42" s="1"/>
      <c r="AC42" s="1"/>
      <c r="AD42" s="104"/>
    </row>
    <row r="43" ht="10.5" customHeight="1">
      <c r="A43" s="1"/>
      <c r="B43" s="59" t="s">
        <v>31</v>
      </c>
      <c r="C43" s="59"/>
      <c r="D43" s="59"/>
      <c r="E43" s="59"/>
      <c r="F43" s="59"/>
      <c r="G43" s="59" t="s">
        <v>32</v>
      </c>
      <c r="H43" s="59"/>
      <c r="I43" s="59"/>
      <c r="J43" s="59"/>
      <c r="K43" s="59"/>
      <c r="L43" s="59"/>
      <c r="M43" s="59"/>
      <c r="N43" s="59"/>
      <c r="O43" s="59" t="s">
        <v>33</v>
      </c>
      <c r="P43" s="59"/>
      <c r="Q43" s="59"/>
      <c r="R43" s="59"/>
      <c r="S43" s="59"/>
      <c r="T43" s="59"/>
      <c r="U43" s="59"/>
      <c r="V43" s="59"/>
      <c r="W43" s="59" t="s">
        <v>34</v>
      </c>
      <c r="X43" s="59"/>
      <c r="Y43" s="59"/>
      <c r="Z43" s="59"/>
      <c r="AA43" s="59"/>
      <c r="AB43" s="59"/>
      <c r="AC43" s="59"/>
      <c r="AD43" s="105"/>
    </row>
    <row r="44" ht="10.5" customHeight="1">
      <c r="A44" s="1"/>
      <c r="B44" s="59" t="s">
        <v>35</v>
      </c>
      <c r="C44" s="59"/>
      <c r="D44" s="59"/>
      <c r="E44" s="59"/>
      <c r="F44" s="59"/>
      <c r="G44" s="59" t="s">
        <v>36</v>
      </c>
      <c r="H44" s="59"/>
      <c r="I44" s="59"/>
      <c r="J44" s="59"/>
      <c r="K44" s="59"/>
      <c r="L44" s="59"/>
      <c r="M44" s="59"/>
      <c r="N44" s="59"/>
      <c r="O44" s="59" t="s">
        <v>37</v>
      </c>
      <c r="P44" s="59"/>
      <c r="Q44" s="59"/>
      <c r="R44" s="59"/>
      <c r="S44" s="59"/>
      <c r="T44" s="59"/>
      <c r="U44" s="59"/>
      <c r="V44" s="59"/>
      <c r="W44" s="59" t="s">
        <v>38</v>
      </c>
      <c r="X44" s="59"/>
      <c r="Y44" s="59"/>
      <c r="Z44" s="59"/>
      <c r="AA44" s="59"/>
      <c r="AB44" s="59"/>
      <c r="AC44" s="59"/>
      <c r="AD44" s="105"/>
    </row>
    <row r="45" ht="10.5" customHeight="1">
      <c r="A45" s="1"/>
      <c r="B45" s="59" t="s">
        <v>39</v>
      </c>
      <c r="C45" s="59"/>
      <c r="D45" s="59"/>
      <c r="E45" s="59"/>
      <c r="F45" s="59"/>
      <c r="G45" s="59" t="s">
        <v>40</v>
      </c>
      <c r="H45" s="59"/>
      <c r="I45" s="59"/>
      <c r="J45" s="59"/>
      <c r="K45" s="59"/>
      <c r="L45" s="59"/>
      <c r="M45" s="59"/>
      <c r="N45" s="59"/>
      <c r="O45" s="114" t="s">
        <v>41</v>
      </c>
      <c r="P45" s="59"/>
      <c r="Q45" s="59"/>
      <c r="R45" s="59"/>
      <c r="S45" s="59"/>
      <c r="T45" s="59"/>
      <c r="U45" s="59"/>
      <c r="V45" s="59"/>
      <c r="W45" s="59" t="s">
        <v>42</v>
      </c>
      <c r="X45" s="59"/>
      <c r="Y45" s="59"/>
      <c r="Z45" s="59"/>
      <c r="AA45" s="59"/>
      <c r="AB45" s="59"/>
      <c r="AC45" s="59"/>
      <c r="AD45" s="105"/>
    </row>
    <row r="46" ht="10.5" customHeight="1">
      <c r="A46" s="1"/>
      <c r="B46" s="59" t="s">
        <v>43</v>
      </c>
      <c r="C46" s="59"/>
      <c r="D46" s="59"/>
      <c r="E46" s="59"/>
      <c r="F46" s="59"/>
      <c r="G46" s="114" t="s">
        <v>44</v>
      </c>
      <c r="H46" s="59"/>
      <c r="I46" s="59"/>
      <c r="J46" s="59"/>
      <c r="K46" s="59"/>
      <c r="L46" s="59"/>
      <c r="M46" s="59"/>
      <c r="N46" s="59"/>
      <c r="O46" s="114" t="s">
        <v>45</v>
      </c>
      <c r="P46" s="59"/>
      <c r="Q46" s="59"/>
      <c r="R46" s="59"/>
      <c r="S46" s="59"/>
      <c r="T46" s="59"/>
      <c r="U46" s="59"/>
      <c r="V46" s="59"/>
      <c r="W46" s="59" t="s">
        <v>46</v>
      </c>
      <c r="X46" s="59"/>
      <c r="Y46" s="59"/>
      <c r="Z46" s="59"/>
      <c r="AA46" s="59"/>
      <c r="AB46" s="59"/>
      <c r="AC46" s="59"/>
      <c r="AD46" s="105"/>
    </row>
    <row r="47" ht="10.5" customHeight="1">
      <c r="A47" s="1"/>
      <c r="B47" s="59" t="s">
        <v>47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105"/>
    </row>
    <row r="48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04"/>
    </row>
    <row r="49" ht="11.25" customHeight="1">
      <c r="A49" s="1"/>
      <c r="B49" s="115" t="s">
        <v>48</v>
      </c>
      <c r="C49" s="116"/>
      <c r="D49" s="117" t="s">
        <v>49</v>
      </c>
      <c r="E49" s="118"/>
      <c r="F49" s="118"/>
      <c r="G49" s="116"/>
      <c r="H49" s="115" t="s">
        <v>50</v>
      </c>
      <c r="I49" s="118"/>
      <c r="J49" s="118"/>
      <c r="K49" s="116"/>
      <c r="L49" s="115" t="s">
        <v>51</v>
      </c>
      <c r="M49" s="118"/>
      <c r="N49" s="116"/>
      <c r="O49" s="115" t="s">
        <v>52</v>
      </c>
      <c r="P49" s="118"/>
      <c r="Q49" s="118"/>
      <c r="R49" s="118"/>
      <c r="S49" s="118"/>
      <c r="T49" s="116"/>
      <c r="U49" s="115" t="s">
        <v>53</v>
      </c>
      <c r="V49" s="118"/>
      <c r="W49" s="116"/>
      <c r="X49" s="115" t="s">
        <v>54</v>
      </c>
      <c r="Y49" s="118"/>
      <c r="Z49" s="118"/>
      <c r="AA49" s="118"/>
      <c r="AB49" s="118"/>
      <c r="AC49" s="116"/>
      <c r="AD49" s="72"/>
    </row>
    <row r="50" ht="6.75" customHeight="1">
      <c r="A50" s="1"/>
      <c r="B50" s="119" t="s">
        <v>55</v>
      </c>
      <c r="C50" s="120"/>
      <c r="D50" s="121" t="s">
        <v>56</v>
      </c>
      <c r="E50" s="122"/>
      <c r="F50" s="122"/>
      <c r="G50" s="120"/>
      <c r="H50" s="123">
        <v>1.0</v>
      </c>
      <c r="K50" s="124"/>
      <c r="L50" s="123">
        <v>0.0</v>
      </c>
      <c r="N50" s="124"/>
      <c r="O50" s="123" t="s">
        <v>57</v>
      </c>
      <c r="T50" s="124"/>
      <c r="U50" s="123">
        <v>3.0</v>
      </c>
      <c r="W50" s="124"/>
      <c r="X50" s="119" t="s">
        <v>58</v>
      </c>
      <c r="Y50" s="122"/>
      <c r="Z50" s="122"/>
      <c r="AA50" s="122"/>
      <c r="AB50" s="122"/>
      <c r="AC50" s="120"/>
      <c r="AD50" s="72"/>
    </row>
    <row r="51" ht="6.75" customHeight="1">
      <c r="A51" s="1"/>
      <c r="B51" s="125"/>
      <c r="C51" s="124"/>
      <c r="G51" s="124"/>
      <c r="H51" s="125"/>
      <c r="K51" s="124"/>
      <c r="L51" s="125"/>
      <c r="N51" s="124"/>
      <c r="O51" s="125"/>
      <c r="T51" s="124"/>
      <c r="U51" s="125"/>
      <c r="W51" s="124"/>
      <c r="X51" s="125"/>
      <c r="AC51" s="124"/>
      <c r="AD51" s="72"/>
    </row>
    <row r="52" ht="6.75" customHeight="1">
      <c r="A52" s="1"/>
      <c r="B52" s="123" t="s">
        <v>59</v>
      </c>
      <c r="C52" s="124"/>
      <c r="D52" s="65" t="s">
        <v>60</v>
      </c>
      <c r="G52" s="124"/>
      <c r="H52" s="123">
        <v>2.0</v>
      </c>
      <c r="K52" s="124"/>
      <c r="L52" s="123">
        <v>0.0</v>
      </c>
      <c r="N52" s="124"/>
      <c r="O52" s="123">
        <v>4.0</v>
      </c>
      <c r="T52" s="124"/>
      <c r="U52" s="123">
        <v>4.0</v>
      </c>
      <c r="W52" s="124"/>
      <c r="X52" s="123" t="s">
        <v>61</v>
      </c>
      <c r="AC52" s="124"/>
      <c r="AD52" s="72"/>
    </row>
    <row r="53" ht="6.75" customHeight="1">
      <c r="A53" s="1"/>
      <c r="B53" s="126"/>
      <c r="C53" s="127"/>
      <c r="D53" s="75"/>
      <c r="E53" s="75"/>
      <c r="F53" s="75"/>
      <c r="G53" s="127"/>
      <c r="H53" s="126"/>
      <c r="I53" s="75"/>
      <c r="J53" s="75"/>
      <c r="K53" s="127"/>
      <c r="L53" s="126"/>
      <c r="M53" s="75"/>
      <c r="N53" s="127"/>
      <c r="O53" s="126"/>
      <c r="P53" s="75"/>
      <c r="Q53" s="75"/>
      <c r="R53" s="75"/>
      <c r="S53" s="75"/>
      <c r="T53" s="127"/>
      <c r="U53" s="126"/>
      <c r="V53" s="75"/>
      <c r="W53" s="127"/>
      <c r="X53" s="126"/>
      <c r="Y53" s="75"/>
      <c r="Z53" s="75"/>
      <c r="AA53" s="75"/>
      <c r="AB53" s="75"/>
      <c r="AC53" s="127"/>
      <c r="AD53" s="72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04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04"/>
    </row>
    <row r="56" ht="237.0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9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75" customHeight="1">
      <c r="A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75" customHeight="1">
      <c r="A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75" customHeight="1">
      <c r="A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75" customHeight="1">
      <c r="A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75" customHeight="1">
      <c r="A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75" customHeight="1">
      <c r="A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75" customHeight="1">
      <c r="A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75" customHeight="1">
      <c r="A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75" customHeight="1">
      <c r="A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2.75" customHeight="1">
      <c r="A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2.75" customHeight="1">
      <c r="A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75" customHeight="1">
      <c r="A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2.75" customHeight="1">
      <c r="A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75" customHeight="1">
      <c r="A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75" customHeight="1">
      <c r="A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75" customHeight="1">
      <c r="A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75" customHeight="1">
      <c r="A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D17:D21"/>
    <mergeCell ref="E9:E10"/>
    <mergeCell ref="E20:E21"/>
    <mergeCell ref="A2:C2"/>
    <mergeCell ref="B6:B10"/>
    <mergeCell ref="C6:C10"/>
    <mergeCell ref="B49:C49"/>
    <mergeCell ref="D6:D10"/>
    <mergeCell ref="D28:D32"/>
    <mergeCell ref="D2:E2"/>
    <mergeCell ref="E31:E32"/>
    <mergeCell ref="R6:U6"/>
    <mergeCell ref="R7:U7"/>
    <mergeCell ref="J2:M2"/>
    <mergeCell ref="Q2:U2"/>
    <mergeCell ref="Y3:AA3"/>
    <mergeCell ref="Y4:AA4"/>
    <mergeCell ref="R5:U5"/>
    <mergeCell ref="Y5:AA5"/>
    <mergeCell ref="H50:K51"/>
    <mergeCell ref="L50:N51"/>
    <mergeCell ref="H52:K53"/>
    <mergeCell ref="L52:N53"/>
    <mergeCell ref="O50:T51"/>
    <mergeCell ref="U50:W51"/>
    <mergeCell ref="O52:T53"/>
    <mergeCell ref="U52:W53"/>
    <mergeCell ref="X52:AC53"/>
    <mergeCell ref="H49:K49"/>
    <mergeCell ref="L49:N49"/>
    <mergeCell ref="O49:T49"/>
    <mergeCell ref="U49:W49"/>
    <mergeCell ref="X49:AC49"/>
    <mergeCell ref="X50:AC51"/>
    <mergeCell ref="D49:G49"/>
    <mergeCell ref="D50:G51"/>
    <mergeCell ref="B50:C51"/>
    <mergeCell ref="B52:C53"/>
    <mergeCell ref="D52:G53"/>
  </mergeCells>
  <dataValidations>
    <dataValidation type="list" allowBlank="1" showDropDown="1" sqref="G11:AC15">
      <formula1>SCORESTRINGS</formula1>
    </dataValidation>
    <dataValidation type="list" allowBlank="1" showDropDown="1" sqref="G22:AD26 G33:AD37">
      <formula1>utils!$A$8:$A$24</formula1>
    </dataValidation>
    <dataValidation type="list" allowBlank="1" showDropDown="1" showInputMessage="1" prompt="Click and enter a value from range utils!A8:A1007" sqref="AD11:AD15">
      <formula1>SCORESTRINGS</formula1>
    </dataValidation>
    <dataValidation type="list" allowBlank="1" sqref="D2">
      <formula1>COMPLETESTRINGS</formula1>
    </dataValidation>
  </dataValidations>
  <printOptions/>
  <pageMargins bottom="0.0" footer="0.0" header="0.0" left="0.4" right="0.4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.57"/>
    <col customWidth="1" min="6" max="16" width="8.71"/>
    <col customWidth="1" min="17" max="17" width="103.0"/>
  </cols>
  <sheetData>
    <row r="1" ht="33.75" customHeight="1">
      <c r="A1" s="130" t="s">
        <v>62</v>
      </c>
      <c r="C1" s="131"/>
      <c r="D1" s="131"/>
      <c r="E1" s="132"/>
      <c r="F1" s="133" t="s">
        <v>63</v>
      </c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5"/>
      <c r="S1" s="136"/>
      <c r="T1" s="136"/>
      <c r="U1" s="136"/>
      <c r="V1" s="136"/>
      <c r="W1" s="136"/>
      <c r="X1" s="136"/>
      <c r="Y1" s="136"/>
      <c r="Z1" s="136"/>
      <c r="AA1" s="136"/>
      <c r="AB1" s="136"/>
    </row>
    <row r="2">
      <c r="A2" s="137" t="s">
        <v>6</v>
      </c>
      <c r="B2" s="138" t="str">
        <f>IFERROR(__xludf.DUMMYFUNCTION("iferror(VLOOKUP($B$16,importrange(STATSURL,DRAWRANGE),3,False),"""")"),"")</f>
        <v/>
      </c>
      <c r="C2" s="139" t="str">
        <f>IFERROR(__xludf.DUMMYFUNCTION("iferror(VLOOKUP($B$16,importrange(STATSURL,DRAWRANGE),4,False),"""")"),"")</f>
        <v/>
      </c>
      <c r="D2" s="139" t="str">
        <f>IFERROR(__xludf.DUMMYFUNCTION("iferror(VLOOKUP($B$16,importrange(STATSURL,DRAWRANGE),5,False),"""")"),"")</f>
        <v/>
      </c>
      <c r="E2" s="132"/>
      <c r="F2" s="140" t="s">
        <v>64</v>
      </c>
      <c r="G2" s="140" t="s">
        <v>65</v>
      </c>
      <c r="H2" s="140" t="s">
        <v>6</v>
      </c>
      <c r="I2" s="140" t="s">
        <v>66</v>
      </c>
      <c r="J2" s="140" t="s">
        <v>67</v>
      </c>
      <c r="K2" s="141" t="s">
        <v>27</v>
      </c>
      <c r="L2" s="142" t="s">
        <v>68</v>
      </c>
      <c r="M2" s="142" t="s">
        <v>69</v>
      </c>
      <c r="N2" s="142" t="s">
        <v>70</v>
      </c>
      <c r="O2" s="142" t="s">
        <v>71</v>
      </c>
      <c r="P2" s="142" t="s">
        <v>72</v>
      </c>
      <c r="Q2" s="143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>
      <c r="A3" s="144">
        <v>1.0</v>
      </c>
      <c r="B3" s="145" t="str">
        <f>IFERROR(__xludf.DUMMYFUNCTION("iferror(vlookup(B$2,importrange(STATSURL,ROSTERRANGE),1+$A3,false),"""")"),"")</f>
        <v/>
      </c>
      <c r="C3" s="145" t="str">
        <f>IFERROR(__xludf.DUMMYFUNCTION("iferror(vlookup(C$2,importrange(STATSURL,ROSTERRANGE),1+$A3,false),"""")"),"")</f>
        <v/>
      </c>
      <c r="D3" s="145" t="str">
        <f>IFERROR(__xludf.DUMMYFUNCTION("iferror(vlookup(D$2,importrange(STATSURL,ROSTERRANGE),1+$A3,false),"""")"),"")</f>
        <v/>
      </c>
      <c r="E3" s="132"/>
      <c r="F3" s="146">
        <v>1.0</v>
      </c>
      <c r="G3" s="147" t="str">
        <f>scoresheet!E11</f>
        <v/>
      </c>
      <c r="H3" s="147" t="str">
        <f>scoresheet!$E$9</f>
        <v/>
      </c>
      <c r="I3" s="146">
        <f t="array" ref="I3:P3">TRANSPOSE(INDEX(TEAM1INDIV,9*(F3-1)+2,4):INDEX(TEAM1INDIV,9*(F3-1)+2+7,4))</f>
        <v>0</v>
      </c>
      <c r="J3" s="146">
        <v>0.0</v>
      </c>
      <c r="K3" s="146">
        <v>0.0</v>
      </c>
      <c r="L3" s="148">
        <v>0.0</v>
      </c>
      <c r="M3" s="148">
        <v>0.0</v>
      </c>
      <c r="N3" s="148">
        <v>0.0</v>
      </c>
      <c r="O3" s="148">
        <v>0.0</v>
      </c>
      <c r="P3" s="148">
        <v>0.0</v>
      </c>
      <c r="Q3" s="143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</row>
    <row r="4">
      <c r="A4" s="144">
        <v>2.0</v>
      </c>
      <c r="B4" s="145" t="str">
        <f>IFERROR(__xludf.DUMMYFUNCTION("iferror(vlookup(B$2,importrange(STATSURL,ROSTERRANGE),1+$A4,false),"""")"),"")</f>
        <v/>
      </c>
      <c r="C4" s="145" t="str">
        <f>IFERROR(__xludf.DUMMYFUNCTION("iferror(vlookup(C$2,importrange(STATSURL,ROSTERRANGE),1+$A4,false),"""")"),"")</f>
        <v/>
      </c>
      <c r="D4" s="145" t="str">
        <f>IFERROR(__xludf.DUMMYFUNCTION("iferror(vlookup(D$2,importrange(STATSURL,ROSTERRANGE),1+$A4,false),"""")"),"")</f>
        <v/>
      </c>
      <c r="E4" s="132"/>
      <c r="F4" s="146">
        <v>2.0</v>
      </c>
      <c r="G4" s="147" t="str">
        <f>scoresheet!E12</f>
        <v/>
      </c>
      <c r="H4" s="147" t="str">
        <f>scoresheet!$E$9</f>
        <v/>
      </c>
      <c r="I4" s="146">
        <f t="array" ref="I4:P4">TRANSPOSE(INDEX(TEAM1INDIV,9*(F4-1)+2,4):INDEX(TEAM1INDIV,9*(F4-1)+2+7,4))</f>
        <v>0</v>
      </c>
      <c r="J4" s="146">
        <v>0.0</v>
      </c>
      <c r="K4" s="146">
        <v>0.0</v>
      </c>
      <c r="L4" s="148">
        <v>0.0</v>
      </c>
      <c r="M4" s="148">
        <v>0.0</v>
      </c>
      <c r="N4" s="148">
        <v>0.0</v>
      </c>
      <c r="O4" s="148">
        <v>0.0</v>
      </c>
      <c r="P4" s="148">
        <v>0.0</v>
      </c>
      <c r="Q4" s="143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</row>
    <row r="5">
      <c r="A5" s="144">
        <v>3.0</v>
      </c>
      <c r="B5" s="145" t="str">
        <f>IFERROR(__xludf.DUMMYFUNCTION("iferror(vlookup(B$2,importrange(STATSURL,ROSTERRANGE),1+$A5,false),"""")"),"")</f>
        <v/>
      </c>
      <c r="C5" s="145" t="str">
        <f>IFERROR(__xludf.DUMMYFUNCTION("iferror(vlookup(C$2,importrange(STATSURL,ROSTERRANGE),1+$A5,false),"""")"),"")</f>
        <v/>
      </c>
      <c r="D5" s="145" t="str">
        <f>IFERROR(__xludf.DUMMYFUNCTION("iferror(vlookup(D$2,importrange(STATSURL,ROSTERRANGE),1+$A5,false),"""")"),"")</f>
        <v/>
      </c>
      <c r="E5" s="132"/>
      <c r="F5" s="146">
        <v>3.0</v>
      </c>
      <c r="G5" s="147" t="str">
        <f>scoresheet!E13</f>
        <v/>
      </c>
      <c r="H5" s="147" t="str">
        <f>scoresheet!$E$9</f>
        <v/>
      </c>
      <c r="I5" s="146">
        <f t="array" ref="I5:P5">TRANSPOSE(INDEX(TEAM1INDIV,9*(F5-1)+2,4):INDEX(TEAM1INDIV,9*(F5-1)+2+7,4))</f>
        <v>0</v>
      </c>
      <c r="J5" s="146">
        <v>0.0</v>
      </c>
      <c r="K5" s="146">
        <v>0.0</v>
      </c>
      <c r="L5" s="148">
        <v>0.0</v>
      </c>
      <c r="M5" s="148">
        <v>0.0</v>
      </c>
      <c r="N5" s="148">
        <v>0.0</v>
      </c>
      <c r="O5" s="148">
        <v>0.0</v>
      </c>
      <c r="P5" s="148">
        <v>0.0</v>
      </c>
      <c r="Q5" s="143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>
      <c r="A6" s="144">
        <v>4.0</v>
      </c>
      <c r="B6" s="145" t="str">
        <f>IFERROR(__xludf.DUMMYFUNCTION("iferror(vlookup(B$2,importrange(STATSURL,ROSTERRANGE),1+$A6,false),"""")"),"")</f>
        <v/>
      </c>
      <c r="C6" s="145" t="str">
        <f>IFERROR(__xludf.DUMMYFUNCTION("iferror(vlookup(C$2,importrange(STATSURL,ROSTERRANGE),1+$A6,false),"""")"),"")</f>
        <v/>
      </c>
      <c r="D6" s="145" t="str">
        <f>IFERROR(__xludf.DUMMYFUNCTION("iferror(vlookup(D$2,importrange(STATSURL,ROSTERRANGE),1+$A6,false),"""")"),"")</f>
        <v/>
      </c>
      <c r="E6" s="132"/>
      <c r="F6" s="146">
        <v>4.0</v>
      </c>
      <c r="G6" s="147" t="str">
        <f>scoresheet!E14</f>
        <v/>
      </c>
      <c r="H6" s="147" t="str">
        <f>scoresheet!$E$9</f>
        <v/>
      </c>
      <c r="I6" s="146">
        <f t="array" ref="I6:P6">TRANSPOSE(INDEX(TEAM1INDIV,9*(F6-1)+2,4):INDEX(TEAM1INDIV,9*(F6-1)+2+7,4))</f>
        <v>0</v>
      </c>
      <c r="J6" s="146">
        <v>0.0</v>
      </c>
      <c r="K6" s="146">
        <v>0.0</v>
      </c>
      <c r="L6" s="148">
        <v>0.0</v>
      </c>
      <c r="M6" s="148">
        <v>0.0</v>
      </c>
      <c r="N6" s="148">
        <v>0.0</v>
      </c>
      <c r="O6" s="148">
        <v>0.0</v>
      </c>
      <c r="P6" s="148">
        <v>0.0</v>
      </c>
      <c r="Q6" s="143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</row>
    <row r="7">
      <c r="A7" s="144">
        <v>5.0</v>
      </c>
      <c r="B7" s="145" t="str">
        <f>IFERROR(__xludf.DUMMYFUNCTION("iferror(vlookup(B$2,importrange(STATSURL,ROSTERRANGE),1+$A7,false),"""")"),"")</f>
        <v/>
      </c>
      <c r="C7" s="145" t="str">
        <f>IFERROR(__xludf.DUMMYFUNCTION("iferror(vlookup(C$2,importrange(STATSURL,ROSTERRANGE),1+$A7,false),"""")"),"")</f>
        <v/>
      </c>
      <c r="D7" s="145" t="str">
        <f>IFERROR(__xludf.DUMMYFUNCTION("iferror(vlookup(D$2,importrange(STATSURL,ROSTERRANGE),1+$A7,false),"""")"),"")</f>
        <v/>
      </c>
      <c r="E7" s="132"/>
      <c r="F7" s="146">
        <v>5.0</v>
      </c>
      <c r="G7" s="147" t="str">
        <f>scoresheet!E15</f>
        <v/>
      </c>
      <c r="H7" s="147" t="str">
        <f>scoresheet!$E$9</f>
        <v/>
      </c>
      <c r="I7" s="146">
        <f t="array" ref="I7:P7">TRANSPOSE(INDEX(TEAM1INDIV,9*(F7-1)+2,4):INDEX(TEAM1INDIV,9*(F7-1)+2+7,4))</f>
        <v>0</v>
      </c>
      <c r="J7" s="146">
        <v>0.0</v>
      </c>
      <c r="K7" s="146">
        <v>0.0</v>
      </c>
      <c r="L7" s="148">
        <v>0.0</v>
      </c>
      <c r="M7" s="148">
        <v>0.0</v>
      </c>
      <c r="N7" s="148">
        <v>0.0</v>
      </c>
      <c r="O7" s="148">
        <v>0.0</v>
      </c>
      <c r="P7" s="148">
        <v>0.0</v>
      </c>
      <c r="Q7" s="134"/>
      <c r="R7" s="135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>
      <c r="A8" s="143"/>
      <c r="B8" s="143"/>
      <c r="C8" s="143"/>
      <c r="D8" s="143"/>
      <c r="E8" s="132"/>
      <c r="F8" s="146">
        <v>1.0</v>
      </c>
      <c r="G8" s="147" t="str">
        <f>scoresheet!E22</f>
        <v/>
      </c>
      <c r="H8" s="147" t="str">
        <f>scoresheet!$E$20</f>
        <v/>
      </c>
      <c r="I8" s="146">
        <f t="array" ref="I8:P8">TRANSPOSE(INDEX(TEAM2INDIV,9*(F8-1)+2,4):INDEX(TEAM2INDIV,9*(F8-1)+2+7,4))</f>
        <v>1</v>
      </c>
      <c r="J8" s="146">
        <v>0.0</v>
      </c>
      <c r="K8" s="146">
        <v>0.0</v>
      </c>
      <c r="L8" s="148">
        <v>0.0</v>
      </c>
      <c r="M8" s="148">
        <v>0.0</v>
      </c>
      <c r="N8" s="148">
        <v>0.0</v>
      </c>
      <c r="O8" s="148">
        <v>0.0</v>
      </c>
      <c r="P8" s="148">
        <v>0.0</v>
      </c>
      <c r="Q8" s="134"/>
      <c r="R8" s="135"/>
      <c r="S8" s="136"/>
      <c r="T8" s="136"/>
      <c r="U8" s="136"/>
      <c r="V8" s="136"/>
      <c r="W8" s="136"/>
      <c r="X8" s="136"/>
      <c r="Y8" s="136"/>
      <c r="Z8" s="136"/>
      <c r="AA8" s="136"/>
      <c r="AB8" s="136"/>
    </row>
    <row r="9">
      <c r="A9" s="149" t="s">
        <v>73</v>
      </c>
      <c r="B9" s="149" t="s">
        <v>65</v>
      </c>
      <c r="C9" s="143"/>
      <c r="D9" s="143"/>
      <c r="E9" s="132"/>
      <c r="F9" s="146">
        <v>2.0</v>
      </c>
      <c r="G9" s="147" t="str">
        <f>scoresheet!E23</f>
        <v/>
      </c>
      <c r="H9" s="147" t="str">
        <f>scoresheet!$E$20</f>
        <v/>
      </c>
      <c r="I9" s="146">
        <f t="array" ref="I9:P9">TRANSPOSE(INDEX(TEAM2INDIV,9*(F9-1)+2,4):INDEX(TEAM2INDIV,9*(F9-1)+2+7,4))</f>
        <v>0</v>
      </c>
      <c r="J9" s="146">
        <v>0.0</v>
      </c>
      <c r="K9" s="146">
        <v>0.0</v>
      </c>
      <c r="L9" s="148">
        <v>0.0</v>
      </c>
      <c r="M9" s="148">
        <v>0.0</v>
      </c>
      <c r="N9" s="148">
        <v>0.0</v>
      </c>
      <c r="O9" s="148">
        <v>0.0</v>
      </c>
      <c r="P9" s="148">
        <v>0.0</v>
      </c>
      <c r="Q9" s="134"/>
      <c r="R9" s="135"/>
      <c r="S9" s="136"/>
      <c r="T9" s="136"/>
      <c r="U9" s="136"/>
      <c r="V9" s="136"/>
      <c r="W9" s="136"/>
      <c r="X9" s="136"/>
      <c r="Y9" s="136"/>
      <c r="Z9" s="136"/>
      <c r="AA9" s="136"/>
      <c r="AB9" s="136"/>
    </row>
    <row r="10">
      <c r="A10" s="150" t="s">
        <v>74</v>
      </c>
      <c r="B10" s="150" t="str">
        <f>IFERROR(__xludf.DUMMYFUNCTION("IFERROR(VLOOKUP(QUIZNUMBER,importrange(STATSURL,OFFICIALSRANGE),2,False),"""")"),"")</f>
        <v/>
      </c>
      <c r="C10" s="143"/>
      <c r="D10" s="143"/>
      <c r="E10" s="132"/>
      <c r="F10" s="146">
        <v>3.0</v>
      </c>
      <c r="G10" s="147" t="str">
        <f>scoresheet!E24</f>
        <v/>
      </c>
      <c r="H10" s="147" t="str">
        <f>scoresheet!$E$20</f>
        <v/>
      </c>
      <c r="I10" s="146">
        <f t="array" ref="I10:P10">TRANSPOSE(INDEX(TEAM2INDIV,9*(F10-1)+2,4):INDEX(TEAM2INDIV,9*(F10-1)+2+7,4))</f>
        <v>0</v>
      </c>
      <c r="J10" s="146">
        <v>0.0</v>
      </c>
      <c r="K10" s="146">
        <v>0.0</v>
      </c>
      <c r="L10" s="148">
        <v>0.0</v>
      </c>
      <c r="M10" s="148">
        <v>0.0</v>
      </c>
      <c r="N10" s="148">
        <v>0.0</v>
      </c>
      <c r="O10" s="148">
        <v>0.0</v>
      </c>
      <c r="P10" s="148">
        <v>0.0</v>
      </c>
      <c r="Q10" s="134"/>
      <c r="R10" s="135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</row>
    <row r="11">
      <c r="A11" s="150" t="s">
        <v>75</v>
      </c>
      <c r="B11" s="150" t="str">
        <f>IFERROR(__xludf.DUMMYFUNCTION("IFERROR(VLOOKUP(QUIZNUMBER,importrange(STATSURL,OFFICIALSRANGE),3,False),"""")"),"")</f>
        <v/>
      </c>
      <c r="C11" s="143"/>
      <c r="D11" s="143"/>
      <c r="E11" s="132"/>
      <c r="F11" s="146">
        <v>4.0</v>
      </c>
      <c r="G11" s="147" t="str">
        <f>scoresheet!E25</f>
        <v/>
      </c>
      <c r="H11" s="147" t="str">
        <f>scoresheet!$E$20</f>
        <v/>
      </c>
      <c r="I11" s="146">
        <f t="array" ref="I11:P11">TRANSPOSE(INDEX(TEAM2INDIV,9*(F11-1)+2,4):INDEX(TEAM2INDIV,9*(F11-1)+2+7,4))</f>
        <v>0</v>
      </c>
      <c r="J11" s="146">
        <v>0.0</v>
      </c>
      <c r="K11" s="146">
        <v>0.0</v>
      </c>
      <c r="L11" s="148">
        <v>0.0</v>
      </c>
      <c r="M11" s="148">
        <v>0.0</v>
      </c>
      <c r="N11" s="148">
        <v>0.0</v>
      </c>
      <c r="O11" s="148">
        <v>0.0</v>
      </c>
      <c r="P11" s="148">
        <v>0.0</v>
      </c>
      <c r="Q11" s="134"/>
      <c r="R11" s="135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</row>
    <row r="12">
      <c r="A12" s="150" t="s">
        <v>76</v>
      </c>
      <c r="B12" s="150" t="str">
        <f>IFERROR(__xludf.DUMMYFUNCTION("IFERROR(VLOOKUP(QUIZNUMBER,importrange(STATSURL,OFFICIALSRANGE),4,False),"""")"),"")</f>
        <v/>
      </c>
      <c r="C12" s="143"/>
      <c r="D12" s="143"/>
      <c r="E12" s="132"/>
      <c r="F12" s="146">
        <v>5.0</v>
      </c>
      <c r="G12" s="147" t="str">
        <f>scoresheet!E26</f>
        <v/>
      </c>
      <c r="H12" s="147" t="str">
        <f>scoresheet!$E$20</f>
        <v/>
      </c>
      <c r="I12" s="146">
        <f t="array" ref="I12:P12">TRANSPOSE(INDEX(TEAM2INDIV,9*(F12-1)+2,4):INDEX(TEAM2INDIV,9*(F12-1)+2+7,4))</f>
        <v>0</v>
      </c>
      <c r="J12" s="146">
        <v>0.0</v>
      </c>
      <c r="K12" s="146">
        <v>0.0</v>
      </c>
      <c r="L12" s="148">
        <v>0.0</v>
      </c>
      <c r="M12" s="148">
        <v>0.0</v>
      </c>
      <c r="N12" s="148">
        <v>0.0</v>
      </c>
      <c r="O12" s="148">
        <v>0.0</v>
      </c>
      <c r="P12" s="148">
        <v>0.0</v>
      </c>
      <c r="Q12" s="134"/>
      <c r="R12" s="135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</row>
    <row r="13">
      <c r="A13" s="151"/>
      <c r="B13" s="151"/>
      <c r="C13" s="143"/>
      <c r="D13" s="143"/>
      <c r="E13" s="132"/>
      <c r="F13" s="146">
        <v>1.0</v>
      </c>
      <c r="G13" s="147" t="str">
        <f>scoresheet!E33</f>
        <v/>
      </c>
      <c r="H13" s="147" t="str">
        <f>scoresheet!$E$31</f>
        <v/>
      </c>
      <c r="I13" s="146">
        <f t="array" ref="I13:P13">TRANSPOSE(INDEX(TEAM3INDIV,9*(F13-1)+2,4):INDEX(TEAM3INDIV,9*(F13-1)+2+7,4))</f>
        <v>0</v>
      </c>
      <c r="J13" s="146">
        <v>0.0</v>
      </c>
      <c r="K13" s="146">
        <v>0.0</v>
      </c>
      <c r="L13" s="148">
        <v>0.0</v>
      </c>
      <c r="M13" s="148">
        <v>0.0</v>
      </c>
      <c r="N13" s="148">
        <v>0.0</v>
      </c>
      <c r="O13" s="148">
        <v>0.0</v>
      </c>
      <c r="P13" s="148">
        <v>0.0</v>
      </c>
      <c r="Q13" s="134"/>
      <c r="R13" s="135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>
      <c r="A14" s="152" t="s">
        <v>48</v>
      </c>
      <c r="B14" s="152" t="s">
        <v>77</v>
      </c>
      <c r="C14" s="134"/>
      <c r="D14" s="134"/>
      <c r="E14" s="132"/>
      <c r="F14" s="146">
        <v>2.0</v>
      </c>
      <c r="G14" s="147" t="str">
        <f>scoresheet!E34</f>
        <v/>
      </c>
      <c r="H14" s="147" t="str">
        <f>scoresheet!$E$31</f>
        <v/>
      </c>
      <c r="I14" s="146">
        <f t="array" ref="I14:P14">TRANSPOSE(INDEX(TEAM3INDIV,9*(F14-1)+2,4):INDEX(TEAM3INDIV,9*(F14-1)+2+7,4))</f>
        <v>0</v>
      </c>
      <c r="J14" s="146">
        <v>0.0</v>
      </c>
      <c r="K14" s="146">
        <v>0.0</v>
      </c>
      <c r="L14" s="148">
        <v>0.0</v>
      </c>
      <c r="M14" s="148">
        <v>0.0</v>
      </c>
      <c r="N14" s="148">
        <v>0.0</v>
      </c>
      <c r="O14" s="148">
        <v>0.0</v>
      </c>
      <c r="P14" s="148">
        <v>0.0</v>
      </c>
      <c r="Q14" s="134"/>
      <c r="R14" s="135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</row>
    <row r="15">
      <c r="A15" s="153" t="s">
        <v>12</v>
      </c>
      <c r="B15" s="154" t="str">
        <f>IFERROR(__xludf.DUMMYFUNCTION("iferror(VLOOKUP(QUIZNUMBER,importrange(STATSURL,DRAWRANGE),2,False),"""")"),"")</f>
        <v/>
      </c>
      <c r="C15" s="134"/>
      <c r="D15" s="134"/>
      <c r="E15" s="132"/>
      <c r="F15" s="146">
        <v>3.0</v>
      </c>
      <c r="G15" s="147" t="str">
        <f>scoresheet!E35</f>
        <v/>
      </c>
      <c r="H15" s="147" t="str">
        <f>scoresheet!$E$31</f>
        <v/>
      </c>
      <c r="I15" s="146">
        <f t="array" ref="I15:P15">TRANSPOSE(INDEX(TEAM3INDIV,9*(F15-1)+2,4):INDEX(TEAM3INDIV,9*(F15-1)+2+7,4))</f>
        <v>0</v>
      </c>
      <c r="J15" s="146">
        <v>0.0</v>
      </c>
      <c r="K15" s="146">
        <v>0.0</v>
      </c>
      <c r="L15" s="148">
        <v>0.0</v>
      </c>
      <c r="M15" s="148">
        <v>0.0</v>
      </c>
      <c r="N15" s="148">
        <v>0.0</v>
      </c>
      <c r="O15" s="148">
        <v>0.0</v>
      </c>
      <c r="P15" s="148">
        <v>0.0</v>
      </c>
      <c r="Q15" s="134"/>
      <c r="R15" s="135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</row>
    <row r="16">
      <c r="A16" s="153" t="s">
        <v>78</v>
      </c>
      <c r="B16" s="153">
        <v>1.0</v>
      </c>
      <c r="C16" s="134"/>
      <c r="D16" s="134"/>
      <c r="E16" s="132"/>
      <c r="F16" s="146">
        <v>4.0</v>
      </c>
      <c r="G16" s="147" t="str">
        <f>scoresheet!E36</f>
        <v/>
      </c>
      <c r="H16" s="147" t="str">
        <f>scoresheet!$E$31</f>
        <v/>
      </c>
      <c r="I16" s="146">
        <f t="array" ref="I16:P16">TRANSPOSE(INDEX(TEAM3INDIV,9*(F16-1)+2,4):INDEX(TEAM3INDIV,9*(F16-1)+2+7,4))</f>
        <v>0</v>
      </c>
      <c r="J16" s="146">
        <v>0.0</v>
      </c>
      <c r="K16" s="146">
        <v>0.0</v>
      </c>
      <c r="L16" s="148">
        <v>0.0</v>
      </c>
      <c r="M16" s="148">
        <v>0.0</v>
      </c>
      <c r="N16" s="148">
        <v>0.0</v>
      </c>
      <c r="O16" s="148">
        <v>0.0</v>
      </c>
      <c r="P16" s="148">
        <v>0.0</v>
      </c>
      <c r="Q16" s="134"/>
      <c r="R16" s="135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</row>
    <row r="17">
      <c r="A17" s="155"/>
      <c r="B17" s="155"/>
      <c r="C17" s="155"/>
      <c r="D17" s="155"/>
      <c r="E17" s="132"/>
      <c r="F17" s="146">
        <v>5.0</v>
      </c>
      <c r="G17" s="147" t="str">
        <f>scoresheet!E37</f>
        <v/>
      </c>
      <c r="H17" s="147" t="str">
        <f>scoresheet!$E$31</f>
        <v/>
      </c>
      <c r="I17" s="146">
        <f t="array" ref="I17:P17">TRANSPOSE(INDEX(TEAM3INDIV,9*(F17-1)+2,4):INDEX(TEAM3INDIV,9*(F17-1)+2+7,4))</f>
        <v>0</v>
      </c>
      <c r="J17" s="146">
        <v>0.0</v>
      </c>
      <c r="K17" s="146">
        <v>0.0</v>
      </c>
      <c r="L17" s="148">
        <v>0.0</v>
      </c>
      <c r="M17" s="148">
        <v>0.0</v>
      </c>
      <c r="N17" s="148">
        <v>0.0</v>
      </c>
      <c r="O17" s="148">
        <v>0.0</v>
      </c>
      <c r="P17" s="148">
        <v>0.0</v>
      </c>
      <c r="Q17" s="134"/>
      <c r="R17" s="135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</row>
    <row r="18">
      <c r="A18" s="143"/>
      <c r="B18" s="143"/>
      <c r="C18" s="143"/>
      <c r="D18" s="143"/>
      <c r="E18" s="156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</row>
    <row r="19">
      <c r="A19" s="143"/>
      <c r="B19" s="143"/>
      <c r="C19" s="143"/>
      <c r="D19" s="143"/>
      <c r="E19" s="156"/>
      <c r="F19" s="157" t="s">
        <v>79</v>
      </c>
      <c r="G19" s="157" t="str">
        <f t="array" ref="G19:G22">INDEX(scoresheet!$X$2:$X$5,0)</f>
        <v>Place</v>
      </c>
      <c r="H19" s="157" t="str">
        <f t="array" ref="H19:H22">INDEX(scoresheet!$Y$2:$Y$5,0)</f>
        <v>Team</v>
      </c>
      <c r="I19" s="158" t="str">
        <f t="array" ref="I19:I22">INDEX(scoresheet!$AB$2:$AB$5,0)</f>
        <v>Score</v>
      </c>
      <c r="J19" s="158" t="str">
        <f t="array" ref="J19:J22">INDEX(scoresheet!$AC$2:$AC$5,0)</f>
        <v>Points</v>
      </c>
      <c r="K19" s="158" t="str">
        <f t="array" ref="K19:K22">INDEX(scoresheet!$AD$2:$AD$5,0)</f>
        <v>OT Score</v>
      </c>
      <c r="L19" s="159"/>
      <c r="M19" s="143"/>
      <c r="N19" s="143"/>
      <c r="O19" s="143"/>
      <c r="P19" s="143"/>
      <c r="Q19" s="143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</row>
    <row r="20">
      <c r="A20" s="143"/>
      <c r="B20" s="143"/>
      <c r="C20" s="143"/>
      <c r="D20" s="143"/>
      <c r="E20" s="156"/>
      <c r="F20" s="160">
        <v>1.0</v>
      </c>
      <c r="G20" s="161">
        <v>2.0</v>
      </c>
      <c r="H20" s="161" t="s">
        <v>80</v>
      </c>
      <c r="I20" s="162">
        <v>20.0</v>
      </c>
      <c r="J20" s="163">
        <v>5.0</v>
      </c>
      <c r="K20" s="163">
        <v>20.0</v>
      </c>
      <c r="L20" s="164"/>
      <c r="M20" s="143"/>
      <c r="N20" s="143"/>
      <c r="O20" s="143"/>
      <c r="P20" s="143"/>
      <c r="Q20" s="143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</row>
    <row r="21">
      <c r="A21" s="143"/>
      <c r="B21" s="143"/>
      <c r="C21" s="143"/>
      <c r="D21" s="143"/>
      <c r="E21" s="156"/>
      <c r="F21" s="160">
        <v>2.0</v>
      </c>
      <c r="G21" s="161">
        <v>1.0</v>
      </c>
      <c r="H21" s="161" t="s">
        <v>80</v>
      </c>
      <c r="I21" s="162">
        <v>50.0</v>
      </c>
      <c r="J21" s="163">
        <v>10.0</v>
      </c>
      <c r="K21" s="163">
        <v>50.0</v>
      </c>
      <c r="L21" s="164"/>
      <c r="M21" s="143"/>
      <c r="N21" s="143"/>
      <c r="O21" s="143"/>
      <c r="P21" s="143"/>
      <c r="Q21" s="143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>
      <c r="A22" s="143"/>
      <c r="B22" s="143"/>
      <c r="C22" s="143"/>
      <c r="D22" s="143"/>
      <c r="E22" s="156"/>
      <c r="F22" s="160">
        <v>3.0</v>
      </c>
      <c r="G22" s="161">
        <v>2.0</v>
      </c>
      <c r="H22" s="161" t="s">
        <v>80</v>
      </c>
      <c r="I22" s="162">
        <v>20.0</v>
      </c>
      <c r="J22" s="163">
        <v>5.0</v>
      </c>
      <c r="K22" s="163">
        <v>20.0</v>
      </c>
      <c r="L22" s="164"/>
      <c r="M22" s="143"/>
      <c r="N22" s="143"/>
      <c r="O22" s="143"/>
      <c r="P22" s="143"/>
      <c r="Q22" s="143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</row>
    <row r="23">
      <c r="A23" s="143"/>
      <c r="B23" s="143"/>
      <c r="C23" s="143"/>
      <c r="D23" s="143"/>
      <c r="E23" s="156"/>
      <c r="F23" s="151"/>
      <c r="G23" s="151"/>
      <c r="H23" s="151"/>
      <c r="I23" s="151"/>
      <c r="J23" s="151"/>
      <c r="K23" s="151"/>
      <c r="L23" s="143"/>
      <c r="M23" s="143"/>
      <c r="N23" s="143"/>
      <c r="O23" s="143"/>
      <c r="P23" s="143"/>
      <c r="Q23" s="143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</row>
    <row r="24">
      <c r="A24" s="143"/>
      <c r="B24" s="143"/>
      <c r="C24" s="143"/>
      <c r="D24" s="143"/>
      <c r="E24" s="156"/>
      <c r="F24" s="165" t="str">
        <f t="shared" ref="F24:K24" si="1">F19</f>
        <v>Team Ind</v>
      </c>
      <c r="G24" s="165" t="str">
        <f t="shared" si="1"/>
        <v>Place</v>
      </c>
      <c r="H24" s="165" t="str">
        <f t="shared" si="1"/>
        <v>Team</v>
      </c>
      <c r="I24" s="165" t="str">
        <f t="shared" si="1"/>
        <v>Score</v>
      </c>
      <c r="J24" s="165" t="str">
        <f t="shared" si="1"/>
        <v>Points</v>
      </c>
      <c r="K24" s="165" t="str">
        <f t="shared" si="1"/>
        <v>OT Score</v>
      </c>
      <c r="L24" s="166"/>
      <c r="M24" s="143"/>
      <c r="N24" s="143"/>
      <c r="O24" s="143"/>
      <c r="P24" s="143"/>
      <c r="Q24" s="143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</row>
    <row r="25">
      <c r="A25" s="143"/>
      <c r="B25" s="143"/>
      <c r="C25" s="143"/>
      <c r="D25" s="143"/>
      <c r="E25" s="156"/>
      <c r="F25" s="167">
        <f t="array" ref="F25:L27">SORT(F20:L22,2,True)</f>
        <v>2</v>
      </c>
      <c r="G25" s="168">
        <v>1.0</v>
      </c>
      <c r="H25" s="168" t="s">
        <v>80</v>
      </c>
      <c r="I25" s="167">
        <v>50.0</v>
      </c>
      <c r="J25" s="167">
        <v>10.0</v>
      </c>
      <c r="K25" s="167">
        <v>50.0</v>
      </c>
      <c r="L25" s="169"/>
      <c r="M25" s="143"/>
      <c r="N25" s="143"/>
      <c r="O25" s="143"/>
      <c r="P25" s="143"/>
      <c r="Q25" s="143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</row>
    <row r="26">
      <c r="A26" s="143"/>
      <c r="B26" s="143"/>
      <c r="C26" s="143"/>
      <c r="D26" s="143"/>
      <c r="E26" s="156"/>
      <c r="F26" s="167">
        <v>1.0</v>
      </c>
      <c r="G26" s="168">
        <v>2.0</v>
      </c>
      <c r="H26" s="168" t="s">
        <v>80</v>
      </c>
      <c r="I26" s="167">
        <v>20.0</v>
      </c>
      <c r="J26" s="167">
        <v>5.0</v>
      </c>
      <c r="K26" s="167">
        <v>20.0</v>
      </c>
      <c r="L26" s="169"/>
      <c r="M26" s="143"/>
      <c r="N26" s="143"/>
      <c r="O26" s="143"/>
      <c r="P26" s="143"/>
      <c r="Q26" s="143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</row>
    <row r="27">
      <c r="A27" s="143"/>
      <c r="B27" s="143"/>
      <c r="C27" s="143"/>
      <c r="D27" s="143"/>
      <c r="E27" s="156"/>
      <c r="F27" s="167">
        <v>3.0</v>
      </c>
      <c r="G27" s="168">
        <v>2.0</v>
      </c>
      <c r="H27" s="168" t="s">
        <v>80</v>
      </c>
      <c r="I27" s="167">
        <v>20.0</v>
      </c>
      <c r="J27" s="167">
        <v>5.0</v>
      </c>
      <c r="K27" s="167">
        <v>20.0</v>
      </c>
      <c r="L27" s="169"/>
      <c r="M27" s="143"/>
      <c r="N27" s="143"/>
      <c r="O27" s="143"/>
      <c r="P27" s="143"/>
      <c r="Q27" s="143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</row>
    <row r="28" ht="213.75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</row>
    <row r="29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</row>
    <row r="30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</row>
    <row r="3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</row>
    <row r="32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</row>
    <row r="33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</row>
    <row r="34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</row>
    <row r="35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</row>
    <row r="36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</row>
    <row r="37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</row>
    <row r="38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</row>
    <row r="39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</row>
    <row r="40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</row>
    <row r="41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</row>
    <row r="42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</row>
    <row r="43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</row>
    <row r="44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</row>
    <row r="45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</row>
    <row r="46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</row>
    <row r="47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</row>
    <row r="48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</row>
    <row r="49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</row>
    <row r="50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</row>
    <row r="51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</row>
    <row r="52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</row>
    <row r="53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</row>
    <row r="54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</row>
    <row r="55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</row>
    <row r="56">
      <c r="A56" s="136"/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</row>
    <row r="57">
      <c r="A57" s="136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</row>
    <row r="58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</row>
    <row r="59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>
      <c r="A60" s="136"/>
      <c r="B60" s="136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</row>
    <row r="61">
      <c r="A61" s="136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</row>
    <row r="62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</row>
    <row r="63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</row>
    <row r="64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</row>
    <row r="65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</row>
    <row r="66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</row>
    <row r="67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</row>
    <row r="68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</row>
    <row r="69">
      <c r="A69" s="136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</row>
    <row r="70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</row>
    <row r="71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</row>
    <row r="72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</row>
    <row r="73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</row>
    <row r="74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</row>
    <row r="75">
      <c r="A75" s="136"/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</row>
    <row r="76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</row>
    <row r="77">
      <c r="A77" s="136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</row>
    <row r="78">
      <c r="A78" s="136"/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</row>
    <row r="79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</row>
    <row r="80">
      <c r="A80" s="136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</row>
    <row r="81">
      <c r="A81" s="136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</row>
    <row r="82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</row>
    <row r="83">
      <c r="A83" s="136"/>
      <c r="B83" s="136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</row>
    <row r="84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</row>
    <row r="85">
      <c r="A85" s="136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</row>
    <row r="86">
      <c r="A86" s="136"/>
      <c r="B86" s="136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</row>
    <row r="87">
      <c r="A87" s="136"/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</row>
    <row r="88">
      <c r="A88" s="136"/>
      <c r="B88" s="136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</row>
    <row r="89">
      <c r="A89" s="136"/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</row>
    <row r="90">
      <c r="A90" s="136"/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</row>
    <row r="91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</row>
    <row r="92">
      <c r="A92" s="136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</row>
    <row r="93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</row>
    <row r="94">
      <c r="A94" s="136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</row>
    <row r="95">
      <c r="A95" s="136"/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</row>
    <row r="96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</row>
    <row r="97">
      <c r="A97" s="136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</row>
    <row r="98">
      <c r="A98" s="136"/>
      <c r="B98" s="136"/>
      <c r="C98" s="136"/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</row>
    <row r="99">
      <c r="A99" s="136"/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</row>
    <row r="100">
      <c r="A100" s="136"/>
      <c r="B100" s="136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</row>
    <row r="101">
      <c r="A101" s="136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</row>
    <row r="102">
      <c r="A102" s="136"/>
      <c r="B102" s="136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</row>
    <row r="103">
      <c r="A103" s="136"/>
      <c r="B103" s="136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</row>
    <row r="104">
      <c r="A104" s="13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</row>
    <row r="105">
      <c r="A105" s="136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</row>
    <row r="106">
      <c r="A106" s="136"/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</row>
    <row r="107">
      <c r="A107" s="136"/>
      <c r="B107" s="136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</row>
    <row r="108">
      <c r="A108" s="136"/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</row>
    <row r="109">
      <c r="A109" s="136"/>
      <c r="B109" s="136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</row>
    <row r="110">
      <c r="A110" s="13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</row>
    <row r="111">
      <c r="A111" s="136"/>
      <c r="B111" s="136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</row>
    <row r="112">
      <c r="A112" s="136"/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</row>
    <row r="113">
      <c r="A113" s="13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</row>
    <row r="114">
      <c r="A114" s="136"/>
      <c r="B114" s="136"/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</row>
    <row r="115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</row>
    <row r="116">
      <c r="A116" s="136"/>
      <c r="B116" s="136"/>
      <c r="C116" s="136"/>
      <c r="D116" s="136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</row>
    <row r="117">
      <c r="A117" s="136"/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</row>
    <row r="118">
      <c r="A118" s="136"/>
      <c r="B118" s="136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</row>
    <row r="119">
      <c r="A119" s="136"/>
      <c r="B119" s="136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</row>
    <row r="120">
      <c r="A120" s="136"/>
      <c r="B120" s="136"/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</row>
    <row r="121">
      <c r="A121" s="136"/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</row>
    <row r="122">
      <c r="A122" s="136"/>
      <c r="B122" s="136"/>
      <c r="C122" s="136"/>
      <c r="D122" s="136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36"/>
    </row>
    <row r="123">
      <c r="A123" s="136"/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</row>
    <row r="124">
      <c r="A124" s="136"/>
      <c r="B124" s="136"/>
      <c r="C124" s="13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36"/>
    </row>
    <row r="125">
      <c r="A125" s="136"/>
      <c r="B125" s="136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</row>
    <row r="126">
      <c r="A126" s="136"/>
      <c r="B126" s="136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</row>
    <row r="127">
      <c r="A127" s="136"/>
      <c r="B127" s="136"/>
      <c r="C127" s="136"/>
      <c r="D127" s="136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</row>
    <row r="128">
      <c r="A128" s="136"/>
      <c r="B128" s="136"/>
      <c r="C128" s="136"/>
      <c r="D128" s="136"/>
      <c r="E128" s="136"/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</row>
    <row r="129">
      <c r="A129" s="136"/>
      <c r="B129" s="136"/>
      <c r="C129" s="136"/>
      <c r="D129" s="136"/>
      <c r="E129" s="136"/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</row>
    <row r="130">
      <c r="A130" s="136"/>
      <c r="B130" s="136"/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</row>
    <row r="131">
      <c r="A131" s="136"/>
      <c r="B131" s="136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</row>
    <row r="132">
      <c r="A132" s="136"/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</row>
    <row r="133">
      <c r="A133" s="136"/>
      <c r="B133" s="136"/>
      <c r="C133" s="136"/>
      <c r="D133" s="136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</row>
    <row r="134">
      <c r="A134" s="136"/>
      <c r="B134" s="136"/>
      <c r="C134" s="136"/>
      <c r="D134" s="136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</row>
    <row r="135">
      <c r="A135" s="136"/>
      <c r="B135" s="136"/>
      <c r="C135" s="136"/>
      <c r="D135" s="136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</row>
    <row r="136">
      <c r="A136" s="136"/>
      <c r="B136" s="136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</row>
    <row r="137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</row>
    <row r="138">
      <c r="A138" s="136"/>
      <c r="B138" s="136"/>
      <c r="C138" s="136"/>
      <c r="D138" s="136"/>
      <c r="E138" s="136"/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</row>
    <row r="139">
      <c r="A139" s="136"/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</row>
    <row r="140">
      <c r="A140" s="136"/>
      <c r="B140" s="136"/>
      <c r="C140" s="136"/>
      <c r="D140" s="136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</row>
    <row r="141">
      <c r="A141" s="136"/>
      <c r="B141" s="136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</row>
    <row r="142">
      <c r="A142" s="136"/>
      <c r="B142" s="136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</row>
    <row r="143">
      <c r="A143" s="136"/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</row>
    <row r="144">
      <c r="A144" s="136"/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</row>
    <row r="145">
      <c r="A145" s="136"/>
      <c r="B145" s="136"/>
      <c r="C145" s="136"/>
      <c r="D145" s="136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</row>
    <row r="146">
      <c r="A146" s="136"/>
      <c r="B146" s="136"/>
      <c r="C146" s="136"/>
      <c r="D146" s="136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</row>
    <row r="147">
      <c r="A147" s="136"/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</row>
    <row r="148">
      <c r="A148" s="136"/>
      <c r="B148" s="136"/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</row>
    <row r="149">
      <c r="A149" s="136"/>
      <c r="B149" s="136"/>
      <c r="C149" s="136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</row>
    <row r="150">
      <c r="A150" s="136"/>
      <c r="B150" s="136"/>
      <c r="C150" s="136"/>
      <c r="D150" s="136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</row>
    <row r="151">
      <c r="A151" s="136"/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</row>
    <row r="152">
      <c r="A152" s="136"/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</row>
    <row r="153">
      <c r="A153" s="136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</row>
    <row r="154">
      <c r="A154" s="136"/>
      <c r="B154" s="136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</row>
    <row r="155">
      <c r="A155" s="136"/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</row>
    <row r="156">
      <c r="A156" s="136"/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</row>
    <row r="157">
      <c r="A157" s="136"/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</row>
    <row r="158">
      <c r="A158" s="136"/>
      <c r="B158" s="136"/>
      <c r="C158" s="13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</row>
    <row r="159">
      <c r="A159" s="136"/>
      <c r="B159" s="136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</row>
    <row r="160">
      <c r="A160" s="136"/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</row>
    <row r="161">
      <c r="A161" s="136"/>
      <c r="B161" s="136"/>
      <c r="C161" s="136"/>
      <c r="D161" s="136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</row>
    <row r="162">
      <c r="A162" s="136"/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</row>
    <row r="163">
      <c r="A163" s="136"/>
      <c r="B163" s="136"/>
      <c r="C163" s="136"/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</row>
    <row r="164">
      <c r="A164" s="136"/>
      <c r="B164" s="136"/>
      <c r="C164" s="136"/>
      <c r="D164" s="136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</row>
    <row r="165">
      <c r="A165" s="136"/>
      <c r="B165" s="136"/>
      <c r="C165" s="136"/>
      <c r="D165" s="136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</row>
    <row r="166">
      <c r="A166" s="136"/>
      <c r="B166" s="136"/>
      <c r="C166" s="136"/>
      <c r="D166" s="136"/>
      <c r="E166" s="136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</row>
    <row r="167">
      <c r="A167" s="136"/>
      <c r="B167" s="136"/>
      <c r="C167" s="136"/>
      <c r="D167" s="136"/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</row>
    <row r="168">
      <c r="A168" s="136"/>
      <c r="B168" s="136"/>
      <c r="C168" s="136"/>
      <c r="D168" s="136"/>
      <c r="E168" s="136"/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</row>
    <row r="169">
      <c r="A169" s="136"/>
      <c r="B169" s="136"/>
      <c r="C169" s="136"/>
      <c r="D169" s="136"/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</row>
    <row r="170">
      <c r="A170" s="136"/>
      <c r="B170" s="136"/>
      <c r="C170" s="136"/>
      <c r="D170" s="136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</row>
    <row r="171">
      <c r="A171" s="136"/>
      <c r="B171" s="136"/>
      <c r="C171" s="136"/>
      <c r="D171" s="136"/>
      <c r="E171" s="136"/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</row>
    <row r="172">
      <c r="A172" s="136"/>
      <c r="B172" s="136"/>
      <c r="C172" s="136"/>
      <c r="D172" s="136"/>
      <c r="E172" s="136"/>
      <c r="F172" s="136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B172" s="136"/>
    </row>
    <row r="173">
      <c r="A173" s="136"/>
      <c r="B173" s="136"/>
      <c r="C173" s="136"/>
      <c r="D173" s="136"/>
      <c r="E173" s="136"/>
      <c r="F173" s="136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B173" s="136"/>
    </row>
    <row r="174">
      <c r="A174" s="136"/>
      <c r="B174" s="136"/>
      <c r="C174" s="136"/>
      <c r="D174" s="136"/>
      <c r="E174" s="136"/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</row>
    <row r="175">
      <c r="A175" s="136"/>
      <c r="B175" s="136"/>
      <c r="C175" s="13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</row>
    <row r="176">
      <c r="A176" s="136"/>
      <c r="B176" s="136"/>
      <c r="C176" s="13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</row>
    <row r="177">
      <c r="A177" s="136"/>
      <c r="B177" s="136"/>
      <c r="C177" s="136"/>
      <c r="D177" s="136"/>
      <c r="E177" s="136"/>
      <c r="F177" s="136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</row>
    <row r="178">
      <c r="A178" s="136"/>
      <c r="B178" s="136"/>
      <c r="C178" s="136"/>
      <c r="D178" s="136"/>
      <c r="E178" s="136"/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</row>
    <row r="179">
      <c r="A179" s="136"/>
      <c r="B179" s="136"/>
      <c r="C179" s="136"/>
      <c r="D179" s="136"/>
      <c r="E179" s="136"/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</row>
    <row r="180">
      <c r="A180" s="136"/>
      <c r="B180" s="136"/>
      <c r="C180" s="136"/>
      <c r="D180" s="136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</row>
    <row r="181">
      <c r="A181" s="136"/>
      <c r="B181" s="136"/>
      <c r="C181" s="136"/>
      <c r="D181" s="136"/>
      <c r="E181" s="136"/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</row>
    <row r="182">
      <c r="A182" s="136"/>
      <c r="B182" s="136"/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B182" s="136"/>
    </row>
    <row r="183">
      <c r="A183" s="136"/>
      <c r="B183" s="136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</row>
    <row r="184">
      <c r="A184" s="136"/>
      <c r="B184" s="136"/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</row>
    <row r="185">
      <c r="A185" s="136"/>
      <c r="B185" s="136"/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</row>
    <row r="186">
      <c r="A186" s="136"/>
      <c r="B186" s="136"/>
      <c r="C186" s="136"/>
      <c r="D186" s="136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</row>
    <row r="187">
      <c r="A187" s="136"/>
      <c r="B187" s="136"/>
      <c r="C187" s="136"/>
      <c r="D187" s="136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</row>
    <row r="188">
      <c r="A188" s="136"/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</row>
    <row r="189">
      <c r="A189" s="136"/>
      <c r="B189" s="136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</row>
    <row r="190">
      <c r="A190" s="136"/>
      <c r="B190" s="136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</row>
    <row r="191">
      <c r="A191" s="136"/>
      <c r="B191" s="136"/>
      <c r="C191" s="136"/>
      <c r="D191" s="136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</row>
    <row r="192">
      <c r="A192" s="136"/>
      <c r="B192" s="136"/>
      <c r="C192" s="13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</row>
    <row r="193">
      <c r="A193" s="136"/>
      <c r="B193" s="136"/>
      <c r="C193" s="13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</row>
    <row r="194">
      <c r="A194" s="136"/>
      <c r="B194" s="136"/>
      <c r="C194" s="136"/>
      <c r="D194" s="136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</row>
    <row r="195">
      <c r="A195" s="136"/>
      <c r="B195" s="136"/>
      <c r="C195" s="136"/>
      <c r="D195" s="136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</row>
    <row r="196">
      <c r="A196" s="136"/>
      <c r="B196" s="136"/>
      <c r="C196" s="136"/>
      <c r="D196" s="136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</row>
    <row r="197">
      <c r="A197" s="136"/>
      <c r="B197" s="136"/>
      <c r="C197" s="136"/>
      <c r="D197" s="136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</row>
    <row r="198">
      <c r="A198" s="136"/>
      <c r="B198" s="136"/>
      <c r="C198" s="136"/>
      <c r="D198" s="136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</row>
    <row r="199">
      <c r="A199" s="136"/>
      <c r="B199" s="136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</row>
    <row r="200">
      <c r="A200" s="136"/>
      <c r="B200" s="136"/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</row>
    <row r="201">
      <c r="A201" s="136"/>
      <c r="B201" s="136"/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</row>
    <row r="202">
      <c r="A202" s="136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</row>
    <row r="203">
      <c r="A203" s="136"/>
      <c r="B203" s="136"/>
      <c r="C203" s="136"/>
      <c r="D203" s="136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</row>
    <row r="204">
      <c r="A204" s="136"/>
      <c r="B204" s="136"/>
      <c r="C204" s="136"/>
      <c r="D204" s="136"/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</row>
    <row r="205">
      <c r="A205" s="136"/>
      <c r="B205" s="136"/>
      <c r="C205" s="136"/>
      <c r="D205" s="136"/>
      <c r="E205" s="136"/>
      <c r="F205" s="136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</row>
    <row r="206">
      <c r="A206" s="136"/>
      <c r="B206" s="136"/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</row>
    <row r="207">
      <c r="A207" s="136"/>
      <c r="B207" s="136"/>
      <c r="C207" s="136"/>
      <c r="D207" s="136"/>
      <c r="E207" s="136"/>
      <c r="F207" s="136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</row>
    <row r="208">
      <c r="A208" s="136"/>
      <c r="B208" s="136"/>
      <c r="C208" s="136"/>
      <c r="D208" s="136"/>
      <c r="E208" s="136"/>
      <c r="F208" s="136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</row>
    <row r="209">
      <c r="A209" s="136"/>
      <c r="B209" s="136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</row>
    <row r="210">
      <c r="A210" s="136"/>
      <c r="B210" s="136"/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</row>
    <row r="211">
      <c r="A211" s="136"/>
      <c r="B211" s="136"/>
      <c r="C211" s="136"/>
      <c r="D211" s="136"/>
      <c r="E211" s="136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</row>
    <row r="212">
      <c r="A212" s="136"/>
      <c r="B212" s="136"/>
      <c r="C212" s="136"/>
      <c r="D212" s="136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</row>
    <row r="213">
      <c r="A213" s="136"/>
      <c r="B213" s="136"/>
      <c r="C213" s="136"/>
      <c r="D213" s="136"/>
      <c r="E213" s="136"/>
      <c r="F213" s="136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</row>
    <row r="214">
      <c r="A214" s="136"/>
      <c r="B214" s="136"/>
      <c r="C214" s="136"/>
      <c r="D214" s="136"/>
      <c r="E214" s="136"/>
      <c r="F214" s="136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</row>
    <row r="215">
      <c r="A215" s="136"/>
      <c r="B215" s="136"/>
      <c r="C215" s="136"/>
      <c r="D215" s="136"/>
      <c r="E215" s="136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</row>
    <row r="216">
      <c r="A216" s="136"/>
      <c r="B216" s="136"/>
      <c r="C216" s="136"/>
      <c r="D216" s="136"/>
      <c r="E216" s="136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</row>
    <row r="217">
      <c r="A217" s="136"/>
      <c r="B217" s="136"/>
      <c r="C217" s="136"/>
      <c r="D217" s="136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</row>
    <row r="218">
      <c r="A218" s="136"/>
      <c r="B218" s="136"/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</row>
    <row r="219">
      <c r="A219" s="136"/>
      <c r="B219" s="136"/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</row>
    <row r="220">
      <c r="A220" s="136"/>
      <c r="B220" s="136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</row>
    <row r="221">
      <c r="A221" s="136"/>
      <c r="B221" s="136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</row>
    <row r="222">
      <c r="A222" s="136"/>
      <c r="B222" s="136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</row>
    <row r="223">
      <c r="A223" s="136"/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</row>
    <row r="224">
      <c r="A224" s="136"/>
      <c r="B224" s="136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</row>
    <row r="225">
      <c r="A225" s="136"/>
      <c r="B225" s="136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</row>
    <row r="226">
      <c r="A226" s="136"/>
      <c r="B226" s="136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</row>
    <row r="227">
      <c r="A227" s="136"/>
      <c r="B227" s="136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</row>
    <row r="228">
      <c r="A228" s="136"/>
      <c r="B228" s="136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</row>
    <row r="229">
      <c r="A229" s="136"/>
      <c r="B229" s="136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</row>
    <row r="230">
      <c r="A230" s="136"/>
      <c r="B230" s="136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</row>
    <row r="231">
      <c r="A231" s="136"/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</row>
    <row r="232">
      <c r="A232" s="136"/>
      <c r="B232" s="136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</row>
    <row r="233">
      <c r="A233" s="136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</row>
    <row r="234">
      <c r="A234" s="136"/>
      <c r="B234" s="136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</row>
    <row r="235">
      <c r="A235" s="136"/>
      <c r="B235" s="136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</row>
    <row r="236">
      <c r="A236" s="136"/>
      <c r="B236" s="136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</row>
    <row r="237">
      <c r="A237" s="136"/>
      <c r="B237" s="136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</row>
    <row r="238">
      <c r="A238" s="136"/>
      <c r="B238" s="136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</row>
    <row r="239">
      <c r="A239" s="136"/>
      <c r="B239" s="136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</row>
    <row r="240">
      <c r="A240" s="136"/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</row>
    <row r="241">
      <c r="A241" s="136"/>
      <c r="B241" s="136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</row>
    <row r="242">
      <c r="A242" s="136"/>
      <c r="B242" s="136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</row>
    <row r="243">
      <c r="A243" s="136"/>
      <c r="B243" s="136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</row>
    <row r="244">
      <c r="A244" s="136"/>
      <c r="B244" s="136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</row>
    <row r="245">
      <c r="A245" s="136"/>
      <c r="B245" s="136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</row>
    <row r="246">
      <c r="A246" s="136"/>
      <c r="B246" s="136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</row>
    <row r="247">
      <c r="A247" s="136"/>
      <c r="B247" s="136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</row>
    <row r="248">
      <c r="A248" s="136"/>
      <c r="B248" s="136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</row>
    <row r="249">
      <c r="A249" s="136"/>
      <c r="B249" s="136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</row>
    <row r="250">
      <c r="A250" s="136"/>
      <c r="B250" s="136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</row>
    <row r="251">
      <c r="A251" s="136"/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</row>
    <row r="252">
      <c r="A252" s="136"/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</row>
    <row r="253">
      <c r="A253" s="136"/>
      <c r="B253" s="136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</row>
    <row r="254">
      <c r="A254" s="136"/>
      <c r="B254" s="136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</row>
    <row r="255">
      <c r="A255" s="136"/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</row>
    <row r="256">
      <c r="A256" s="136"/>
      <c r="B256" s="136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</row>
    <row r="257">
      <c r="A257" s="136"/>
      <c r="B257" s="136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</row>
    <row r="258">
      <c r="A258" s="136"/>
      <c r="B258" s="136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</row>
    <row r="259">
      <c r="A259" s="136"/>
      <c r="B259" s="136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</row>
    <row r="260">
      <c r="A260" s="136"/>
      <c r="B260" s="136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</row>
    <row r="261">
      <c r="A261" s="136"/>
      <c r="B261" s="136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</row>
    <row r="262">
      <c r="A262" s="136"/>
      <c r="B262" s="136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</row>
    <row r="263">
      <c r="A263" s="136"/>
      <c r="B263" s="136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</row>
    <row r="264">
      <c r="A264" s="136"/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</row>
    <row r="265">
      <c r="A265" s="136"/>
      <c r="B265" s="136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</row>
    <row r="266">
      <c r="A266" s="136"/>
      <c r="B266" s="136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</row>
    <row r="267">
      <c r="A267" s="136"/>
      <c r="B267" s="136"/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</row>
    <row r="268">
      <c r="A268" s="136"/>
      <c r="B268" s="136"/>
      <c r="C268" s="136"/>
      <c r="D268" s="136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</row>
    <row r="269">
      <c r="A269" s="136"/>
      <c r="B269" s="136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</row>
    <row r="270">
      <c r="A270" s="136"/>
      <c r="B270" s="136"/>
      <c r="C270" s="136"/>
      <c r="D270" s="136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</row>
    <row r="271">
      <c r="A271" s="136"/>
      <c r="B271" s="136"/>
      <c r="C271" s="136"/>
      <c r="D271" s="136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</row>
    <row r="272">
      <c r="A272" s="136"/>
      <c r="B272" s="136"/>
      <c r="C272" s="136"/>
      <c r="D272" s="136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</row>
    <row r="273">
      <c r="A273" s="136"/>
      <c r="B273" s="136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</row>
    <row r="274">
      <c r="A274" s="136"/>
      <c r="B274" s="136"/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</row>
    <row r="275">
      <c r="A275" s="136"/>
      <c r="B275" s="136"/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</row>
    <row r="276">
      <c r="A276" s="136"/>
      <c r="B276" s="136"/>
      <c r="C276" s="136"/>
      <c r="D276" s="136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</row>
    <row r="277">
      <c r="A277" s="136"/>
      <c r="B277" s="136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</row>
    <row r="278">
      <c r="A278" s="136"/>
      <c r="B278" s="136"/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</row>
    <row r="279">
      <c r="A279" s="136"/>
      <c r="B279" s="136"/>
      <c r="C279" s="136"/>
      <c r="D279" s="136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</row>
    <row r="280">
      <c r="A280" s="136"/>
      <c r="B280" s="136"/>
      <c r="C280" s="136"/>
      <c r="D280" s="136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</row>
    <row r="281">
      <c r="A281" s="136"/>
      <c r="B281" s="136"/>
      <c r="C281" s="136"/>
      <c r="D281" s="136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</row>
    <row r="282">
      <c r="A282" s="136"/>
      <c r="B282" s="136"/>
      <c r="C282" s="136"/>
      <c r="D282" s="136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</row>
    <row r="283">
      <c r="A283" s="136"/>
      <c r="B283" s="136"/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</row>
    <row r="284">
      <c r="A284" s="136"/>
      <c r="B284" s="136"/>
      <c r="C284" s="136"/>
      <c r="D284" s="136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</row>
    <row r="285">
      <c r="A285" s="136"/>
      <c r="B285" s="136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</row>
    <row r="286">
      <c r="A286" s="136"/>
      <c r="B286" s="136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</row>
    <row r="287">
      <c r="A287" s="136"/>
      <c r="B287" s="136"/>
      <c r="C287" s="136"/>
      <c r="D287" s="136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</row>
    <row r="288">
      <c r="A288" s="136"/>
      <c r="B288" s="136"/>
      <c r="C288" s="136"/>
      <c r="D288" s="136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</row>
    <row r="289">
      <c r="A289" s="136"/>
      <c r="B289" s="136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</row>
    <row r="290">
      <c r="A290" s="136"/>
      <c r="B290" s="136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</row>
    <row r="291">
      <c r="A291" s="136"/>
      <c r="B291" s="136"/>
      <c r="C291" s="136"/>
      <c r="D291" s="136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</row>
    <row r="292">
      <c r="A292" s="136"/>
      <c r="B292" s="136"/>
      <c r="C292" s="136"/>
      <c r="D292" s="136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</row>
    <row r="293">
      <c r="A293" s="136"/>
      <c r="B293" s="136"/>
      <c r="C293" s="136"/>
      <c r="D293" s="136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</row>
    <row r="294">
      <c r="A294" s="136"/>
      <c r="B294" s="136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</row>
    <row r="295">
      <c r="A295" s="136"/>
      <c r="B295" s="136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</row>
    <row r="296">
      <c r="A296" s="136"/>
      <c r="B296" s="136"/>
      <c r="C296" s="136"/>
      <c r="D296" s="136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</row>
    <row r="297">
      <c r="A297" s="136"/>
      <c r="B297" s="136"/>
      <c r="C297" s="136"/>
      <c r="D297" s="136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</row>
    <row r="298">
      <c r="A298" s="136"/>
      <c r="B298" s="136"/>
      <c r="C298" s="136"/>
      <c r="D298" s="136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</row>
    <row r="299">
      <c r="A299" s="136"/>
      <c r="B299" s="136"/>
      <c r="C299" s="136"/>
      <c r="D299" s="136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</row>
    <row r="300">
      <c r="A300" s="136"/>
      <c r="B300" s="136"/>
      <c r="C300" s="136"/>
      <c r="D300" s="136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</row>
    <row r="301">
      <c r="A301" s="136"/>
      <c r="B301" s="136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</row>
    <row r="302">
      <c r="A302" s="136"/>
      <c r="B302" s="136"/>
      <c r="C302" s="136"/>
      <c r="D302" s="136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</row>
    <row r="303">
      <c r="A303" s="136"/>
      <c r="B303" s="136"/>
      <c r="C303" s="13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</row>
    <row r="304">
      <c r="A304" s="136"/>
      <c r="B304" s="136"/>
      <c r="C304" s="136"/>
      <c r="D304" s="136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</row>
    <row r="305">
      <c r="A305" s="136"/>
      <c r="B305" s="136"/>
      <c r="C305" s="136"/>
      <c r="D305" s="136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</row>
    <row r="306">
      <c r="A306" s="136"/>
      <c r="B306" s="136"/>
      <c r="C306" s="136"/>
      <c r="D306" s="136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</row>
    <row r="307">
      <c r="A307" s="136"/>
      <c r="B307" s="136"/>
      <c r="C307" s="136"/>
      <c r="D307" s="136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</row>
    <row r="308">
      <c r="A308" s="136"/>
      <c r="B308" s="136"/>
      <c r="C308" s="136"/>
      <c r="D308" s="136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</row>
    <row r="309">
      <c r="A309" s="136"/>
      <c r="B309" s="136"/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</row>
    <row r="310">
      <c r="A310" s="136"/>
      <c r="B310" s="136"/>
      <c r="C310" s="136"/>
      <c r="D310" s="136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</row>
    <row r="311">
      <c r="A311" s="136"/>
      <c r="B311" s="136"/>
      <c r="C311" s="136"/>
      <c r="D311" s="136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</row>
    <row r="312">
      <c r="A312" s="136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</row>
    <row r="313">
      <c r="A313" s="136"/>
      <c r="B313" s="136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</row>
    <row r="314">
      <c r="A314" s="136"/>
      <c r="B314" s="136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</row>
    <row r="315">
      <c r="A315" s="136"/>
      <c r="B315" s="136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</row>
    <row r="316">
      <c r="A316" s="136"/>
      <c r="B316" s="136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</row>
    <row r="317">
      <c r="A317" s="136"/>
      <c r="B317" s="136"/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</row>
    <row r="318">
      <c r="A318" s="136"/>
      <c r="B318" s="136"/>
      <c r="C318" s="136"/>
      <c r="D318" s="136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</row>
    <row r="319">
      <c r="A319" s="136"/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</row>
    <row r="320">
      <c r="A320" s="136"/>
      <c r="B320" s="136"/>
      <c r="C320" s="136"/>
      <c r="D320" s="136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</row>
    <row r="321">
      <c r="A321" s="136"/>
      <c r="B321" s="136"/>
      <c r="C321" s="136"/>
      <c r="D321" s="136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</row>
    <row r="322">
      <c r="A322" s="136"/>
      <c r="B322" s="136"/>
      <c r="C322" s="136"/>
      <c r="D322" s="136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</row>
    <row r="323">
      <c r="A323" s="136"/>
      <c r="B323" s="136"/>
      <c r="C323" s="136"/>
      <c r="D323" s="136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</row>
    <row r="324">
      <c r="A324" s="136"/>
      <c r="B324" s="136"/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</row>
    <row r="325">
      <c r="A325" s="136"/>
      <c r="B325" s="136"/>
      <c r="C325" s="136"/>
      <c r="D325" s="136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</row>
    <row r="326">
      <c r="A326" s="136"/>
      <c r="B326" s="136"/>
      <c r="C326" s="136"/>
      <c r="D326" s="136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</row>
    <row r="327">
      <c r="A327" s="136"/>
      <c r="B327" s="136"/>
      <c r="C327" s="136"/>
      <c r="D327" s="136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</row>
    <row r="328">
      <c r="A328" s="136"/>
      <c r="B328" s="136"/>
      <c r="C328" s="136"/>
      <c r="D328" s="136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</row>
    <row r="329">
      <c r="A329" s="136"/>
      <c r="B329" s="136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</row>
    <row r="330">
      <c r="A330" s="136"/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</row>
    <row r="331">
      <c r="A331" s="136"/>
      <c r="B331" s="136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</row>
    <row r="332">
      <c r="A332" s="136"/>
      <c r="B332" s="136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</row>
    <row r="333">
      <c r="A333" s="136"/>
      <c r="B333" s="136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</row>
    <row r="334">
      <c r="A334" s="136"/>
      <c r="B334" s="136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</row>
    <row r="335">
      <c r="A335" s="136"/>
      <c r="B335" s="136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</row>
    <row r="336">
      <c r="A336" s="136"/>
      <c r="B336" s="136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</row>
    <row r="337">
      <c r="A337" s="136"/>
      <c r="B337" s="136"/>
      <c r="C337" s="136"/>
      <c r="D337" s="136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</row>
    <row r="338">
      <c r="A338" s="136"/>
      <c r="B338" s="136"/>
      <c r="C338" s="136"/>
      <c r="D338" s="136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</row>
    <row r="339">
      <c r="A339" s="136"/>
      <c r="B339" s="136"/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</row>
    <row r="340">
      <c r="A340" s="136"/>
      <c r="B340" s="136"/>
      <c r="C340" s="136"/>
      <c r="D340" s="136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</row>
    <row r="341">
      <c r="A341" s="136"/>
      <c r="B341" s="136"/>
      <c r="C341" s="136"/>
      <c r="D341" s="136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</row>
    <row r="342">
      <c r="A342" s="136"/>
      <c r="B342" s="136"/>
      <c r="C342" s="136"/>
      <c r="D342" s="136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</row>
    <row r="343">
      <c r="A343" s="136"/>
      <c r="B343" s="136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</row>
    <row r="344">
      <c r="A344" s="136"/>
      <c r="B344" s="136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</row>
    <row r="345">
      <c r="A345" s="136"/>
      <c r="B345" s="136"/>
      <c r="C345" s="136"/>
      <c r="D345" s="136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</row>
    <row r="346">
      <c r="A346" s="136"/>
      <c r="B346" s="136"/>
      <c r="C346" s="136"/>
      <c r="D346" s="136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</row>
    <row r="347">
      <c r="A347" s="136"/>
      <c r="B347" s="136"/>
      <c r="C347" s="136"/>
      <c r="D347" s="136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</row>
    <row r="348">
      <c r="A348" s="136"/>
      <c r="B348" s="136"/>
      <c r="C348" s="136"/>
      <c r="D348" s="136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</row>
    <row r="349">
      <c r="A349" s="136"/>
      <c r="B349" s="136"/>
      <c r="C349" s="136"/>
      <c r="D349" s="136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</row>
    <row r="350">
      <c r="A350" s="136"/>
      <c r="B350" s="136"/>
      <c r="C350" s="136"/>
      <c r="D350" s="136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</row>
    <row r="351">
      <c r="A351" s="136"/>
      <c r="B351" s="136"/>
      <c r="C351" s="136"/>
      <c r="D351" s="136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</row>
    <row r="352">
      <c r="A352" s="136"/>
      <c r="B352" s="136"/>
      <c r="C352" s="136"/>
      <c r="D352" s="136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</row>
    <row r="353">
      <c r="A353" s="136"/>
      <c r="B353" s="136"/>
      <c r="C353" s="136"/>
      <c r="D353" s="136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</row>
    <row r="354">
      <c r="A354" s="136"/>
      <c r="B354" s="136"/>
      <c r="C354" s="136"/>
      <c r="D354" s="136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</row>
    <row r="355">
      <c r="A355" s="136"/>
      <c r="B355" s="136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</row>
    <row r="356">
      <c r="A356" s="136"/>
      <c r="B356" s="136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</row>
    <row r="357">
      <c r="A357" s="136"/>
      <c r="B357" s="136"/>
      <c r="C357" s="136"/>
      <c r="D357" s="136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</row>
    <row r="358">
      <c r="A358" s="136"/>
      <c r="B358" s="136"/>
      <c r="C358" s="136"/>
      <c r="D358" s="136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</row>
    <row r="359">
      <c r="A359" s="136"/>
      <c r="B359" s="136"/>
      <c r="C359" s="136"/>
      <c r="D359" s="136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</row>
    <row r="360">
      <c r="A360" s="136"/>
      <c r="B360" s="136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</row>
    <row r="361">
      <c r="A361" s="136"/>
      <c r="B361" s="136"/>
      <c r="C361" s="136"/>
      <c r="D361" s="136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</row>
    <row r="362">
      <c r="A362" s="136"/>
      <c r="B362" s="136"/>
      <c r="C362" s="136"/>
      <c r="D362" s="136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</row>
    <row r="363">
      <c r="A363" s="136"/>
      <c r="B363" s="136"/>
      <c r="C363" s="136"/>
      <c r="D363" s="136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</row>
    <row r="364">
      <c r="A364" s="136"/>
      <c r="B364" s="136"/>
      <c r="C364" s="136"/>
      <c r="D364" s="136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</row>
    <row r="365">
      <c r="A365" s="136"/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</row>
    <row r="366">
      <c r="A366" s="136"/>
      <c r="B366" s="136"/>
      <c r="C366" s="136"/>
      <c r="D366" s="136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</row>
    <row r="367">
      <c r="A367" s="136"/>
      <c r="B367" s="136"/>
      <c r="C367" s="136"/>
      <c r="D367" s="136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</row>
    <row r="368">
      <c r="A368" s="136"/>
      <c r="B368" s="136"/>
      <c r="C368" s="136"/>
      <c r="D368" s="136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</row>
    <row r="369">
      <c r="A369" s="136"/>
      <c r="B369" s="136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</row>
    <row r="370">
      <c r="A370" s="136"/>
      <c r="B370" s="136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</row>
    <row r="371">
      <c r="A371" s="136"/>
      <c r="B371" s="136"/>
      <c r="C371" s="136"/>
      <c r="D371" s="136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</row>
    <row r="372">
      <c r="A372" s="136"/>
      <c r="B372" s="136"/>
      <c r="C372" s="136"/>
      <c r="D372" s="136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</row>
    <row r="373">
      <c r="A373" s="136"/>
      <c r="B373" s="136"/>
      <c r="C373" s="136"/>
      <c r="D373" s="136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</row>
    <row r="374">
      <c r="A374" s="136"/>
      <c r="B374" s="136"/>
      <c r="C374" s="136"/>
      <c r="D374" s="136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</row>
    <row r="375">
      <c r="A375" s="136"/>
      <c r="B375" s="136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</row>
    <row r="376">
      <c r="A376" s="136"/>
      <c r="B376" s="136"/>
      <c r="C376" s="136"/>
      <c r="D376" s="136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</row>
    <row r="377">
      <c r="A377" s="136"/>
      <c r="B377" s="136"/>
      <c r="C377" s="136"/>
      <c r="D377" s="136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</row>
    <row r="378">
      <c r="A378" s="136"/>
      <c r="B378" s="136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</row>
    <row r="379">
      <c r="A379" s="136"/>
      <c r="B379" s="136"/>
      <c r="C379" s="136"/>
      <c r="D379" s="136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</row>
    <row r="380">
      <c r="A380" s="136"/>
      <c r="B380" s="136"/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</row>
    <row r="381">
      <c r="A381" s="136"/>
      <c r="B381" s="136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</row>
    <row r="382">
      <c r="A382" s="136"/>
      <c r="B382" s="136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</row>
    <row r="383">
      <c r="A383" s="136"/>
      <c r="B383" s="136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</row>
    <row r="384">
      <c r="A384" s="136"/>
      <c r="B384" s="136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</row>
    <row r="385">
      <c r="A385" s="136"/>
      <c r="B385" s="136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</row>
    <row r="386">
      <c r="A386" s="136"/>
      <c r="B386" s="136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</row>
    <row r="387">
      <c r="A387" s="136"/>
      <c r="B387" s="136"/>
      <c r="C387" s="136"/>
      <c r="D387" s="136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</row>
    <row r="388">
      <c r="A388" s="136"/>
      <c r="B388" s="136"/>
      <c r="C388" s="136"/>
      <c r="D388" s="136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</row>
    <row r="389">
      <c r="A389" s="136"/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</row>
    <row r="390">
      <c r="A390" s="136"/>
      <c r="B390" s="136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</row>
    <row r="391">
      <c r="A391" s="136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</row>
    <row r="392">
      <c r="A392" s="136"/>
      <c r="B392" s="136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</row>
    <row r="393">
      <c r="A393" s="136"/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</row>
    <row r="394">
      <c r="A394" s="136"/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</row>
    <row r="395">
      <c r="A395" s="136"/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</row>
    <row r="396">
      <c r="A396" s="136"/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</row>
    <row r="397">
      <c r="A397" s="136"/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</row>
    <row r="398">
      <c r="A398" s="136"/>
      <c r="B398" s="136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</row>
    <row r="399">
      <c r="A399" s="136"/>
      <c r="B399" s="136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</row>
    <row r="400">
      <c r="A400" s="136"/>
      <c r="B400" s="136"/>
      <c r="C400" s="136"/>
      <c r="D400" s="136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</row>
    <row r="401">
      <c r="A401" s="136"/>
      <c r="B401" s="136"/>
      <c r="C401" s="136"/>
      <c r="D401" s="136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</row>
    <row r="402">
      <c r="A402" s="136"/>
      <c r="B402" s="136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</row>
    <row r="403">
      <c r="A403" s="136"/>
      <c r="B403" s="136"/>
      <c r="C403" s="136"/>
      <c r="D403" s="136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</row>
    <row r="404">
      <c r="A404" s="136"/>
      <c r="B404" s="136"/>
      <c r="C404" s="136"/>
      <c r="D404" s="136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</row>
    <row r="405">
      <c r="A405" s="136"/>
      <c r="B405" s="136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</row>
    <row r="406">
      <c r="A406" s="136"/>
      <c r="B406" s="136"/>
      <c r="C406" s="136"/>
      <c r="D406" s="136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</row>
    <row r="407">
      <c r="A407" s="136"/>
      <c r="B407" s="136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</row>
    <row r="408">
      <c r="A408" s="136"/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</row>
    <row r="409">
      <c r="A409" s="136"/>
      <c r="B409" s="136"/>
      <c r="C409" s="136"/>
      <c r="D409" s="136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</row>
    <row r="410">
      <c r="A410" s="136"/>
      <c r="B410" s="136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</row>
    <row r="411">
      <c r="A411" s="136"/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</row>
    <row r="412">
      <c r="A412" s="136"/>
      <c r="B412" s="136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</row>
    <row r="413">
      <c r="A413" s="136"/>
      <c r="B413" s="136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</row>
    <row r="414">
      <c r="A414" s="136"/>
      <c r="B414" s="136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</row>
    <row r="415">
      <c r="A415" s="136"/>
      <c r="B415" s="136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</row>
    <row r="416">
      <c r="A416" s="136"/>
      <c r="B416" s="136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</row>
    <row r="417">
      <c r="A417" s="136"/>
      <c r="B417" s="136"/>
      <c r="C417" s="136"/>
      <c r="D417" s="136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</row>
    <row r="418">
      <c r="A418" s="136"/>
      <c r="B418" s="136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</row>
    <row r="419">
      <c r="A419" s="136"/>
      <c r="B419" s="136"/>
      <c r="C419" s="136"/>
      <c r="D419" s="136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</row>
    <row r="420">
      <c r="A420" s="136"/>
      <c r="B420" s="136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</row>
    <row r="421">
      <c r="A421" s="136"/>
      <c r="B421" s="136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</row>
    <row r="422">
      <c r="A422" s="136"/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</row>
    <row r="423">
      <c r="A423" s="136"/>
      <c r="B423" s="136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</row>
    <row r="424">
      <c r="A424" s="136"/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</row>
    <row r="425">
      <c r="A425" s="136"/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</row>
    <row r="426">
      <c r="A426" s="136"/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</row>
    <row r="427">
      <c r="A427" s="136"/>
      <c r="B427" s="136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</row>
    <row r="428">
      <c r="A428" s="136"/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</row>
    <row r="429">
      <c r="A429" s="136"/>
      <c r="B429" s="136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</row>
    <row r="430">
      <c r="A430" s="136"/>
      <c r="B430" s="136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</row>
    <row r="431">
      <c r="A431" s="136"/>
      <c r="B431" s="136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</row>
    <row r="432">
      <c r="A432" s="136"/>
      <c r="B432" s="136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</row>
    <row r="433">
      <c r="A433" s="136"/>
      <c r="B433" s="136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</row>
    <row r="434">
      <c r="A434" s="136"/>
      <c r="B434" s="136"/>
      <c r="C434" s="136"/>
      <c r="D434" s="136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</row>
    <row r="435">
      <c r="A435" s="136"/>
      <c r="B435" s="136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</row>
    <row r="436">
      <c r="A436" s="136"/>
      <c r="B436" s="136"/>
      <c r="C436" s="136"/>
      <c r="D436" s="136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</row>
    <row r="437">
      <c r="A437" s="136"/>
      <c r="B437" s="136"/>
      <c r="C437" s="136"/>
      <c r="D437" s="136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</row>
    <row r="438">
      <c r="A438" s="136"/>
      <c r="B438" s="136"/>
      <c r="C438" s="136"/>
      <c r="D438" s="136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</row>
    <row r="439">
      <c r="A439" s="136"/>
      <c r="B439" s="136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</row>
    <row r="440">
      <c r="A440" s="136"/>
      <c r="B440" s="136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</row>
    <row r="441">
      <c r="A441" s="136"/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</row>
    <row r="442">
      <c r="A442" s="136"/>
      <c r="B442" s="136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</row>
    <row r="443">
      <c r="A443" s="136"/>
      <c r="B443" s="136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</row>
    <row r="444">
      <c r="A444" s="136"/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</row>
    <row r="445">
      <c r="A445" s="136"/>
      <c r="B445" s="136"/>
      <c r="C445" s="136"/>
      <c r="D445" s="136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</row>
    <row r="446">
      <c r="A446" s="136"/>
      <c r="B446" s="136"/>
      <c r="C446" s="136"/>
      <c r="D446" s="136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</row>
    <row r="447">
      <c r="A447" s="136"/>
      <c r="B447" s="136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</row>
    <row r="448">
      <c r="A448" s="136"/>
      <c r="B448" s="136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</row>
    <row r="449">
      <c r="A449" s="136"/>
      <c r="B449" s="136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</row>
    <row r="450">
      <c r="A450" s="136"/>
      <c r="B450" s="136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</row>
    <row r="451">
      <c r="A451" s="136"/>
      <c r="B451" s="136"/>
      <c r="C451" s="136"/>
      <c r="D451" s="136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</row>
    <row r="452">
      <c r="A452" s="136"/>
      <c r="B452" s="136"/>
      <c r="C452" s="136"/>
      <c r="D452" s="136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</row>
    <row r="453">
      <c r="A453" s="136"/>
      <c r="B453" s="136"/>
      <c r="C453" s="136"/>
      <c r="D453" s="136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</row>
    <row r="454">
      <c r="A454" s="136"/>
      <c r="B454" s="136"/>
      <c r="C454" s="136"/>
      <c r="D454" s="136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</row>
    <row r="455">
      <c r="A455" s="136"/>
      <c r="B455" s="136"/>
      <c r="C455" s="136"/>
      <c r="D455" s="136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</row>
    <row r="456">
      <c r="A456" s="136"/>
      <c r="B456" s="136"/>
      <c r="C456" s="136"/>
      <c r="D456" s="136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</row>
    <row r="457">
      <c r="A457" s="136"/>
      <c r="B457" s="136"/>
      <c r="C457" s="136"/>
      <c r="D457" s="136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</row>
    <row r="458">
      <c r="A458" s="136"/>
      <c r="B458" s="136"/>
      <c r="C458" s="136"/>
      <c r="D458" s="136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</row>
    <row r="459">
      <c r="A459" s="136"/>
      <c r="B459" s="136"/>
      <c r="C459" s="136"/>
      <c r="D459" s="136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</row>
    <row r="460">
      <c r="A460" s="136"/>
      <c r="B460" s="136"/>
      <c r="C460" s="136"/>
      <c r="D460" s="136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</row>
    <row r="461">
      <c r="A461" s="136"/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</row>
    <row r="462">
      <c r="A462" s="136"/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</row>
    <row r="463">
      <c r="A463" s="136"/>
      <c r="B463" s="136"/>
      <c r="C463" s="136"/>
      <c r="D463" s="136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</row>
    <row r="464">
      <c r="A464" s="136"/>
      <c r="B464" s="136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</row>
    <row r="465">
      <c r="A465" s="136"/>
      <c r="B465" s="136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</row>
    <row r="466">
      <c r="A466" s="136"/>
      <c r="B466" s="136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</row>
    <row r="467">
      <c r="A467" s="136"/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</row>
    <row r="468">
      <c r="A468" s="136"/>
      <c r="B468" s="136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</row>
    <row r="469">
      <c r="A469" s="136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</row>
    <row r="470">
      <c r="A470" s="136"/>
      <c r="B470" s="136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</row>
    <row r="471">
      <c r="A471" s="136"/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</row>
    <row r="472">
      <c r="A472" s="136"/>
      <c r="B472" s="136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</row>
    <row r="473">
      <c r="A473" s="136"/>
      <c r="B473" s="136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</row>
    <row r="474">
      <c r="A474" s="136"/>
      <c r="B474" s="136"/>
      <c r="C474" s="136"/>
      <c r="D474" s="136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</row>
    <row r="475">
      <c r="A475" s="136"/>
      <c r="B475" s="136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</row>
    <row r="476">
      <c r="A476" s="136"/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</row>
    <row r="477">
      <c r="A477" s="136"/>
      <c r="B477" s="136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</row>
    <row r="478">
      <c r="A478" s="136"/>
      <c r="B478" s="136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</row>
    <row r="479">
      <c r="A479" s="136"/>
      <c r="B479" s="136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</row>
    <row r="480">
      <c r="A480" s="136"/>
      <c r="B480" s="136"/>
      <c r="C480" s="136"/>
      <c r="D480" s="136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</row>
    <row r="481">
      <c r="A481" s="136"/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</row>
    <row r="482">
      <c r="A482" s="136"/>
      <c r="B482" s="136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</row>
    <row r="483">
      <c r="A483" s="136"/>
      <c r="B483" s="136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</row>
    <row r="484">
      <c r="A484" s="136"/>
      <c r="B484" s="136"/>
      <c r="C484" s="136"/>
      <c r="D484" s="136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</row>
    <row r="485">
      <c r="A485" s="136"/>
      <c r="B485" s="136"/>
      <c r="C485" s="136"/>
      <c r="D485" s="136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</row>
    <row r="486">
      <c r="A486" s="136"/>
      <c r="B486" s="136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</row>
    <row r="487">
      <c r="A487" s="136"/>
      <c r="B487" s="136"/>
      <c r="C487" s="136"/>
      <c r="D487" s="136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</row>
    <row r="488">
      <c r="A488" s="136"/>
      <c r="B488" s="136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</row>
    <row r="489">
      <c r="A489" s="136"/>
      <c r="B489" s="136"/>
      <c r="C489" s="136"/>
      <c r="D489" s="136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</row>
    <row r="490">
      <c r="A490" s="136"/>
      <c r="B490" s="136"/>
      <c r="C490" s="136"/>
      <c r="D490" s="136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</row>
    <row r="491">
      <c r="A491" s="136"/>
      <c r="B491" s="136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</row>
    <row r="492">
      <c r="A492" s="136"/>
      <c r="B492" s="136"/>
      <c r="C492" s="136"/>
      <c r="D492" s="136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</row>
    <row r="493">
      <c r="A493" s="136"/>
      <c r="B493" s="136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</row>
    <row r="494">
      <c r="A494" s="136"/>
      <c r="B494" s="136"/>
      <c r="C494" s="136"/>
      <c r="D494" s="136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</row>
    <row r="495">
      <c r="A495" s="136"/>
      <c r="B495" s="136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</row>
    <row r="496">
      <c r="A496" s="136"/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</row>
    <row r="497">
      <c r="A497" s="136"/>
      <c r="B497" s="136"/>
      <c r="C497" s="136"/>
      <c r="D497" s="136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</row>
    <row r="498">
      <c r="A498" s="136"/>
      <c r="B498" s="136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</row>
    <row r="499">
      <c r="A499" s="136"/>
      <c r="B499" s="136"/>
      <c r="C499" s="136"/>
      <c r="D499" s="136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</row>
    <row r="500">
      <c r="A500" s="136"/>
      <c r="B500" s="136"/>
      <c r="C500" s="136"/>
      <c r="D500" s="136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</row>
    <row r="501">
      <c r="A501" s="136"/>
      <c r="B501" s="136"/>
      <c r="C501" s="13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</row>
    <row r="502">
      <c r="A502" s="136"/>
      <c r="B502" s="136"/>
      <c r="C502" s="136"/>
      <c r="D502" s="136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</row>
    <row r="503">
      <c r="A503" s="136"/>
      <c r="B503" s="136"/>
      <c r="C503" s="136"/>
      <c r="D503" s="136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</row>
    <row r="504">
      <c r="A504" s="136"/>
      <c r="B504" s="136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</row>
    <row r="505">
      <c r="A505" s="136"/>
      <c r="B505" s="136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</row>
    <row r="506">
      <c r="A506" s="136"/>
      <c r="B506" s="136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</row>
    <row r="507">
      <c r="A507" s="136"/>
      <c r="B507" s="136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</row>
    <row r="508">
      <c r="A508" s="136"/>
      <c r="B508" s="136"/>
      <c r="C508" s="136"/>
      <c r="D508" s="136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</row>
    <row r="509">
      <c r="A509" s="136"/>
      <c r="B509" s="136"/>
      <c r="C509" s="136"/>
      <c r="D509" s="136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</row>
    <row r="510">
      <c r="A510" s="136"/>
      <c r="B510" s="136"/>
      <c r="C510" s="136"/>
      <c r="D510" s="136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</row>
    <row r="511">
      <c r="A511" s="136"/>
      <c r="B511" s="136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</row>
    <row r="512">
      <c r="A512" s="136"/>
      <c r="B512" s="136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</row>
    <row r="513">
      <c r="A513" s="136"/>
      <c r="B513" s="136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</row>
    <row r="514">
      <c r="A514" s="136"/>
      <c r="B514" s="136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</row>
    <row r="515">
      <c r="A515" s="136"/>
      <c r="B515" s="136"/>
      <c r="C515" s="136"/>
      <c r="D515" s="136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</row>
    <row r="516">
      <c r="A516" s="136"/>
      <c r="B516" s="136"/>
      <c r="C516" s="136"/>
      <c r="D516" s="136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</row>
    <row r="517">
      <c r="A517" s="136"/>
      <c r="B517" s="136"/>
      <c r="C517" s="136"/>
      <c r="D517" s="136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</row>
    <row r="518">
      <c r="A518" s="136"/>
      <c r="B518" s="136"/>
      <c r="C518" s="136"/>
      <c r="D518" s="136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</row>
    <row r="519">
      <c r="A519" s="136"/>
      <c r="B519" s="136"/>
      <c r="C519" s="136"/>
      <c r="D519" s="136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</row>
    <row r="520">
      <c r="A520" s="136"/>
      <c r="B520" s="136"/>
      <c r="C520" s="136"/>
      <c r="D520" s="136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</row>
    <row r="521">
      <c r="A521" s="136"/>
      <c r="B521" s="136"/>
      <c r="C521" s="136"/>
      <c r="D521" s="136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</row>
    <row r="522">
      <c r="A522" s="136"/>
      <c r="B522" s="136"/>
      <c r="C522" s="136"/>
      <c r="D522" s="136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</row>
    <row r="523">
      <c r="A523" s="136"/>
      <c r="B523" s="136"/>
      <c r="C523" s="136"/>
      <c r="D523" s="136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</row>
    <row r="524">
      <c r="A524" s="136"/>
      <c r="B524" s="136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</row>
    <row r="525">
      <c r="A525" s="136"/>
      <c r="B525" s="136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</row>
    <row r="526">
      <c r="A526" s="136"/>
      <c r="B526" s="136"/>
      <c r="C526" s="136"/>
      <c r="D526" s="136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</row>
    <row r="527">
      <c r="A527" s="136"/>
      <c r="B527" s="136"/>
      <c r="C527" s="136"/>
      <c r="D527" s="136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</row>
    <row r="528">
      <c r="A528" s="136"/>
      <c r="B528" s="136"/>
      <c r="C528" s="136"/>
      <c r="D528" s="136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</row>
    <row r="529">
      <c r="A529" s="136"/>
      <c r="B529" s="136"/>
      <c r="C529" s="136"/>
      <c r="D529" s="136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</row>
    <row r="530">
      <c r="A530" s="136"/>
      <c r="B530" s="136"/>
      <c r="C530" s="136"/>
      <c r="D530" s="136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</row>
    <row r="531">
      <c r="A531" s="136"/>
      <c r="B531" s="136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</row>
    <row r="532">
      <c r="A532" s="136"/>
      <c r="B532" s="136"/>
      <c r="C532" s="136"/>
      <c r="D532" s="136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</row>
    <row r="533">
      <c r="A533" s="136"/>
      <c r="B533" s="136"/>
      <c r="C533" s="136"/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</row>
    <row r="534">
      <c r="A534" s="136"/>
      <c r="B534" s="136"/>
      <c r="C534" s="136"/>
      <c r="D534" s="136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</row>
    <row r="535">
      <c r="A535" s="136"/>
      <c r="B535" s="136"/>
      <c r="C535" s="136"/>
      <c r="D535" s="136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</row>
    <row r="536">
      <c r="A536" s="136"/>
      <c r="B536" s="136"/>
      <c r="C536" s="136"/>
      <c r="D536" s="136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</row>
    <row r="537">
      <c r="A537" s="136"/>
      <c r="B537" s="136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</row>
    <row r="538">
      <c r="A538" s="136"/>
      <c r="B538" s="136"/>
      <c r="C538" s="136"/>
      <c r="D538" s="136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</row>
    <row r="539">
      <c r="A539" s="136"/>
      <c r="B539" s="136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</row>
    <row r="540">
      <c r="A540" s="136"/>
      <c r="B540" s="136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</row>
    <row r="541">
      <c r="A541" s="136"/>
      <c r="B541" s="136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</row>
    <row r="542">
      <c r="A542" s="136"/>
      <c r="B542" s="136"/>
      <c r="C542" s="136"/>
      <c r="D542" s="136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</row>
    <row r="543">
      <c r="A543" s="136"/>
      <c r="B543" s="136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</row>
    <row r="544">
      <c r="A544" s="136"/>
      <c r="B544" s="136"/>
      <c r="C544" s="136"/>
      <c r="D544" s="136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</row>
    <row r="545">
      <c r="A545" s="136"/>
      <c r="B545" s="136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</row>
    <row r="546">
      <c r="A546" s="136"/>
      <c r="B546" s="136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</row>
    <row r="547">
      <c r="A547" s="136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</row>
    <row r="548">
      <c r="A548" s="136"/>
      <c r="B548" s="136"/>
      <c r="C548" s="136"/>
      <c r="D548" s="136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</row>
    <row r="549">
      <c r="A549" s="136"/>
      <c r="B549" s="136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</row>
    <row r="550">
      <c r="A550" s="136"/>
      <c r="B550" s="136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</row>
    <row r="551">
      <c r="A551" s="136"/>
      <c r="B551" s="136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</row>
    <row r="552">
      <c r="A552" s="136"/>
      <c r="B552" s="136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</row>
    <row r="553">
      <c r="A553" s="136"/>
      <c r="B553" s="136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</row>
    <row r="554">
      <c r="A554" s="136"/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</row>
    <row r="555">
      <c r="A555" s="136"/>
      <c r="B555" s="136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</row>
    <row r="556">
      <c r="A556" s="136"/>
      <c r="B556" s="136"/>
      <c r="C556" s="136"/>
      <c r="D556" s="136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</row>
    <row r="557">
      <c r="A557" s="136"/>
      <c r="B557" s="136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</row>
    <row r="558">
      <c r="A558" s="136"/>
      <c r="B558" s="136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</row>
    <row r="559">
      <c r="A559" s="136"/>
      <c r="B559" s="136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</row>
    <row r="560">
      <c r="A560" s="136"/>
      <c r="B560" s="136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</row>
    <row r="561">
      <c r="A561" s="136"/>
      <c r="B561" s="136"/>
      <c r="C561" s="136"/>
      <c r="D561" s="136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</row>
    <row r="562">
      <c r="A562" s="136"/>
      <c r="B562" s="136"/>
      <c r="C562" s="136"/>
      <c r="D562" s="136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</row>
    <row r="563">
      <c r="A563" s="136"/>
      <c r="B563" s="136"/>
      <c r="C563" s="136"/>
      <c r="D563" s="136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</row>
    <row r="564">
      <c r="A564" s="136"/>
      <c r="B564" s="136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</row>
    <row r="565">
      <c r="A565" s="136"/>
      <c r="B565" s="136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</row>
    <row r="566">
      <c r="A566" s="136"/>
      <c r="B566" s="136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</row>
    <row r="567">
      <c r="A567" s="136"/>
      <c r="B567" s="136"/>
      <c r="C567" s="136"/>
      <c r="D567" s="136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</row>
    <row r="568">
      <c r="A568" s="136"/>
      <c r="B568" s="136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</row>
    <row r="569">
      <c r="A569" s="136"/>
      <c r="B569" s="136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</row>
    <row r="570">
      <c r="A570" s="136"/>
      <c r="B570" s="136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</row>
    <row r="571">
      <c r="A571" s="136"/>
      <c r="B571" s="136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</row>
    <row r="572">
      <c r="A572" s="136"/>
      <c r="B572" s="136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</row>
    <row r="573">
      <c r="A573" s="136"/>
      <c r="B573" s="136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</row>
    <row r="574">
      <c r="A574" s="136"/>
      <c r="B574" s="136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</row>
    <row r="575">
      <c r="A575" s="136"/>
      <c r="B575" s="136"/>
      <c r="C575" s="136"/>
      <c r="D575" s="136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</row>
    <row r="576">
      <c r="A576" s="136"/>
      <c r="B576" s="136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</row>
    <row r="577">
      <c r="A577" s="136"/>
      <c r="B577" s="136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</row>
    <row r="578">
      <c r="A578" s="136"/>
      <c r="B578" s="136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</row>
    <row r="579">
      <c r="A579" s="136"/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</row>
    <row r="580">
      <c r="A580" s="136"/>
      <c r="B580" s="136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</row>
    <row r="581">
      <c r="A581" s="136"/>
      <c r="B581" s="136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</row>
    <row r="582">
      <c r="A582" s="136"/>
      <c r="B582" s="136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</row>
    <row r="583">
      <c r="A583" s="136"/>
      <c r="B583" s="136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</row>
    <row r="584">
      <c r="A584" s="136"/>
      <c r="B584" s="136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</row>
    <row r="585">
      <c r="A585" s="136"/>
      <c r="B585" s="136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</row>
    <row r="586">
      <c r="A586" s="136"/>
      <c r="B586" s="136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</row>
    <row r="587">
      <c r="A587" s="136"/>
      <c r="B587" s="136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</row>
    <row r="588">
      <c r="A588" s="136"/>
      <c r="B588" s="136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</row>
    <row r="589">
      <c r="A589" s="136"/>
      <c r="B589" s="136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</row>
    <row r="590">
      <c r="A590" s="136"/>
      <c r="B590" s="136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</row>
    <row r="591">
      <c r="A591" s="136"/>
      <c r="B591" s="136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</row>
    <row r="592">
      <c r="A592" s="136"/>
      <c r="B592" s="136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</row>
    <row r="593">
      <c r="A593" s="136"/>
      <c r="B593" s="136"/>
      <c r="C593" s="136"/>
      <c r="D593" s="136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</row>
    <row r="594">
      <c r="A594" s="136"/>
      <c r="B594" s="136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</row>
    <row r="595">
      <c r="A595" s="136"/>
      <c r="B595" s="136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</row>
    <row r="596">
      <c r="A596" s="136"/>
      <c r="B596" s="136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</row>
    <row r="597">
      <c r="A597" s="136"/>
      <c r="B597" s="136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</row>
    <row r="598">
      <c r="A598" s="136"/>
      <c r="B598" s="136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</row>
    <row r="599">
      <c r="A599" s="136"/>
      <c r="B599" s="136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</row>
    <row r="600">
      <c r="A600" s="136"/>
      <c r="B600" s="136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</row>
    <row r="601">
      <c r="A601" s="136"/>
      <c r="B601" s="136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</row>
    <row r="602">
      <c r="A602" s="136"/>
      <c r="B602" s="136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</row>
    <row r="603">
      <c r="A603" s="136"/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</row>
    <row r="604">
      <c r="A604" s="136"/>
      <c r="B604" s="136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</row>
    <row r="605">
      <c r="A605" s="136"/>
      <c r="B605" s="136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</row>
    <row r="606">
      <c r="A606" s="136"/>
      <c r="B606" s="136"/>
      <c r="C606" s="136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</row>
    <row r="607">
      <c r="A607" s="136"/>
      <c r="B607" s="136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</row>
    <row r="608">
      <c r="A608" s="136"/>
      <c r="B608" s="136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</row>
    <row r="609">
      <c r="A609" s="136"/>
      <c r="B609" s="136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</row>
    <row r="610">
      <c r="A610" s="136"/>
      <c r="B610" s="136"/>
      <c r="C610" s="136"/>
      <c r="D610" s="136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</row>
    <row r="611">
      <c r="A611" s="136"/>
      <c r="B611" s="136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</row>
    <row r="612">
      <c r="A612" s="136"/>
      <c r="B612" s="136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</row>
    <row r="613">
      <c r="A613" s="136"/>
      <c r="B613" s="136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</row>
    <row r="614">
      <c r="A614" s="136"/>
      <c r="B614" s="136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</row>
    <row r="615">
      <c r="A615" s="136"/>
      <c r="B615" s="136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</row>
    <row r="616">
      <c r="A616" s="136"/>
      <c r="B616" s="136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</row>
    <row r="617">
      <c r="A617" s="136"/>
      <c r="B617" s="136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</row>
    <row r="618">
      <c r="A618" s="136"/>
      <c r="B618" s="136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</row>
    <row r="619">
      <c r="A619" s="136"/>
      <c r="B619" s="136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</row>
    <row r="620">
      <c r="A620" s="136"/>
      <c r="B620" s="136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</row>
    <row r="621">
      <c r="A621" s="136"/>
      <c r="B621" s="136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</row>
    <row r="622">
      <c r="A622" s="136"/>
      <c r="B622" s="136"/>
      <c r="C622" s="136"/>
      <c r="D622" s="136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</row>
    <row r="623">
      <c r="A623" s="136"/>
      <c r="B623" s="136"/>
      <c r="C623" s="136"/>
      <c r="D623" s="136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</row>
    <row r="624">
      <c r="A624" s="136"/>
      <c r="B624" s="136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</row>
    <row r="625">
      <c r="A625" s="136"/>
      <c r="B625" s="136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</row>
    <row r="626">
      <c r="A626" s="136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</row>
    <row r="627">
      <c r="A627" s="136"/>
      <c r="B627" s="136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</row>
    <row r="628">
      <c r="A628" s="136"/>
      <c r="B628" s="136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</row>
    <row r="629">
      <c r="A629" s="136"/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</row>
    <row r="630">
      <c r="A630" s="136"/>
      <c r="B630" s="136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</row>
    <row r="631">
      <c r="A631" s="136"/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</row>
    <row r="632">
      <c r="A632" s="136"/>
      <c r="B632" s="136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</row>
    <row r="633">
      <c r="A633" s="136"/>
      <c r="B633" s="136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</row>
    <row r="634">
      <c r="A634" s="136"/>
      <c r="B634" s="136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</row>
    <row r="635">
      <c r="A635" s="136"/>
      <c r="B635" s="136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</row>
    <row r="636">
      <c r="A636" s="136"/>
      <c r="B636" s="136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</row>
    <row r="637">
      <c r="A637" s="136"/>
      <c r="B637" s="136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</row>
    <row r="638">
      <c r="A638" s="136"/>
      <c r="B638" s="136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</row>
    <row r="639">
      <c r="A639" s="136"/>
      <c r="B639" s="136"/>
      <c r="C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</row>
    <row r="640">
      <c r="A640" s="136"/>
      <c r="B640" s="136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</row>
    <row r="641">
      <c r="A641" s="136"/>
      <c r="B641" s="136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</row>
    <row r="642">
      <c r="A642" s="136"/>
      <c r="B642" s="136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</row>
    <row r="643">
      <c r="A643" s="136"/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</row>
    <row r="644">
      <c r="A644" s="136"/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</row>
    <row r="645">
      <c r="A645" s="136"/>
      <c r="B645" s="136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</row>
    <row r="646">
      <c r="A646" s="136"/>
      <c r="B646" s="136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</row>
    <row r="647">
      <c r="A647" s="136"/>
      <c r="B647" s="136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</row>
    <row r="648">
      <c r="A648" s="136"/>
      <c r="B648" s="136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</row>
    <row r="649">
      <c r="A649" s="136"/>
      <c r="B649" s="136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</row>
    <row r="650">
      <c r="A650" s="136"/>
      <c r="B650" s="136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</row>
    <row r="651">
      <c r="A651" s="136"/>
      <c r="B651" s="136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</row>
    <row r="652">
      <c r="A652" s="136"/>
      <c r="B652" s="136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</row>
    <row r="653">
      <c r="A653" s="136"/>
      <c r="B653" s="136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</row>
    <row r="654">
      <c r="A654" s="136"/>
      <c r="B654" s="136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</row>
    <row r="655">
      <c r="A655" s="136"/>
      <c r="B655" s="136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</row>
    <row r="656">
      <c r="A656" s="136"/>
      <c r="B656" s="136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</row>
    <row r="657">
      <c r="A657" s="136"/>
      <c r="B657" s="136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</row>
    <row r="658">
      <c r="A658" s="136"/>
      <c r="B658" s="136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</row>
    <row r="659">
      <c r="A659" s="136"/>
      <c r="B659" s="136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</row>
    <row r="660">
      <c r="A660" s="136"/>
      <c r="B660" s="136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</row>
    <row r="661">
      <c r="A661" s="136"/>
      <c r="B661" s="136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</row>
    <row r="662">
      <c r="A662" s="136"/>
      <c r="B662" s="136"/>
      <c r="C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</row>
    <row r="663">
      <c r="A663" s="136"/>
      <c r="B663" s="136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</row>
    <row r="664">
      <c r="A664" s="136"/>
      <c r="B664" s="136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</row>
    <row r="665">
      <c r="A665" s="136"/>
      <c r="B665" s="136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</row>
    <row r="666">
      <c r="A666" s="136"/>
      <c r="B666" s="136"/>
      <c r="C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</row>
    <row r="667">
      <c r="A667" s="136"/>
      <c r="B667" s="136"/>
      <c r="C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</row>
    <row r="668">
      <c r="A668" s="136"/>
      <c r="B668" s="136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</row>
    <row r="669">
      <c r="A669" s="136"/>
      <c r="B669" s="136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</row>
    <row r="670">
      <c r="A670" s="136"/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</row>
    <row r="671">
      <c r="A671" s="136"/>
      <c r="B671" s="136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</row>
    <row r="672">
      <c r="A672" s="136"/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</row>
    <row r="673">
      <c r="A673" s="136"/>
      <c r="B673" s="136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</row>
    <row r="674">
      <c r="A674" s="136"/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</row>
    <row r="675">
      <c r="A675" s="136"/>
      <c r="B675" s="136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</row>
    <row r="676">
      <c r="A676" s="136"/>
      <c r="B676" s="136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</row>
    <row r="677">
      <c r="A677" s="136"/>
      <c r="B677" s="136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</row>
    <row r="678">
      <c r="A678" s="136"/>
      <c r="B678" s="136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</row>
    <row r="679">
      <c r="A679" s="136"/>
      <c r="B679" s="136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</row>
    <row r="680">
      <c r="A680" s="136"/>
      <c r="B680" s="136"/>
      <c r="C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</row>
    <row r="681">
      <c r="A681" s="136"/>
      <c r="B681" s="136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</row>
    <row r="682">
      <c r="A682" s="136"/>
      <c r="B682" s="136"/>
      <c r="C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</row>
    <row r="683">
      <c r="A683" s="136"/>
      <c r="B683" s="136"/>
      <c r="C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</row>
    <row r="684">
      <c r="A684" s="136"/>
      <c r="B684" s="136"/>
      <c r="C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</row>
    <row r="685">
      <c r="A685" s="136"/>
      <c r="B685" s="136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</row>
    <row r="686">
      <c r="A686" s="136"/>
      <c r="B686" s="136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</row>
    <row r="687">
      <c r="A687" s="136"/>
      <c r="B687" s="136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</row>
    <row r="688">
      <c r="A688" s="136"/>
      <c r="B688" s="136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</row>
    <row r="689">
      <c r="A689" s="136"/>
      <c r="B689" s="136"/>
      <c r="C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</row>
    <row r="690">
      <c r="A690" s="136"/>
      <c r="B690" s="136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</row>
    <row r="691">
      <c r="A691" s="136"/>
      <c r="B691" s="136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</row>
    <row r="692">
      <c r="A692" s="136"/>
      <c r="B692" s="136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</row>
    <row r="693">
      <c r="A693" s="136"/>
      <c r="B693" s="136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</row>
    <row r="694">
      <c r="A694" s="136"/>
      <c r="B694" s="136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</row>
    <row r="695">
      <c r="A695" s="136"/>
      <c r="B695" s="136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</row>
    <row r="696">
      <c r="A696" s="136"/>
      <c r="B696" s="136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</row>
    <row r="697">
      <c r="A697" s="136"/>
      <c r="B697" s="136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</row>
    <row r="698">
      <c r="A698" s="136"/>
      <c r="B698" s="136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</row>
    <row r="699">
      <c r="A699" s="136"/>
      <c r="B699" s="136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</row>
    <row r="700">
      <c r="A700" s="136"/>
      <c r="B700" s="136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</row>
    <row r="701">
      <c r="A701" s="136"/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</row>
    <row r="702">
      <c r="A702" s="136"/>
      <c r="B702" s="136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</row>
    <row r="703">
      <c r="A703" s="136"/>
      <c r="B703" s="136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</row>
    <row r="704">
      <c r="A704" s="136"/>
      <c r="B704" s="136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</row>
    <row r="705">
      <c r="A705" s="136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</row>
    <row r="706">
      <c r="A706" s="136"/>
      <c r="B706" s="136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</row>
    <row r="707">
      <c r="A707" s="136"/>
      <c r="B707" s="136"/>
      <c r="C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</row>
    <row r="708">
      <c r="A708" s="136"/>
      <c r="B708" s="136"/>
      <c r="C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</row>
    <row r="709">
      <c r="A709" s="136"/>
      <c r="B709" s="136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</row>
    <row r="710">
      <c r="A710" s="136"/>
      <c r="B710" s="136"/>
      <c r="C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</row>
    <row r="711">
      <c r="A711" s="136"/>
      <c r="B711" s="136"/>
      <c r="C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</row>
    <row r="712">
      <c r="A712" s="136"/>
      <c r="B712" s="136"/>
      <c r="C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</row>
    <row r="713">
      <c r="A713" s="136"/>
      <c r="B713" s="136"/>
      <c r="C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</row>
    <row r="714">
      <c r="A714" s="136"/>
      <c r="B714" s="136"/>
      <c r="C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</row>
    <row r="715">
      <c r="A715" s="136"/>
      <c r="B715" s="136"/>
      <c r="C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</row>
    <row r="716">
      <c r="A716" s="136"/>
      <c r="B716" s="136"/>
      <c r="C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</row>
    <row r="717">
      <c r="A717" s="136"/>
      <c r="B717" s="136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</row>
    <row r="718">
      <c r="A718" s="136"/>
      <c r="B718" s="136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</row>
    <row r="719">
      <c r="A719" s="136"/>
      <c r="B719" s="136"/>
      <c r="C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</row>
    <row r="720">
      <c r="A720" s="136"/>
      <c r="B720" s="136"/>
      <c r="C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</row>
    <row r="721">
      <c r="A721" s="136"/>
      <c r="B721" s="136"/>
      <c r="C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</row>
    <row r="722">
      <c r="A722" s="136"/>
      <c r="B722" s="136"/>
      <c r="C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</row>
    <row r="723">
      <c r="A723" s="136"/>
      <c r="B723" s="136"/>
      <c r="C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</row>
    <row r="724">
      <c r="A724" s="136"/>
      <c r="B724" s="136"/>
      <c r="C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</row>
    <row r="725">
      <c r="A725" s="136"/>
      <c r="B725" s="136"/>
      <c r="C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</row>
    <row r="726">
      <c r="A726" s="136"/>
      <c r="B726" s="136"/>
      <c r="C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</row>
    <row r="727">
      <c r="A727" s="136"/>
      <c r="B727" s="136"/>
      <c r="C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</row>
    <row r="728">
      <c r="A728" s="136"/>
      <c r="B728" s="136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</row>
    <row r="729">
      <c r="A729" s="136"/>
      <c r="B729" s="136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</row>
    <row r="730">
      <c r="A730" s="136"/>
      <c r="B730" s="136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</row>
    <row r="731">
      <c r="A731" s="136"/>
      <c r="B731" s="136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</row>
    <row r="732">
      <c r="A732" s="136"/>
      <c r="B732" s="136"/>
      <c r="C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</row>
    <row r="733">
      <c r="A733" s="136"/>
      <c r="B733" s="136"/>
      <c r="C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</row>
    <row r="734">
      <c r="A734" s="136"/>
      <c r="B734" s="136"/>
      <c r="C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</row>
    <row r="735">
      <c r="A735" s="136"/>
      <c r="B735" s="136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</row>
    <row r="736">
      <c r="A736" s="136"/>
      <c r="B736" s="136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</row>
    <row r="737">
      <c r="A737" s="136"/>
      <c r="B737" s="136"/>
      <c r="C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</row>
    <row r="738">
      <c r="A738" s="136"/>
      <c r="B738" s="136"/>
      <c r="C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</row>
    <row r="739">
      <c r="A739" s="136"/>
      <c r="B739" s="136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</row>
    <row r="740">
      <c r="A740" s="136"/>
      <c r="B740" s="136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</row>
    <row r="741">
      <c r="A741" s="136"/>
      <c r="B741" s="136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</row>
    <row r="742">
      <c r="A742" s="136"/>
      <c r="B742" s="136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</row>
    <row r="743">
      <c r="A743" s="136"/>
      <c r="B743" s="136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</row>
    <row r="744">
      <c r="A744" s="136"/>
      <c r="B744" s="136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</row>
    <row r="745">
      <c r="A745" s="136"/>
      <c r="B745" s="136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</row>
    <row r="746">
      <c r="A746" s="136"/>
      <c r="B746" s="136"/>
      <c r="C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</row>
    <row r="747">
      <c r="A747" s="136"/>
      <c r="B747" s="136"/>
      <c r="C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</row>
    <row r="748">
      <c r="A748" s="136"/>
      <c r="B748" s="136"/>
      <c r="C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</row>
    <row r="749">
      <c r="A749" s="136"/>
      <c r="B749" s="136"/>
      <c r="C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</row>
    <row r="750">
      <c r="A750" s="136"/>
      <c r="B750" s="136"/>
      <c r="C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</row>
    <row r="751">
      <c r="A751" s="136"/>
      <c r="B751" s="136"/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</row>
    <row r="752">
      <c r="A752" s="136"/>
      <c r="B752" s="136"/>
      <c r="C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</row>
    <row r="753">
      <c r="A753" s="136"/>
      <c r="B753" s="136"/>
      <c r="C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</row>
    <row r="754">
      <c r="A754" s="136"/>
      <c r="B754" s="136"/>
      <c r="C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</row>
    <row r="755">
      <c r="A755" s="136"/>
      <c r="B755" s="136"/>
      <c r="C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</row>
    <row r="756">
      <c r="A756" s="136"/>
      <c r="B756" s="136"/>
      <c r="C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</row>
    <row r="757">
      <c r="A757" s="136"/>
      <c r="B757" s="136"/>
      <c r="C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</row>
    <row r="758">
      <c r="A758" s="136"/>
      <c r="B758" s="136"/>
      <c r="C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</row>
    <row r="759">
      <c r="A759" s="136"/>
      <c r="B759" s="136"/>
      <c r="C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</row>
    <row r="760">
      <c r="A760" s="136"/>
      <c r="B760" s="136"/>
      <c r="C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</row>
    <row r="761">
      <c r="A761" s="136"/>
      <c r="B761" s="136"/>
      <c r="C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</row>
    <row r="762">
      <c r="A762" s="136"/>
      <c r="B762" s="136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</row>
    <row r="763">
      <c r="A763" s="136"/>
      <c r="B763" s="136"/>
      <c r="C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</row>
    <row r="764">
      <c r="A764" s="136"/>
      <c r="B764" s="136"/>
      <c r="C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</row>
    <row r="765">
      <c r="A765" s="136"/>
      <c r="B765" s="136"/>
      <c r="C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</row>
    <row r="766">
      <c r="A766" s="136"/>
      <c r="B766" s="136"/>
      <c r="C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</row>
    <row r="767">
      <c r="A767" s="136"/>
      <c r="B767" s="136"/>
      <c r="C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</row>
    <row r="768">
      <c r="A768" s="136"/>
      <c r="B768" s="136"/>
      <c r="C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</row>
    <row r="769">
      <c r="A769" s="136"/>
      <c r="B769" s="136"/>
      <c r="C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</row>
    <row r="770">
      <c r="A770" s="136"/>
      <c r="B770" s="136"/>
      <c r="C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</row>
    <row r="771">
      <c r="A771" s="136"/>
      <c r="B771" s="136"/>
      <c r="C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</row>
    <row r="772">
      <c r="A772" s="136"/>
      <c r="B772" s="136"/>
      <c r="C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</row>
    <row r="773">
      <c r="A773" s="136"/>
      <c r="B773" s="136"/>
      <c r="C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</row>
    <row r="774">
      <c r="A774" s="136"/>
      <c r="B774" s="136"/>
      <c r="C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</row>
    <row r="775">
      <c r="A775" s="136"/>
      <c r="B775" s="136"/>
      <c r="C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</row>
    <row r="776">
      <c r="A776" s="136"/>
      <c r="B776" s="136"/>
      <c r="C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</row>
    <row r="777">
      <c r="A777" s="136"/>
      <c r="B777" s="136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</row>
    <row r="778">
      <c r="A778" s="136"/>
      <c r="B778" s="136"/>
      <c r="C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</row>
    <row r="779">
      <c r="A779" s="136"/>
      <c r="B779" s="136"/>
      <c r="C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</row>
    <row r="780">
      <c r="A780" s="136"/>
      <c r="B780" s="136"/>
      <c r="C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</row>
    <row r="781">
      <c r="A781" s="136"/>
      <c r="B781" s="136"/>
      <c r="C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</row>
    <row r="782">
      <c r="A782" s="136"/>
      <c r="B782" s="136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</row>
    <row r="783">
      <c r="A783" s="136"/>
      <c r="B783" s="136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</row>
    <row r="784">
      <c r="A784" s="136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</row>
    <row r="785">
      <c r="A785" s="136"/>
      <c r="B785" s="136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</row>
    <row r="786">
      <c r="A786" s="136"/>
      <c r="B786" s="136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</row>
    <row r="787">
      <c r="A787" s="136"/>
      <c r="B787" s="136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</row>
    <row r="788">
      <c r="A788" s="136"/>
      <c r="B788" s="136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</row>
    <row r="789">
      <c r="A789" s="136"/>
      <c r="B789" s="136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</row>
    <row r="790">
      <c r="A790" s="136"/>
      <c r="B790" s="136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</row>
    <row r="791">
      <c r="A791" s="136"/>
      <c r="B791" s="136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</row>
    <row r="792">
      <c r="A792" s="136"/>
      <c r="B792" s="136"/>
      <c r="C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</row>
    <row r="793">
      <c r="A793" s="136"/>
      <c r="B793" s="136"/>
      <c r="C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</row>
    <row r="794">
      <c r="A794" s="136"/>
      <c r="B794" s="136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</row>
    <row r="795">
      <c r="A795" s="136"/>
      <c r="B795" s="136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</row>
    <row r="796">
      <c r="A796" s="136"/>
      <c r="B796" s="136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</row>
    <row r="797">
      <c r="A797" s="136"/>
      <c r="B797" s="136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</row>
    <row r="798">
      <c r="A798" s="136"/>
      <c r="B798" s="136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</row>
    <row r="799">
      <c r="A799" s="136"/>
      <c r="B799" s="136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</row>
    <row r="800">
      <c r="A800" s="136"/>
      <c r="B800" s="136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</row>
    <row r="801">
      <c r="A801" s="136"/>
      <c r="B801" s="136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</row>
    <row r="802">
      <c r="A802" s="136"/>
      <c r="B802" s="136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</row>
    <row r="803">
      <c r="A803" s="136"/>
      <c r="B803" s="136"/>
      <c r="C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</row>
    <row r="804">
      <c r="A804" s="136"/>
      <c r="B804" s="136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</row>
    <row r="805">
      <c r="A805" s="136"/>
      <c r="B805" s="136"/>
      <c r="C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</row>
    <row r="806">
      <c r="A806" s="136"/>
      <c r="B806" s="136"/>
      <c r="C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</row>
    <row r="807">
      <c r="A807" s="136"/>
      <c r="B807" s="136"/>
      <c r="C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</row>
    <row r="808">
      <c r="A808" s="136"/>
      <c r="B808" s="136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</row>
    <row r="809">
      <c r="A809" s="136"/>
      <c r="B809" s="136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</row>
    <row r="810">
      <c r="A810" s="136"/>
      <c r="B810" s="136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</row>
    <row r="811">
      <c r="A811" s="136"/>
      <c r="B811" s="136"/>
      <c r="C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</row>
    <row r="812">
      <c r="A812" s="136"/>
      <c r="B812" s="136"/>
      <c r="C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</row>
    <row r="813">
      <c r="A813" s="136"/>
      <c r="B813" s="136"/>
      <c r="C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</row>
    <row r="814">
      <c r="A814" s="136"/>
      <c r="B814" s="136"/>
      <c r="C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</row>
    <row r="815">
      <c r="A815" s="136"/>
      <c r="B815" s="136"/>
      <c r="C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</row>
    <row r="816">
      <c r="A816" s="136"/>
      <c r="B816" s="136"/>
      <c r="C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</row>
    <row r="817">
      <c r="A817" s="136"/>
      <c r="B817" s="136"/>
      <c r="C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</row>
    <row r="818">
      <c r="A818" s="136"/>
      <c r="B818" s="136"/>
      <c r="C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</row>
    <row r="819">
      <c r="A819" s="136"/>
      <c r="B819" s="136"/>
      <c r="C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</row>
    <row r="820">
      <c r="A820" s="136"/>
      <c r="B820" s="136"/>
      <c r="C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</row>
    <row r="821">
      <c r="A821" s="136"/>
      <c r="B821" s="136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</row>
    <row r="822">
      <c r="A822" s="136"/>
      <c r="B822" s="136"/>
      <c r="C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</row>
    <row r="823">
      <c r="A823" s="136"/>
      <c r="B823" s="136"/>
      <c r="C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</row>
    <row r="824">
      <c r="A824" s="136"/>
      <c r="B824" s="136"/>
      <c r="C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</row>
    <row r="825">
      <c r="A825" s="136"/>
      <c r="B825" s="136"/>
      <c r="C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</row>
    <row r="826">
      <c r="A826" s="136"/>
      <c r="B826" s="136"/>
      <c r="C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</row>
    <row r="827">
      <c r="A827" s="136"/>
      <c r="B827" s="136"/>
      <c r="C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</row>
    <row r="828">
      <c r="A828" s="136"/>
      <c r="B828" s="136"/>
      <c r="C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</row>
    <row r="829">
      <c r="A829" s="136"/>
      <c r="B829" s="136"/>
      <c r="C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</row>
    <row r="830">
      <c r="A830" s="136"/>
      <c r="B830" s="136"/>
      <c r="C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</row>
    <row r="831">
      <c r="A831" s="136"/>
      <c r="B831" s="136"/>
      <c r="C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</row>
    <row r="832">
      <c r="A832" s="136"/>
      <c r="B832" s="136"/>
      <c r="C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</row>
    <row r="833">
      <c r="A833" s="136"/>
      <c r="B833" s="136"/>
      <c r="C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</row>
    <row r="834">
      <c r="A834" s="136"/>
      <c r="B834" s="136"/>
      <c r="C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</row>
    <row r="835">
      <c r="A835" s="136"/>
      <c r="B835" s="136"/>
      <c r="C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</row>
    <row r="836">
      <c r="A836" s="136"/>
      <c r="B836" s="136"/>
      <c r="C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</row>
    <row r="837">
      <c r="A837" s="136"/>
      <c r="B837" s="136"/>
      <c r="C837" s="136"/>
      <c r="D837" s="136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</row>
    <row r="838">
      <c r="A838" s="136"/>
      <c r="B838" s="136"/>
      <c r="C838" s="136"/>
      <c r="D838" s="136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</row>
    <row r="839">
      <c r="A839" s="136"/>
      <c r="B839" s="136"/>
      <c r="C839" s="136"/>
      <c r="D839" s="136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</row>
    <row r="840">
      <c r="A840" s="136"/>
      <c r="B840" s="136"/>
      <c r="C840" s="136"/>
      <c r="D840" s="136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</row>
    <row r="841">
      <c r="A841" s="136"/>
      <c r="B841" s="136"/>
      <c r="C841" s="136"/>
      <c r="D841" s="136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</row>
    <row r="842">
      <c r="A842" s="136"/>
      <c r="B842" s="136"/>
      <c r="C842" s="136"/>
      <c r="D842" s="136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</row>
    <row r="843">
      <c r="A843" s="136"/>
      <c r="B843" s="136"/>
      <c r="C843" s="136"/>
      <c r="D843" s="136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</row>
    <row r="844">
      <c r="A844" s="136"/>
      <c r="B844" s="136"/>
      <c r="C844" s="136"/>
      <c r="D844" s="136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</row>
    <row r="845">
      <c r="A845" s="136"/>
      <c r="B845" s="136"/>
      <c r="C845" s="136"/>
      <c r="D845" s="136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</row>
    <row r="846">
      <c r="A846" s="136"/>
      <c r="B846" s="136"/>
      <c r="C846" s="136"/>
      <c r="D846" s="136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</row>
    <row r="847">
      <c r="A847" s="136"/>
      <c r="B847" s="136"/>
      <c r="C847" s="136"/>
      <c r="D847" s="136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</row>
    <row r="848">
      <c r="A848" s="136"/>
      <c r="B848" s="136"/>
      <c r="C848" s="136"/>
      <c r="D848" s="136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</row>
    <row r="849">
      <c r="A849" s="136"/>
      <c r="B849" s="136"/>
      <c r="C849" s="136"/>
      <c r="D849" s="136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</row>
    <row r="850">
      <c r="A850" s="136"/>
      <c r="B850" s="136"/>
      <c r="C850" s="136"/>
      <c r="D850" s="136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</row>
    <row r="851">
      <c r="A851" s="136"/>
      <c r="B851" s="136"/>
      <c r="C851" s="136"/>
      <c r="D851" s="136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</row>
    <row r="852">
      <c r="A852" s="136"/>
      <c r="B852" s="136"/>
      <c r="C852" s="136"/>
      <c r="D852" s="136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</row>
    <row r="853">
      <c r="A853" s="136"/>
      <c r="B853" s="136"/>
      <c r="C853" s="136"/>
      <c r="D853" s="136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</row>
    <row r="854">
      <c r="A854" s="136"/>
      <c r="B854" s="136"/>
      <c r="C854" s="136"/>
      <c r="D854" s="136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</row>
    <row r="855">
      <c r="A855" s="136"/>
      <c r="B855" s="136"/>
      <c r="C855" s="136"/>
      <c r="D855" s="136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</row>
    <row r="856">
      <c r="A856" s="136"/>
      <c r="B856" s="136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</row>
    <row r="857">
      <c r="A857" s="136"/>
      <c r="B857" s="136"/>
      <c r="C857" s="136"/>
      <c r="D857" s="136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</row>
    <row r="858">
      <c r="A858" s="136"/>
      <c r="B858" s="136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</row>
    <row r="859">
      <c r="A859" s="136"/>
      <c r="B859" s="136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</row>
    <row r="860">
      <c r="A860" s="136"/>
      <c r="B860" s="136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</row>
    <row r="861">
      <c r="A861" s="136"/>
      <c r="B861" s="136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</row>
    <row r="862">
      <c r="A862" s="136"/>
      <c r="B862" s="136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</row>
    <row r="863">
      <c r="A863" s="136"/>
      <c r="B863" s="136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</row>
    <row r="864">
      <c r="A864" s="136"/>
      <c r="B864" s="136"/>
      <c r="C864" s="136"/>
      <c r="D864" s="136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</row>
    <row r="865">
      <c r="A865" s="136"/>
      <c r="B865" s="136"/>
      <c r="C865" s="136"/>
      <c r="D865" s="136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</row>
    <row r="866">
      <c r="A866" s="136"/>
      <c r="B866" s="136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</row>
    <row r="867">
      <c r="A867" s="136"/>
      <c r="B867" s="136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</row>
    <row r="868">
      <c r="A868" s="136"/>
      <c r="B868" s="136"/>
      <c r="C868" s="136"/>
      <c r="D868" s="136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</row>
    <row r="869">
      <c r="A869" s="136"/>
      <c r="B869" s="136"/>
      <c r="C869" s="136"/>
      <c r="D869" s="136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</row>
    <row r="870">
      <c r="A870" s="136"/>
      <c r="B870" s="136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</row>
    <row r="871">
      <c r="A871" s="136"/>
      <c r="B871" s="136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</row>
    <row r="872">
      <c r="A872" s="136"/>
      <c r="B872" s="136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</row>
    <row r="873">
      <c r="A873" s="136"/>
      <c r="B873" s="136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</row>
    <row r="874">
      <c r="A874" s="136"/>
      <c r="B874" s="136"/>
      <c r="C874" s="136"/>
      <c r="D874" s="136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</row>
    <row r="875">
      <c r="A875" s="136"/>
      <c r="B875" s="136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</row>
    <row r="876">
      <c r="A876" s="136"/>
      <c r="B876" s="136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</row>
    <row r="877">
      <c r="A877" s="136"/>
      <c r="B877" s="136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</row>
    <row r="878">
      <c r="A878" s="136"/>
      <c r="B878" s="136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</row>
    <row r="879">
      <c r="A879" s="136"/>
      <c r="B879" s="136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</row>
    <row r="880">
      <c r="A880" s="136"/>
      <c r="B880" s="136"/>
      <c r="C880" s="136"/>
      <c r="D880" s="136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</row>
    <row r="881">
      <c r="A881" s="136"/>
      <c r="B881" s="136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</row>
    <row r="882">
      <c r="A882" s="136"/>
      <c r="B882" s="136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</row>
    <row r="883">
      <c r="A883" s="136"/>
      <c r="B883" s="136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</row>
    <row r="884">
      <c r="A884" s="136"/>
      <c r="B884" s="136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</row>
    <row r="885">
      <c r="A885" s="136"/>
      <c r="B885" s="136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</row>
    <row r="886">
      <c r="A886" s="136"/>
      <c r="B886" s="136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</row>
    <row r="887">
      <c r="A887" s="136"/>
      <c r="B887" s="136"/>
      <c r="C887" s="136"/>
      <c r="D887" s="136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</row>
    <row r="888">
      <c r="A888" s="136"/>
      <c r="B888" s="136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</row>
    <row r="889">
      <c r="A889" s="136"/>
      <c r="B889" s="136"/>
      <c r="C889" s="136"/>
      <c r="D889" s="136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</row>
    <row r="890">
      <c r="A890" s="136"/>
      <c r="B890" s="136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</row>
    <row r="891">
      <c r="A891" s="136"/>
      <c r="B891" s="136"/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</row>
    <row r="892">
      <c r="A892" s="136"/>
      <c r="B892" s="136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</row>
    <row r="893">
      <c r="A893" s="136"/>
      <c r="B893" s="136"/>
      <c r="C893" s="136"/>
      <c r="D893" s="136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</row>
    <row r="894">
      <c r="A894" s="136"/>
      <c r="B894" s="136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</row>
    <row r="895">
      <c r="A895" s="136"/>
      <c r="B895" s="136"/>
      <c r="C895" s="136"/>
      <c r="D895" s="136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</row>
    <row r="896">
      <c r="A896" s="136"/>
      <c r="B896" s="136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</row>
    <row r="897">
      <c r="A897" s="136"/>
      <c r="B897" s="136"/>
      <c r="C897" s="13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</row>
    <row r="898">
      <c r="A898" s="136"/>
      <c r="B898" s="136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</row>
    <row r="899">
      <c r="A899" s="136"/>
      <c r="B899" s="136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</row>
    <row r="900">
      <c r="A900" s="136"/>
      <c r="B900" s="136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</row>
    <row r="901">
      <c r="A901" s="136"/>
      <c r="B901" s="136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</row>
    <row r="902">
      <c r="A902" s="136"/>
      <c r="B902" s="136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</row>
    <row r="903">
      <c r="A903" s="136"/>
      <c r="B903" s="136"/>
      <c r="C903" s="136"/>
      <c r="D903" s="136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</row>
    <row r="904">
      <c r="A904" s="136"/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</row>
    <row r="905">
      <c r="A905" s="136"/>
      <c r="B905" s="136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</row>
    <row r="906">
      <c r="A906" s="136"/>
      <c r="B906" s="136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</row>
    <row r="907">
      <c r="A907" s="136"/>
      <c r="B907" s="136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</row>
    <row r="908">
      <c r="A908" s="136"/>
      <c r="B908" s="136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</row>
    <row r="909">
      <c r="A909" s="136"/>
      <c r="B909" s="136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</row>
    <row r="910">
      <c r="A910" s="136"/>
      <c r="B910" s="136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</row>
    <row r="911">
      <c r="A911" s="136"/>
      <c r="B911" s="136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</row>
    <row r="912">
      <c r="A912" s="136"/>
      <c r="B912" s="136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</row>
    <row r="913">
      <c r="A913" s="136"/>
      <c r="B913" s="136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</row>
    <row r="914">
      <c r="A914" s="136"/>
      <c r="B914" s="136"/>
      <c r="C914" s="136"/>
      <c r="D914" s="136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</row>
    <row r="915">
      <c r="A915" s="136"/>
      <c r="B915" s="136"/>
      <c r="C915" s="136"/>
      <c r="D915" s="136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</row>
    <row r="916">
      <c r="A916" s="136"/>
      <c r="B916" s="136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</row>
    <row r="917">
      <c r="A917" s="136"/>
      <c r="B917" s="136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</row>
    <row r="918">
      <c r="A918" s="136"/>
      <c r="B918" s="136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</row>
    <row r="919">
      <c r="A919" s="136"/>
      <c r="B919" s="136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</row>
    <row r="920">
      <c r="A920" s="136"/>
      <c r="B920" s="136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</row>
    <row r="921">
      <c r="A921" s="136"/>
      <c r="B921" s="136"/>
      <c r="C921" s="136"/>
      <c r="D921" s="136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</row>
    <row r="922">
      <c r="A922" s="136"/>
      <c r="B922" s="136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</row>
    <row r="923">
      <c r="A923" s="136"/>
      <c r="B923" s="136"/>
      <c r="C923" s="136"/>
      <c r="D923" s="136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</row>
    <row r="924">
      <c r="A924" s="136"/>
      <c r="B924" s="136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</row>
    <row r="925">
      <c r="A925" s="136"/>
      <c r="B925" s="136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</row>
    <row r="926">
      <c r="A926" s="136"/>
      <c r="B926" s="136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</row>
    <row r="927">
      <c r="A927" s="136"/>
      <c r="B927" s="136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</row>
    <row r="928">
      <c r="A928" s="136"/>
      <c r="B928" s="136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</row>
    <row r="929">
      <c r="A929" s="136"/>
      <c r="B929" s="136"/>
      <c r="C929" s="136"/>
      <c r="D929" s="136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</row>
    <row r="930">
      <c r="A930" s="136"/>
      <c r="B930" s="136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</row>
    <row r="931">
      <c r="A931" s="136"/>
      <c r="B931" s="136"/>
      <c r="C931" s="136"/>
      <c r="D931" s="136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</row>
    <row r="932">
      <c r="A932" s="136"/>
      <c r="B932" s="136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</row>
    <row r="933">
      <c r="A933" s="136"/>
      <c r="B933" s="136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</row>
    <row r="934">
      <c r="A934" s="136"/>
      <c r="B934" s="136"/>
      <c r="C934" s="136"/>
      <c r="D934" s="136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</row>
    <row r="935">
      <c r="A935" s="136"/>
      <c r="B935" s="136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</row>
    <row r="936">
      <c r="A936" s="136"/>
      <c r="B936" s="136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</row>
    <row r="937">
      <c r="A937" s="136"/>
      <c r="B937" s="136"/>
      <c r="C937" s="136"/>
      <c r="D937" s="136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</row>
    <row r="938">
      <c r="A938" s="136"/>
      <c r="B938" s="136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</row>
    <row r="939">
      <c r="A939" s="136"/>
      <c r="B939" s="136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</row>
    <row r="940">
      <c r="A940" s="136"/>
      <c r="B940" s="136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</row>
    <row r="941">
      <c r="A941" s="136"/>
      <c r="B941" s="136"/>
      <c r="C941" s="136"/>
      <c r="D941" s="136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</row>
    <row r="942">
      <c r="A942" s="136"/>
      <c r="B942" s="136"/>
      <c r="C942" s="136"/>
      <c r="D942" s="136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</row>
    <row r="943">
      <c r="A943" s="136"/>
      <c r="B943" s="136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</row>
    <row r="944">
      <c r="A944" s="136"/>
      <c r="B944" s="136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</row>
    <row r="945">
      <c r="A945" s="136"/>
      <c r="B945" s="136"/>
      <c r="C945" s="136"/>
      <c r="D945" s="136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</row>
    <row r="946">
      <c r="A946" s="136"/>
      <c r="B946" s="136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</row>
    <row r="947">
      <c r="A947" s="136"/>
      <c r="B947" s="136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</row>
    <row r="948">
      <c r="A948" s="136"/>
      <c r="B948" s="136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</row>
    <row r="949">
      <c r="A949" s="136"/>
      <c r="B949" s="136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</row>
    <row r="950">
      <c r="A950" s="136"/>
      <c r="B950" s="136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</row>
    <row r="951">
      <c r="A951" s="136"/>
      <c r="B951" s="136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</row>
    <row r="952">
      <c r="A952" s="136"/>
      <c r="B952" s="136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</row>
    <row r="953">
      <c r="A953" s="136"/>
      <c r="B953" s="136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</row>
    <row r="954">
      <c r="A954" s="136"/>
      <c r="B954" s="136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</row>
    <row r="955">
      <c r="A955" s="136"/>
      <c r="B955" s="136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</row>
    <row r="956">
      <c r="A956" s="136"/>
      <c r="B956" s="136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</row>
    <row r="957">
      <c r="A957" s="136"/>
      <c r="B957" s="136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</row>
    <row r="958">
      <c r="A958" s="136"/>
      <c r="B958" s="136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</row>
    <row r="959">
      <c r="A959" s="136"/>
      <c r="B959" s="136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</row>
    <row r="960">
      <c r="A960" s="136"/>
      <c r="B960" s="136"/>
      <c r="C960" s="136"/>
      <c r="D960" s="136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</row>
    <row r="961">
      <c r="A961" s="136"/>
      <c r="B961" s="136"/>
      <c r="C961" s="136"/>
      <c r="D961" s="136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</row>
    <row r="962">
      <c r="A962" s="136"/>
      <c r="B962" s="136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</row>
    <row r="963">
      <c r="A963" s="136"/>
      <c r="B963" s="136"/>
      <c r="C963" s="136"/>
      <c r="D963" s="136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</row>
    <row r="964">
      <c r="A964" s="136"/>
      <c r="B964" s="136"/>
      <c r="C964" s="136"/>
      <c r="D964" s="136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</row>
    <row r="965">
      <c r="A965" s="136"/>
      <c r="B965" s="136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</row>
    <row r="966">
      <c r="A966" s="136"/>
      <c r="B966" s="136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</row>
    <row r="967">
      <c r="A967" s="136"/>
      <c r="B967" s="136"/>
      <c r="C967" s="136"/>
      <c r="D967" s="136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</row>
    <row r="968">
      <c r="A968" s="136"/>
      <c r="B968" s="136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</row>
    <row r="969">
      <c r="A969" s="136"/>
      <c r="B969" s="136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</row>
    <row r="970">
      <c r="A970" s="136"/>
      <c r="B970" s="136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</row>
    <row r="971">
      <c r="A971" s="136"/>
      <c r="B971" s="136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</row>
    <row r="972">
      <c r="A972" s="136"/>
      <c r="B972" s="136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</row>
    <row r="973">
      <c r="A973" s="136"/>
      <c r="B973" s="136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</row>
    <row r="974">
      <c r="A974" s="136"/>
      <c r="B974" s="136"/>
      <c r="C974" s="136"/>
      <c r="D974" s="136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</row>
    <row r="975">
      <c r="A975" s="136"/>
      <c r="B975" s="136"/>
      <c r="C975" s="136"/>
      <c r="D975" s="136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</row>
    <row r="976">
      <c r="A976" s="136"/>
      <c r="B976" s="136"/>
      <c r="C976" s="136"/>
      <c r="D976" s="136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</row>
    <row r="977">
      <c r="A977" s="136"/>
      <c r="B977" s="136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</row>
    <row r="978">
      <c r="A978" s="136"/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</row>
    <row r="979">
      <c r="A979" s="136"/>
      <c r="B979" s="136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</row>
    <row r="980">
      <c r="A980" s="136"/>
      <c r="B980" s="136"/>
      <c r="C980" s="136"/>
      <c r="D980" s="136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</row>
    <row r="981">
      <c r="A981" s="136"/>
      <c r="B981" s="136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</row>
    <row r="982">
      <c r="A982" s="136"/>
      <c r="B982" s="136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</row>
    <row r="983">
      <c r="A983" s="136"/>
      <c r="B983" s="136"/>
      <c r="C983" s="136"/>
      <c r="D983" s="136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</row>
    <row r="984">
      <c r="A984" s="136"/>
      <c r="B984" s="136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</row>
    <row r="985">
      <c r="A985" s="136"/>
      <c r="B985" s="136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</row>
    <row r="986">
      <c r="A986" s="136"/>
      <c r="B986" s="136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</row>
    <row r="987">
      <c r="A987" s="136"/>
      <c r="B987" s="136"/>
      <c r="C987" s="136"/>
      <c r="D987" s="136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</row>
    <row r="988">
      <c r="A988" s="136"/>
      <c r="B988" s="136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</row>
    <row r="989">
      <c r="A989" s="136"/>
      <c r="B989" s="136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</row>
    <row r="990">
      <c r="A990" s="136"/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</row>
    <row r="991">
      <c r="A991" s="136"/>
      <c r="B991" s="136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</row>
    <row r="992">
      <c r="A992" s="136"/>
      <c r="B992" s="136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</row>
    <row r="993">
      <c r="A993" s="136"/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</row>
    <row r="994">
      <c r="A994" s="136"/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</row>
    <row r="995">
      <c r="A995" s="136"/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</row>
    <row r="996">
      <c r="A996" s="136"/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</row>
    <row r="997">
      <c r="A997" s="136"/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</row>
    <row r="998">
      <c r="A998" s="136"/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</row>
    <row r="999">
      <c r="A999" s="136"/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</row>
    <row r="1000">
      <c r="A1000" s="136"/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</row>
  </sheetData>
  <mergeCells count="2">
    <mergeCell ref="A1:B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29"/>
    <col customWidth="1" min="4" max="24" width="5.86"/>
  </cols>
  <sheetData>
    <row r="2">
      <c r="D2" s="170" t="s">
        <v>81</v>
      </c>
      <c r="E2" s="170">
        <v>1.0</v>
      </c>
      <c r="F2" s="170">
        <v>2.0</v>
      </c>
      <c r="G2" s="170">
        <v>3.0</v>
      </c>
      <c r="H2" s="170">
        <v>4.0</v>
      </c>
      <c r="I2" s="170">
        <v>5.0</v>
      </c>
      <c r="J2" s="170">
        <v>6.0</v>
      </c>
      <c r="K2" s="170">
        <v>7.0</v>
      </c>
      <c r="L2" s="170">
        <v>8.0</v>
      </c>
      <c r="M2" s="170">
        <v>9.0</v>
      </c>
      <c r="N2" s="170">
        <v>10.0</v>
      </c>
      <c r="O2" s="170">
        <v>11.0</v>
      </c>
      <c r="P2" s="170">
        <v>12.0</v>
      </c>
      <c r="Q2" s="170">
        <v>13.0</v>
      </c>
      <c r="R2" s="170">
        <v>14.0</v>
      </c>
      <c r="S2" s="170">
        <v>15.0</v>
      </c>
      <c r="T2" s="170">
        <v>16.0</v>
      </c>
      <c r="U2" s="170">
        <v>17.0</v>
      </c>
      <c r="V2" s="170">
        <v>18.0</v>
      </c>
      <c r="W2" s="170">
        <v>19.0</v>
      </c>
      <c r="X2" s="170">
        <v>20.0</v>
      </c>
    </row>
    <row r="3">
      <c r="A3" s="171">
        <v>1.0</v>
      </c>
      <c r="B3" s="172" t="str">
        <f t="shared" ref="B3:B4" si="1">#REF!</f>
        <v>#REF!</v>
      </c>
      <c r="C3" s="173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55"/>
    </row>
    <row r="4">
      <c r="A4" s="175">
        <v>1.0</v>
      </c>
      <c r="B4" s="176" t="str">
        <f t="shared" si="1"/>
        <v>#REF!</v>
      </c>
      <c r="C4" s="177" t="s">
        <v>82</v>
      </c>
      <c r="D4" s="178"/>
      <c r="E4" s="179" t="str">
        <f t="shared" ref="E4:X4" si="2">INDIRECT(CONCATENATE("scoresheet!R",11*$A3-1+$A4,"C",6+E$2),0)</f>
        <v/>
      </c>
      <c r="F4" s="179" t="str">
        <f t="shared" si="2"/>
        <v/>
      </c>
      <c r="G4" s="179" t="str">
        <f t="shared" si="2"/>
        <v/>
      </c>
      <c r="H4" s="179" t="str">
        <f t="shared" si="2"/>
        <v/>
      </c>
      <c r="I4" s="179" t="str">
        <f t="shared" si="2"/>
        <v/>
      </c>
      <c r="J4" s="179" t="str">
        <f t="shared" si="2"/>
        <v/>
      </c>
      <c r="K4" s="179" t="str">
        <f t="shared" si="2"/>
        <v/>
      </c>
      <c r="L4" s="179" t="str">
        <f t="shared" si="2"/>
        <v/>
      </c>
      <c r="M4" s="179" t="str">
        <f t="shared" si="2"/>
        <v/>
      </c>
      <c r="N4" s="179" t="str">
        <f t="shared" si="2"/>
        <v/>
      </c>
      <c r="O4" s="179" t="str">
        <f t="shared" si="2"/>
        <v/>
      </c>
      <c r="P4" s="179" t="str">
        <f t="shared" si="2"/>
        <v/>
      </c>
      <c r="Q4" s="179" t="str">
        <f t="shared" si="2"/>
        <v/>
      </c>
      <c r="R4" s="179" t="str">
        <f t="shared" si="2"/>
        <v/>
      </c>
      <c r="S4" s="179" t="str">
        <f t="shared" si="2"/>
        <v/>
      </c>
      <c r="T4" s="179" t="str">
        <f t="shared" si="2"/>
        <v/>
      </c>
      <c r="U4" s="179" t="str">
        <f t="shared" si="2"/>
        <v/>
      </c>
      <c r="V4" s="179" t="str">
        <f t="shared" si="2"/>
        <v/>
      </c>
      <c r="W4" s="179" t="str">
        <f t="shared" si="2"/>
        <v/>
      </c>
      <c r="X4" s="179" t="str">
        <f t="shared" si="2"/>
        <v/>
      </c>
      <c r="Y4" s="155"/>
    </row>
    <row r="5">
      <c r="A5" s="155"/>
      <c r="B5" s="155"/>
      <c r="C5" s="177" t="s">
        <v>16</v>
      </c>
      <c r="D5" s="180">
        <f t="shared" ref="D5:D12" si="4">SUM(E5:X5)</f>
        <v>0</v>
      </c>
      <c r="E5" s="181">
        <f t="shared" ref="E5:X5" si="3">IF(IFERROR(LEFT(E4,2)+0,0)&gt;5,1,0)</f>
        <v>0</v>
      </c>
      <c r="F5" s="181">
        <f t="shared" si="3"/>
        <v>0</v>
      </c>
      <c r="G5" s="181">
        <f t="shared" si="3"/>
        <v>0</v>
      </c>
      <c r="H5" s="181">
        <f t="shared" si="3"/>
        <v>0</v>
      </c>
      <c r="I5" s="181">
        <f t="shared" si="3"/>
        <v>0</v>
      </c>
      <c r="J5" s="181">
        <f t="shared" si="3"/>
        <v>0</v>
      </c>
      <c r="K5" s="181">
        <f t="shared" si="3"/>
        <v>0</v>
      </c>
      <c r="L5" s="181">
        <f t="shared" si="3"/>
        <v>0</v>
      </c>
      <c r="M5" s="181">
        <f t="shared" si="3"/>
        <v>0</v>
      </c>
      <c r="N5" s="181">
        <f t="shared" si="3"/>
        <v>0</v>
      </c>
      <c r="O5" s="181">
        <f t="shared" si="3"/>
        <v>0</v>
      </c>
      <c r="P5" s="181">
        <f t="shared" si="3"/>
        <v>0</v>
      </c>
      <c r="Q5" s="181">
        <f t="shared" si="3"/>
        <v>0</v>
      </c>
      <c r="R5" s="181">
        <f t="shared" si="3"/>
        <v>0</v>
      </c>
      <c r="S5" s="181">
        <f t="shared" si="3"/>
        <v>0</v>
      </c>
      <c r="T5" s="181">
        <f t="shared" si="3"/>
        <v>0</v>
      </c>
      <c r="U5" s="181">
        <f t="shared" si="3"/>
        <v>0</v>
      </c>
      <c r="V5" s="181">
        <f t="shared" si="3"/>
        <v>0</v>
      </c>
      <c r="W5" s="181">
        <f t="shared" si="3"/>
        <v>0</v>
      </c>
      <c r="X5" s="181">
        <f t="shared" si="3"/>
        <v>0</v>
      </c>
      <c r="Y5" s="155"/>
    </row>
    <row r="6">
      <c r="A6" s="155"/>
      <c r="B6" s="155"/>
      <c r="C6" s="177" t="s">
        <v>83</v>
      </c>
      <c r="D6" s="180">
        <f t="shared" si="4"/>
        <v>0</v>
      </c>
      <c r="E6" s="181">
        <f t="shared" ref="E6:X6" si="5">IF(LEFT(E4,1)="E",1,0)</f>
        <v>0</v>
      </c>
      <c r="F6" s="181">
        <f t="shared" si="5"/>
        <v>0</v>
      </c>
      <c r="G6" s="181">
        <f t="shared" si="5"/>
        <v>0</v>
      </c>
      <c r="H6" s="181">
        <f t="shared" si="5"/>
        <v>0</v>
      </c>
      <c r="I6" s="181">
        <f t="shared" si="5"/>
        <v>0</v>
      </c>
      <c r="J6" s="181">
        <f t="shared" si="5"/>
        <v>0</v>
      </c>
      <c r="K6" s="181">
        <f t="shared" si="5"/>
        <v>0</v>
      </c>
      <c r="L6" s="181">
        <f t="shared" si="5"/>
        <v>0</v>
      </c>
      <c r="M6" s="181">
        <f t="shared" si="5"/>
        <v>0</v>
      </c>
      <c r="N6" s="181">
        <f t="shared" si="5"/>
        <v>0</v>
      </c>
      <c r="O6" s="181">
        <f t="shared" si="5"/>
        <v>0</v>
      </c>
      <c r="P6" s="181">
        <f t="shared" si="5"/>
        <v>0</v>
      </c>
      <c r="Q6" s="181">
        <f t="shared" si="5"/>
        <v>0</v>
      </c>
      <c r="R6" s="181">
        <f t="shared" si="5"/>
        <v>0</v>
      </c>
      <c r="S6" s="181">
        <f t="shared" si="5"/>
        <v>0</v>
      </c>
      <c r="T6" s="181">
        <f t="shared" si="5"/>
        <v>0</v>
      </c>
      <c r="U6" s="181">
        <f t="shared" si="5"/>
        <v>0</v>
      </c>
      <c r="V6" s="181">
        <f t="shared" si="5"/>
        <v>0</v>
      </c>
      <c r="W6" s="181">
        <f t="shared" si="5"/>
        <v>0</v>
      </c>
      <c r="X6" s="181">
        <f t="shared" si="5"/>
        <v>0</v>
      </c>
      <c r="Y6" s="155"/>
    </row>
    <row r="7">
      <c r="A7" s="155"/>
      <c r="B7" s="155"/>
      <c r="C7" s="177" t="s">
        <v>84</v>
      </c>
      <c r="D7" s="180">
        <f t="shared" si="4"/>
        <v>0</v>
      </c>
      <c r="E7" s="181">
        <f t="shared" ref="E7:X7" si="6">IF(OR(LEFT(E4,2)="B2",LEFT(E4,2)="B1"),1,0)</f>
        <v>0</v>
      </c>
      <c r="F7" s="181">
        <f t="shared" si="6"/>
        <v>0</v>
      </c>
      <c r="G7" s="181">
        <f t="shared" si="6"/>
        <v>0</v>
      </c>
      <c r="H7" s="181">
        <f t="shared" si="6"/>
        <v>0</v>
      </c>
      <c r="I7" s="181">
        <f t="shared" si="6"/>
        <v>0</v>
      </c>
      <c r="J7" s="181">
        <f t="shared" si="6"/>
        <v>0</v>
      </c>
      <c r="K7" s="181">
        <f t="shared" si="6"/>
        <v>0</v>
      </c>
      <c r="L7" s="181">
        <f t="shared" si="6"/>
        <v>0</v>
      </c>
      <c r="M7" s="181">
        <f t="shared" si="6"/>
        <v>0</v>
      </c>
      <c r="N7" s="181">
        <f t="shared" si="6"/>
        <v>0</v>
      </c>
      <c r="O7" s="181">
        <f t="shared" si="6"/>
        <v>0</v>
      </c>
      <c r="P7" s="181">
        <f t="shared" si="6"/>
        <v>0</v>
      </c>
      <c r="Q7" s="181">
        <f t="shared" si="6"/>
        <v>0</v>
      </c>
      <c r="R7" s="181">
        <f t="shared" si="6"/>
        <v>0</v>
      </c>
      <c r="S7" s="181">
        <f t="shared" si="6"/>
        <v>0</v>
      </c>
      <c r="T7" s="181">
        <f t="shared" si="6"/>
        <v>0</v>
      </c>
      <c r="U7" s="181">
        <f t="shared" si="6"/>
        <v>0</v>
      </c>
      <c r="V7" s="181">
        <f t="shared" si="6"/>
        <v>0</v>
      </c>
      <c r="W7" s="181">
        <f t="shared" si="6"/>
        <v>0</v>
      </c>
      <c r="X7" s="181">
        <f t="shared" si="6"/>
        <v>0</v>
      </c>
      <c r="Y7" s="155"/>
    </row>
    <row r="8">
      <c r="A8" s="155"/>
      <c r="B8" s="155"/>
      <c r="C8" s="177" t="s">
        <v>85</v>
      </c>
      <c r="D8" s="180">
        <f t="shared" si="4"/>
        <v>0</v>
      </c>
      <c r="E8" s="181">
        <f t="shared" ref="E8:X8" si="7">IF(LEFT(E4,2)="BE",1,0)</f>
        <v>0</v>
      </c>
      <c r="F8" s="181">
        <f t="shared" si="7"/>
        <v>0</v>
      </c>
      <c r="G8" s="181">
        <f t="shared" si="7"/>
        <v>0</v>
      </c>
      <c r="H8" s="181">
        <f t="shared" si="7"/>
        <v>0</v>
      </c>
      <c r="I8" s="181">
        <f t="shared" si="7"/>
        <v>0</v>
      </c>
      <c r="J8" s="181">
        <f t="shared" si="7"/>
        <v>0</v>
      </c>
      <c r="K8" s="181">
        <f t="shared" si="7"/>
        <v>0</v>
      </c>
      <c r="L8" s="181">
        <f t="shared" si="7"/>
        <v>0</v>
      </c>
      <c r="M8" s="181">
        <f t="shared" si="7"/>
        <v>0</v>
      </c>
      <c r="N8" s="181">
        <f t="shared" si="7"/>
        <v>0</v>
      </c>
      <c r="O8" s="181">
        <f t="shared" si="7"/>
        <v>0</v>
      </c>
      <c r="P8" s="181">
        <f t="shared" si="7"/>
        <v>0</v>
      </c>
      <c r="Q8" s="181">
        <f t="shared" si="7"/>
        <v>0</v>
      </c>
      <c r="R8" s="181">
        <f t="shared" si="7"/>
        <v>0</v>
      </c>
      <c r="S8" s="181">
        <f t="shared" si="7"/>
        <v>0</v>
      </c>
      <c r="T8" s="181">
        <f t="shared" si="7"/>
        <v>0</v>
      </c>
      <c r="U8" s="181">
        <f t="shared" si="7"/>
        <v>0</v>
      </c>
      <c r="V8" s="181">
        <f t="shared" si="7"/>
        <v>0</v>
      </c>
      <c r="W8" s="181">
        <f t="shared" si="7"/>
        <v>0</v>
      </c>
      <c r="X8" s="181">
        <f t="shared" si="7"/>
        <v>0</v>
      </c>
      <c r="Y8" s="155"/>
    </row>
    <row r="9">
      <c r="A9" s="155"/>
      <c r="B9" s="155"/>
      <c r="C9" s="177" t="s">
        <v>86</v>
      </c>
      <c r="D9" s="180">
        <f t="shared" si="4"/>
        <v>0</v>
      </c>
      <c r="E9" s="181">
        <f t="shared" ref="E9:X9" si="8">IF(IFERROR(RIGHT(E4,3)="+10",False),1,0)</f>
        <v>0</v>
      </c>
      <c r="F9" s="181">
        <f t="shared" si="8"/>
        <v>0</v>
      </c>
      <c r="G9" s="181">
        <f t="shared" si="8"/>
        <v>0</v>
      </c>
      <c r="H9" s="181">
        <f t="shared" si="8"/>
        <v>0</v>
      </c>
      <c r="I9" s="181">
        <f t="shared" si="8"/>
        <v>0</v>
      </c>
      <c r="J9" s="181">
        <f t="shared" si="8"/>
        <v>0</v>
      </c>
      <c r="K9" s="181">
        <f t="shared" si="8"/>
        <v>0</v>
      </c>
      <c r="L9" s="181">
        <f t="shared" si="8"/>
        <v>0</v>
      </c>
      <c r="M9" s="181">
        <f t="shared" si="8"/>
        <v>0</v>
      </c>
      <c r="N9" s="181">
        <f t="shared" si="8"/>
        <v>0</v>
      </c>
      <c r="O9" s="181">
        <f t="shared" si="8"/>
        <v>0</v>
      </c>
      <c r="P9" s="181">
        <f t="shared" si="8"/>
        <v>0</v>
      </c>
      <c r="Q9" s="181">
        <f t="shared" si="8"/>
        <v>0</v>
      </c>
      <c r="R9" s="181">
        <f t="shared" si="8"/>
        <v>0</v>
      </c>
      <c r="S9" s="181">
        <f t="shared" si="8"/>
        <v>0</v>
      </c>
      <c r="T9" s="181">
        <f t="shared" si="8"/>
        <v>0</v>
      </c>
      <c r="U9" s="181">
        <f t="shared" si="8"/>
        <v>0</v>
      </c>
      <c r="V9" s="181">
        <f t="shared" si="8"/>
        <v>0</v>
      </c>
      <c r="W9" s="181">
        <f t="shared" si="8"/>
        <v>0</v>
      </c>
      <c r="X9" s="181">
        <f t="shared" si="8"/>
        <v>0</v>
      </c>
      <c r="Y9" s="155"/>
    </row>
    <row r="10">
      <c r="A10" s="155"/>
      <c r="B10" s="155"/>
      <c r="C10" s="177" t="s">
        <v>87</v>
      </c>
      <c r="D10" s="180">
        <f t="shared" si="4"/>
        <v>0</v>
      </c>
      <c r="E10" s="181">
        <f t="shared" ref="E10:X10" si="9">IF(IFERROR(LEFT(E4,2)="CA",False),1,0)</f>
        <v>0</v>
      </c>
      <c r="F10" s="181">
        <f t="shared" si="9"/>
        <v>0</v>
      </c>
      <c r="G10" s="181">
        <f t="shared" si="9"/>
        <v>0</v>
      </c>
      <c r="H10" s="181">
        <f t="shared" si="9"/>
        <v>0</v>
      </c>
      <c r="I10" s="181">
        <f t="shared" si="9"/>
        <v>0</v>
      </c>
      <c r="J10" s="181">
        <f t="shared" si="9"/>
        <v>0</v>
      </c>
      <c r="K10" s="181">
        <f t="shared" si="9"/>
        <v>0</v>
      </c>
      <c r="L10" s="181">
        <f t="shared" si="9"/>
        <v>0</v>
      </c>
      <c r="M10" s="181">
        <f t="shared" si="9"/>
        <v>0</v>
      </c>
      <c r="N10" s="181">
        <f t="shared" si="9"/>
        <v>0</v>
      </c>
      <c r="O10" s="181">
        <f t="shared" si="9"/>
        <v>0</v>
      </c>
      <c r="P10" s="181">
        <f t="shared" si="9"/>
        <v>0</v>
      </c>
      <c r="Q10" s="181">
        <f t="shared" si="9"/>
        <v>0</v>
      </c>
      <c r="R10" s="181">
        <f t="shared" si="9"/>
        <v>0</v>
      </c>
      <c r="S10" s="181">
        <f t="shared" si="9"/>
        <v>0</v>
      </c>
      <c r="T10" s="181">
        <f t="shared" si="9"/>
        <v>0</v>
      </c>
      <c r="U10" s="181">
        <f t="shared" si="9"/>
        <v>0</v>
      </c>
      <c r="V10" s="181">
        <f t="shared" si="9"/>
        <v>0</v>
      </c>
      <c r="W10" s="181">
        <f t="shared" si="9"/>
        <v>0</v>
      </c>
      <c r="X10" s="181">
        <f t="shared" si="9"/>
        <v>0</v>
      </c>
      <c r="Y10" s="155"/>
    </row>
    <row r="11">
      <c r="A11" s="155"/>
      <c r="B11" s="155"/>
      <c r="C11" s="177" t="s">
        <v>88</v>
      </c>
      <c r="D11" s="180">
        <f t="shared" si="4"/>
        <v>0</v>
      </c>
      <c r="E11" s="181">
        <f t="shared" ref="E11:X11" si="10">IF(IFERROR(LEFT(E4,2)="CO",False),1,0)</f>
        <v>0</v>
      </c>
      <c r="F11" s="181">
        <f t="shared" si="10"/>
        <v>0</v>
      </c>
      <c r="G11" s="181">
        <f t="shared" si="10"/>
        <v>0</v>
      </c>
      <c r="H11" s="181">
        <f t="shared" si="10"/>
        <v>0</v>
      </c>
      <c r="I11" s="181">
        <f t="shared" si="10"/>
        <v>0</v>
      </c>
      <c r="J11" s="181">
        <f t="shared" si="10"/>
        <v>0</v>
      </c>
      <c r="K11" s="181">
        <f t="shared" si="10"/>
        <v>0</v>
      </c>
      <c r="L11" s="181">
        <f t="shared" si="10"/>
        <v>0</v>
      </c>
      <c r="M11" s="181">
        <f t="shared" si="10"/>
        <v>0</v>
      </c>
      <c r="N11" s="181">
        <f t="shared" si="10"/>
        <v>0</v>
      </c>
      <c r="O11" s="181">
        <f t="shared" si="10"/>
        <v>0</v>
      </c>
      <c r="P11" s="181">
        <f t="shared" si="10"/>
        <v>0</v>
      </c>
      <c r="Q11" s="181">
        <f t="shared" si="10"/>
        <v>0</v>
      </c>
      <c r="R11" s="181">
        <f t="shared" si="10"/>
        <v>0</v>
      </c>
      <c r="S11" s="181">
        <f t="shared" si="10"/>
        <v>0</v>
      </c>
      <c r="T11" s="181">
        <f t="shared" si="10"/>
        <v>0</v>
      </c>
      <c r="U11" s="181">
        <f t="shared" si="10"/>
        <v>0</v>
      </c>
      <c r="V11" s="181">
        <f t="shared" si="10"/>
        <v>0</v>
      </c>
      <c r="W11" s="181">
        <f t="shared" si="10"/>
        <v>0</v>
      </c>
      <c r="X11" s="181">
        <f t="shared" si="10"/>
        <v>0</v>
      </c>
      <c r="Y11" s="155"/>
    </row>
    <row r="12">
      <c r="A12" s="155"/>
      <c r="B12" s="155"/>
      <c r="C12" s="177" t="s">
        <v>89</v>
      </c>
      <c r="D12" s="180">
        <f t="shared" si="4"/>
        <v>0</v>
      </c>
      <c r="E12" s="181">
        <f t="shared" ref="E12:X12" si="11">IF(IFERROR(LEFT(E4,1)="F",False),1,0)</f>
        <v>0</v>
      </c>
      <c r="F12" s="181">
        <f t="shared" si="11"/>
        <v>0</v>
      </c>
      <c r="G12" s="181">
        <f t="shared" si="11"/>
        <v>0</v>
      </c>
      <c r="H12" s="181">
        <f t="shared" si="11"/>
        <v>0</v>
      </c>
      <c r="I12" s="181">
        <f t="shared" si="11"/>
        <v>0</v>
      </c>
      <c r="J12" s="181">
        <f t="shared" si="11"/>
        <v>0</v>
      </c>
      <c r="K12" s="181">
        <f t="shared" si="11"/>
        <v>0</v>
      </c>
      <c r="L12" s="181">
        <f t="shared" si="11"/>
        <v>0</v>
      </c>
      <c r="M12" s="181">
        <f t="shared" si="11"/>
        <v>0</v>
      </c>
      <c r="N12" s="181">
        <f t="shared" si="11"/>
        <v>0</v>
      </c>
      <c r="O12" s="181">
        <f t="shared" si="11"/>
        <v>0</v>
      </c>
      <c r="P12" s="181">
        <f t="shared" si="11"/>
        <v>0</v>
      </c>
      <c r="Q12" s="181">
        <f t="shared" si="11"/>
        <v>0</v>
      </c>
      <c r="R12" s="181">
        <f t="shared" si="11"/>
        <v>0</v>
      </c>
      <c r="S12" s="181">
        <f t="shared" si="11"/>
        <v>0</v>
      </c>
      <c r="T12" s="181">
        <f t="shared" si="11"/>
        <v>0</v>
      </c>
      <c r="U12" s="181">
        <f t="shared" si="11"/>
        <v>0</v>
      </c>
      <c r="V12" s="181">
        <f t="shared" si="11"/>
        <v>0</v>
      </c>
      <c r="W12" s="181">
        <f t="shared" si="11"/>
        <v>0</v>
      </c>
      <c r="X12" s="181">
        <f t="shared" si="11"/>
        <v>0</v>
      </c>
      <c r="Y12" s="155"/>
    </row>
    <row r="13">
      <c r="A13" s="175">
        <v>2.0</v>
      </c>
      <c r="B13" s="176" t="str">
        <f>#REF!</f>
        <v>#REF!</v>
      </c>
      <c r="C13" s="177" t="s">
        <v>82</v>
      </c>
      <c r="D13" s="178"/>
      <c r="E13" s="179" t="str">
        <f t="shared" ref="E13:X13" si="12">INDIRECT(CONCATENATE("scoresheet!R",11*$A3-1+$A13,"C",6+E$2),0)</f>
        <v/>
      </c>
      <c r="F13" s="179" t="str">
        <f t="shared" si="12"/>
        <v/>
      </c>
      <c r="G13" s="179" t="str">
        <f t="shared" si="12"/>
        <v/>
      </c>
      <c r="H13" s="179" t="str">
        <f t="shared" si="12"/>
        <v/>
      </c>
      <c r="I13" s="179" t="str">
        <f t="shared" si="12"/>
        <v/>
      </c>
      <c r="J13" s="179" t="str">
        <f t="shared" si="12"/>
        <v/>
      </c>
      <c r="K13" s="179" t="str">
        <f t="shared" si="12"/>
        <v/>
      </c>
      <c r="L13" s="179" t="str">
        <f t="shared" si="12"/>
        <v/>
      </c>
      <c r="M13" s="179" t="str">
        <f t="shared" si="12"/>
        <v/>
      </c>
      <c r="N13" s="179" t="str">
        <f t="shared" si="12"/>
        <v/>
      </c>
      <c r="O13" s="179" t="str">
        <f t="shared" si="12"/>
        <v/>
      </c>
      <c r="P13" s="179" t="str">
        <f t="shared" si="12"/>
        <v/>
      </c>
      <c r="Q13" s="179" t="str">
        <f t="shared" si="12"/>
        <v/>
      </c>
      <c r="R13" s="179" t="str">
        <f t="shared" si="12"/>
        <v/>
      </c>
      <c r="S13" s="179" t="str">
        <f t="shared" si="12"/>
        <v/>
      </c>
      <c r="T13" s="179" t="str">
        <f t="shared" si="12"/>
        <v/>
      </c>
      <c r="U13" s="179" t="str">
        <f t="shared" si="12"/>
        <v/>
      </c>
      <c r="V13" s="179" t="str">
        <f t="shared" si="12"/>
        <v/>
      </c>
      <c r="W13" s="179" t="str">
        <f t="shared" si="12"/>
        <v/>
      </c>
      <c r="X13" s="179" t="str">
        <f t="shared" si="12"/>
        <v/>
      </c>
      <c r="Y13" s="155"/>
    </row>
    <row r="14">
      <c r="A14" s="155"/>
      <c r="B14" s="155"/>
      <c r="C14" s="177" t="s">
        <v>16</v>
      </c>
      <c r="D14" s="180">
        <f t="shared" ref="D14:D21" si="14">SUM(E14:X14)</f>
        <v>0</v>
      </c>
      <c r="E14" s="181">
        <f t="shared" ref="E14:X14" si="13">IF(IFERROR(LEFT(E13,2)+0,0)&gt;5,1,0)</f>
        <v>0</v>
      </c>
      <c r="F14" s="181">
        <f t="shared" si="13"/>
        <v>0</v>
      </c>
      <c r="G14" s="181">
        <f t="shared" si="13"/>
        <v>0</v>
      </c>
      <c r="H14" s="181">
        <f t="shared" si="13"/>
        <v>0</v>
      </c>
      <c r="I14" s="181">
        <f t="shared" si="13"/>
        <v>0</v>
      </c>
      <c r="J14" s="181">
        <f t="shared" si="13"/>
        <v>0</v>
      </c>
      <c r="K14" s="181">
        <f t="shared" si="13"/>
        <v>0</v>
      </c>
      <c r="L14" s="181">
        <f t="shared" si="13"/>
        <v>0</v>
      </c>
      <c r="M14" s="181">
        <f t="shared" si="13"/>
        <v>0</v>
      </c>
      <c r="N14" s="181">
        <f t="shared" si="13"/>
        <v>0</v>
      </c>
      <c r="O14" s="181">
        <f t="shared" si="13"/>
        <v>0</v>
      </c>
      <c r="P14" s="181">
        <f t="shared" si="13"/>
        <v>0</v>
      </c>
      <c r="Q14" s="181">
        <f t="shared" si="13"/>
        <v>0</v>
      </c>
      <c r="R14" s="181">
        <f t="shared" si="13"/>
        <v>0</v>
      </c>
      <c r="S14" s="181">
        <f t="shared" si="13"/>
        <v>0</v>
      </c>
      <c r="T14" s="181">
        <f t="shared" si="13"/>
        <v>0</v>
      </c>
      <c r="U14" s="181">
        <f t="shared" si="13"/>
        <v>0</v>
      </c>
      <c r="V14" s="181">
        <f t="shared" si="13"/>
        <v>0</v>
      </c>
      <c r="W14" s="181">
        <f t="shared" si="13"/>
        <v>0</v>
      </c>
      <c r="X14" s="181">
        <f t="shared" si="13"/>
        <v>0</v>
      </c>
      <c r="Y14" s="155"/>
    </row>
    <row r="15">
      <c r="A15" s="155"/>
      <c r="B15" s="155"/>
      <c r="C15" s="177" t="s">
        <v>83</v>
      </c>
      <c r="D15" s="180">
        <f t="shared" si="14"/>
        <v>0</v>
      </c>
      <c r="E15" s="181">
        <f t="shared" ref="E15:X15" si="15">IF(LEFT(E13,1)="E",1,0)</f>
        <v>0</v>
      </c>
      <c r="F15" s="181">
        <f t="shared" si="15"/>
        <v>0</v>
      </c>
      <c r="G15" s="181">
        <f t="shared" si="15"/>
        <v>0</v>
      </c>
      <c r="H15" s="181">
        <f t="shared" si="15"/>
        <v>0</v>
      </c>
      <c r="I15" s="181">
        <f t="shared" si="15"/>
        <v>0</v>
      </c>
      <c r="J15" s="181">
        <f t="shared" si="15"/>
        <v>0</v>
      </c>
      <c r="K15" s="181">
        <f t="shared" si="15"/>
        <v>0</v>
      </c>
      <c r="L15" s="181">
        <f t="shared" si="15"/>
        <v>0</v>
      </c>
      <c r="M15" s="181">
        <f t="shared" si="15"/>
        <v>0</v>
      </c>
      <c r="N15" s="181">
        <f t="shared" si="15"/>
        <v>0</v>
      </c>
      <c r="O15" s="181">
        <f t="shared" si="15"/>
        <v>0</v>
      </c>
      <c r="P15" s="181">
        <f t="shared" si="15"/>
        <v>0</v>
      </c>
      <c r="Q15" s="181">
        <f t="shared" si="15"/>
        <v>0</v>
      </c>
      <c r="R15" s="181">
        <f t="shared" si="15"/>
        <v>0</v>
      </c>
      <c r="S15" s="181">
        <f t="shared" si="15"/>
        <v>0</v>
      </c>
      <c r="T15" s="181">
        <f t="shared" si="15"/>
        <v>0</v>
      </c>
      <c r="U15" s="181">
        <f t="shared" si="15"/>
        <v>0</v>
      </c>
      <c r="V15" s="181">
        <f t="shared" si="15"/>
        <v>0</v>
      </c>
      <c r="W15" s="181">
        <f t="shared" si="15"/>
        <v>0</v>
      </c>
      <c r="X15" s="181">
        <f t="shared" si="15"/>
        <v>0</v>
      </c>
      <c r="Y15" s="155"/>
    </row>
    <row r="16">
      <c r="A16" s="155"/>
      <c r="B16" s="155"/>
      <c r="C16" s="177" t="s">
        <v>84</v>
      </c>
      <c r="D16" s="180">
        <f t="shared" si="14"/>
        <v>0</v>
      </c>
      <c r="E16" s="181">
        <f t="shared" ref="E16:X16" si="16">IF(OR(LEFT(E13,2)="B2",LEFT(E13,2)="B1"),1,0)</f>
        <v>0</v>
      </c>
      <c r="F16" s="181">
        <f t="shared" si="16"/>
        <v>0</v>
      </c>
      <c r="G16" s="181">
        <f t="shared" si="16"/>
        <v>0</v>
      </c>
      <c r="H16" s="181">
        <f t="shared" si="16"/>
        <v>0</v>
      </c>
      <c r="I16" s="181">
        <f t="shared" si="16"/>
        <v>0</v>
      </c>
      <c r="J16" s="181">
        <f t="shared" si="16"/>
        <v>0</v>
      </c>
      <c r="K16" s="181">
        <f t="shared" si="16"/>
        <v>0</v>
      </c>
      <c r="L16" s="181">
        <f t="shared" si="16"/>
        <v>0</v>
      </c>
      <c r="M16" s="181">
        <f t="shared" si="16"/>
        <v>0</v>
      </c>
      <c r="N16" s="181">
        <f t="shared" si="16"/>
        <v>0</v>
      </c>
      <c r="O16" s="181">
        <f t="shared" si="16"/>
        <v>0</v>
      </c>
      <c r="P16" s="181">
        <f t="shared" si="16"/>
        <v>0</v>
      </c>
      <c r="Q16" s="181">
        <f t="shared" si="16"/>
        <v>0</v>
      </c>
      <c r="R16" s="181">
        <f t="shared" si="16"/>
        <v>0</v>
      </c>
      <c r="S16" s="181">
        <f t="shared" si="16"/>
        <v>0</v>
      </c>
      <c r="T16" s="181">
        <f t="shared" si="16"/>
        <v>0</v>
      </c>
      <c r="U16" s="181">
        <f t="shared" si="16"/>
        <v>0</v>
      </c>
      <c r="V16" s="181">
        <f t="shared" si="16"/>
        <v>0</v>
      </c>
      <c r="W16" s="181">
        <f t="shared" si="16"/>
        <v>0</v>
      </c>
      <c r="X16" s="181">
        <f t="shared" si="16"/>
        <v>0</v>
      </c>
      <c r="Y16" s="155"/>
    </row>
    <row r="17">
      <c r="A17" s="155"/>
      <c r="B17" s="155"/>
      <c r="C17" s="177" t="s">
        <v>85</v>
      </c>
      <c r="D17" s="180">
        <f t="shared" si="14"/>
        <v>0</v>
      </c>
      <c r="E17" s="181">
        <f t="shared" ref="E17:X17" si="17">IF(LEFT(E13,2)="BE",1,0)</f>
        <v>0</v>
      </c>
      <c r="F17" s="181">
        <f t="shared" si="17"/>
        <v>0</v>
      </c>
      <c r="G17" s="181">
        <f t="shared" si="17"/>
        <v>0</v>
      </c>
      <c r="H17" s="181">
        <f t="shared" si="17"/>
        <v>0</v>
      </c>
      <c r="I17" s="181">
        <f t="shared" si="17"/>
        <v>0</v>
      </c>
      <c r="J17" s="181">
        <f t="shared" si="17"/>
        <v>0</v>
      </c>
      <c r="K17" s="181">
        <f t="shared" si="17"/>
        <v>0</v>
      </c>
      <c r="L17" s="181">
        <f t="shared" si="17"/>
        <v>0</v>
      </c>
      <c r="M17" s="181">
        <f t="shared" si="17"/>
        <v>0</v>
      </c>
      <c r="N17" s="181">
        <f t="shared" si="17"/>
        <v>0</v>
      </c>
      <c r="O17" s="181">
        <f t="shared" si="17"/>
        <v>0</v>
      </c>
      <c r="P17" s="181">
        <f t="shared" si="17"/>
        <v>0</v>
      </c>
      <c r="Q17" s="181">
        <f t="shared" si="17"/>
        <v>0</v>
      </c>
      <c r="R17" s="181">
        <f t="shared" si="17"/>
        <v>0</v>
      </c>
      <c r="S17" s="181">
        <f t="shared" si="17"/>
        <v>0</v>
      </c>
      <c r="T17" s="181">
        <f t="shared" si="17"/>
        <v>0</v>
      </c>
      <c r="U17" s="181">
        <f t="shared" si="17"/>
        <v>0</v>
      </c>
      <c r="V17" s="181">
        <f t="shared" si="17"/>
        <v>0</v>
      </c>
      <c r="W17" s="181">
        <f t="shared" si="17"/>
        <v>0</v>
      </c>
      <c r="X17" s="181">
        <f t="shared" si="17"/>
        <v>0</v>
      </c>
      <c r="Y17" s="155"/>
    </row>
    <row r="18">
      <c r="A18" s="155"/>
      <c r="B18" s="155"/>
      <c r="C18" s="177" t="s">
        <v>86</v>
      </c>
      <c r="D18" s="180">
        <f t="shared" si="14"/>
        <v>0</v>
      </c>
      <c r="E18" s="181">
        <f t="shared" ref="E18:X18" si="18">IF(IFERROR(RIGHT(E13,3)="+10",False),1,0)</f>
        <v>0</v>
      </c>
      <c r="F18" s="181">
        <f t="shared" si="18"/>
        <v>0</v>
      </c>
      <c r="G18" s="181">
        <f t="shared" si="18"/>
        <v>0</v>
      </c>
      <c r="H18" s="181">
        <f t="shared" si="18"/>
        <v>0</v>
      </c>
      <c r="I18" s="181">
        <f t="shared" si="18"/>
        <v>0</v>
      </c>
      <c r="J18" s="181">
        <f t="shared" si="18"/>
        <v>0</v>
      </c>
      <c r="K18" s="181">
        <f t="shared" si="18"/>
        <v>0</v>
      </c>
      <c r="L18" s="181">
        <f t="shared" si="18"/>
        <v>0</v>
      </c>
      <c r="M18" s="181">
        <f t="shared" si="18"/>
        <v>0</v>
      </c>
      <c r="N18" s="181">
        <f t="shared" si="18"/>
        <v>0</v>
      </c>
      <c r="O18" s="181">
        <f t="shared" si="18"/>
        <v>0</v>
      </c>
      <c r="P18" s="181">
        <f t="shared" si="18"/>
        <v>0</v>
      </c>
      <c r="Q18" s="181">
        <f t="shared" si="18"/>
        <v>0</v>
      </c>
      <c r="R18" s="181">
        <f t="shared" si="18"/>
        <v>0</v>
      </c>
      <c r="S18" s="181">
        <f t="shared" si="18"/>
        <v>0</v>
      </c>
      <c r="T18" s="181">
        <f t="shared" si="18"/>
        <v>0</v>
      </c>
      <c r="U18" s="181">
        <f t="shared" si="18"/>
        <v>0</v>
      </c>
      <c r="V18" s="181">
        <f t="shared" si="18"/>
        <v>0</v>
      </c>
      <c r="W18" s="181">
        <f t="shared" si="18"/>
        <v>0</v>
      </c>
      <c r="X18" s="181">
        <f t="shared" si="18"/>
        <v>0</v>
      </c>
      <c r="Y18" s="155"/>
    </row>
    <row r="19">
      <c r="A19" s="155"/>
      <c r="B19" s="155"/>
      <c r="C19" s="177" t="s">
        <v>87</v>
      </c>
      <c r="D19" s="180">
        <f t="shared" si="14"/>
        <v>0</v>
      </c>
      <c r="E19" s="181">
        <f t="shared" ref="E19:X19" si="19">IF(IFERROR(LEFT(E13,2)="CA",False),1,0)</f>
        <v>0</v>
      </c>
      <c r="F19" s="181">
        <f t="shared" si="19"/>
        <v>0</v>
      </c>
      <c r="G19" s="181">
        <f t="shared" si="19"/>
        <v>0</v>
      </c>
      <c r="H19" s="181">
        <f t="shared" si="19"/>
        <v>0</v>
      </c>
      <c r="I19" s="181">
        <f t="shared" si="19"/>
        <v>0</v>
      </c>
      <c r="J19" s="181">
        <f t="shared" si="19"/>
        <v>0</v>
      </c>
      <c r="K19" s="181">
        <f t="shared" si="19"/>
        <v>0</v>
      </c>
      <c r="L19" s="181">
        <f t="shared" si="19"/>
        <v>0</v>
      </c>
      <c r="M19" s="181">
        <f t="shared" si="19"/>
        <v>0</v>
      </c>
      <c r="N19" s="181">
        <f t="shared" si="19"/>
        <v>0</v>
      </c>
      <c r="O19" s="181">
        <f t="shared" si="19"/>
        <v>0</v>
      </c>
      <c r="P19" s="181">
        <f t="shared" si="19"/>
        <v>0</v>
      </c>
      <c r="Q19" s="181">
        <f t="shared" si="19"/>
        <v>0</v>
      </c>
      <c r="R19" s="181">
        <f t="shared" si="19"/>
        <v>0</v>
      </c>
      <c r="S19" s="181">
        <f t="shared" si="19"/>
        <v>0</v>
      </c>
      <c r="T19" s="181">
        <f t="shared" si="19"/>
        <v>0</v>
      </c>
      <c r="U19" s="181">
        <f t="shared" si="19"/>
        <v>0</v>
      </c>
      <c r="V19" s="181">
        <f t="shared" si="19"/>
        <v>0</v>
      </c>
      <c r="W19" s="181">
        <f t="shared" si="19"/>
        <v>0</v>
      </c>
      <c r="X19" s="181">
        <f t="shared" si="19"/>
        <v>0</v>
      </c>
      <c r="Y19" s="155"/>
    </row>
    <row r="20">
      <c r="A20" s="155"/>
      <c r="B20" s="155"/>
      <c r="C20" s="177" t="s">
        <v>88</v>
      </c>
      <c r="D20" s="180">
        <f t="shared" si="14"/>
        <v>0</v>
      </c>
      <c r="E20" s="181">
        <f t="shared" ref="E20:X20" si="20">IF(IFERROR(LEFT(E13,2)="CO",False),1,0)</f>
        <v>0</v>
      </c>
      <c r="F20" s="181">
        <f t="shared" si="20"/>
        <v>0</v>
      </c>
      <c r="G20" s="181">
        <f t="shared" si="20"/>
        <v>0</v>
      </c>
      <c r="H20" s="181">
        <f t="shared" si="20"/>
        <v>0</v>
      </c>
      <c r="I20" s="181">
        <f t="shared" si="20"/>
        <v>0</v>
      </c>
      <c r="J20" s="181">
        <f t="shared" si="20"/>
        <v>0</v>
      </c>
      <c r="K20" s="181">
        <f t="shared" si="20"/>
        <v>0</v>
      </c>
      <c r="L20" s="181">
        <f t="shared" si="20"/>
        <v>0</v>
      </c>
      <c r="M20" s="181">
        <f t="shared" si="20"/>
        <v>0</v>
      </c>
      <c r="N20" s="181">
        <f t="shared" si="20"/>
        <v>0</v>
      </c>
      <c r="O20" s="181">
        <f t="shared" si="20"/>
        <v>0</v>
      </c>
      <c r="P20" s="181">
        <f t="shared" si="20"/>
        <v>0</v>
      </c>
      <c r="Q20" s="181">
        <f t="shared" si="20"/>
        <v>0</v>
      </c>
      <c r="R20" s="181">
        <f t="shared" si="20"/>
        <v>0</v>
      </c>
      <c r="S20" s="181">
        <f t="shared" si="20"/>
        <v>0</v>
      </c>
      <c r="T20" s="181">
        <f t="shared" si="20"/>
        <v>0</v>
      </c>
      <c r="U20" s="181">
        <f t="shared" si="20"/>
        <v>0</v>
      </c>
      <c r="V20" s="181">
        <f t="shared" si="20"/>
        <v>0</v>
      </c>
      <c r="W20" s="181">
        <f t="shared" si="20"/>
        <v>0</v>
      </c>
      <c r="X20" s="181">
        <f t="shared" si="20"/>
        <v>0</v>
      </c>
      <c r="Y20" s="155"/>
    </row>
    <row r="21">
      <c r="A21" s="155"/>
      <c r="B21" s="155"/>
      <c r="C21" s="177" t="s">
        <v>89</v>
      </c>
      <c r="D21" s="180">
        <f t="shared" si="14"/>
        <v>0</v>
      </c>
      <c r="E21" s="181">
        <f t="shared" ref="E21:X21" si="21">IF(IFERROR(LEFT(E13,1)="F",False),1,0)</f>
        <v>0</v>
      </c>
      <c r="F21" s="181">
        <f t="shared" si="21"/>
        <v>0</v>
      </c>
      <c r="G21" s="181">
        <f t="shared" si="21"/>
        <v>0</v>
      </c>
      <c r="H21" s="181">
        <f t="shared" si="21"/>
        <v>0</v>
      </c>
      <c r="I21" s="181">
        <f t="shared" si="21"/>
        <v>0</v>
      </c>
      <c r="J21" s="181">
        <f t="shared" si="21"/>
        <v>0</v>
      </c>
      <c r="K21" s="181">
        <f t="shared" si="21"/>
        <v>0</v>
      </c>
      <c r="L21" s="181">
        <f t="shared" si="21"/>
        <v>0</v>
      </c>
      <c r="M21" s="181">
        <f t="shared" si="21"/>
        <v>0</v>
      </c>
      <c r="N21" s="181">
        <f t="shared" si="21"/>
        <v>0</v>
      </c>
      <c r="O21" s="181">
        <f t="shared" si="21"/>
        <v>0</v>
      </c>
      <c r="P21" s="181">
        <f t="shared" si="21"/>
        <v>0</v>
      </c>
      <c r="Q21" s="181">
        <f t="shared" si="21"/>
        <v>0</v>
      </c>
      <c r="R21" s="181">
        <f t="shared" si="21"/>
        <v>0</v>
      </c>
      <c r="S21" s="181">
        <f t="shared" si="21"/>
        <v>0</v>
      </c>
      <c r="T21" s="181">
        <f t="shared" si="21"/>
        <v>0</v>
      </c>
      <c r="U21" s="181">
        <f t="shared" si="21"/>
        <v>0</v>
      </c>
      <c r="V21" s="181">
        <f t="shared" si="21"/>
        <v>0</v>
      </c>
      <c r="W21" s="181">
        <f t="shared" si="21"/>
        <v>0</v>
      </c>
      <c r="X21" s="181">
        <f t="shared" si="21"/>
        <v>0</v>
      </c>
      <c r="Y21" s="155"/>
    </row>
    <row r="22">
      <c r="A22" s="175">
        <v>3.0</v>
      </c>
      <c r="B22" s="176" t="str">
        <f>#REF!</f>
        <v>#REF!</v>
      </c>
      <c r="C22" s="177" t="s">
        <v>82</v>
      </c>
      <c r="D22" s="178"/>
      <c r="E22" s="179" t="str">
        <f t="shared" ref="E22:X22" si="22">INDIRECT(CONCATENATE("scoresheet!R",11*$A3-1+$A22,"C",6+E$2),0)</f>
        <v/>
      </c>
      <c r="F22" s="179" t="str">
        <f t="shared" si="22"/>
        <v/>
      </c>
      <c r="G22" s="179" t="str">
        <f t="shared" si="22"/>
        <v/>
      </c>
      <c r="H22" s="179" t="str">
        <f t="shared" si="22"/>
        <v/>
      </c>
      <c r="I22" s="179" t="str">
        <f t="shared" si="22"/>
        <v/>
      </c>
      <c r="J22" s="179" t="str">
        <f t="shared" si="22"/>
        <v/>
      </c>
      <c r="K22" s="179" t="str">
        <f t="shared" si="22"/>
        <v/>
      </c>
      <c r="L22" s="179" t="str">
        <f t="shared" si="22"/>
        <v/>
      </c>
      <c r="M22" s="179" t="str">
        <f t="shared" si="22"/>
        <v/>
      </c>
      <c r="N22" s="179" t="str">
        <f t="shared" si="22"/>
        <v/>
      </c>
      <c r="O22" s="179" t="str">
        <f t="shared" si="22"/>
        <v/>
      </c>
      <c r="P22" s="179" t="str">
        <f t="shared" si="22"/>
        <v/>
      </c>
      <c r="Q22" s="179" t="str">
        <f t="shared" si="22"/>
        <v/>
      </c>
      <c r="R22" s="179" t="str">
        <f t="shared" si="22"/>
        <v/>
      </c>
      <c r="S22" s="179" t="str">
        <f t="shared" si="22"/>
        <v/>
      </c>
      <c r="T22" s="179" t="str">
        <f t="shared" si="22"/>
        <v/>
      </c>
      <c r="U22" s="179" t="str">
        <f t="shared" si="22"/>
        <v/>
      </c>
      <c r="V22" s="179" t="str">
        <f t="shared" si="22"/>
        <v/>
      </c>
      <c r="W22" s="179" t="str">
        <f t="shared" si="22"/>
        <v/>
      </c>
      <c r="X22" s="179" t="str">
        <f t="shared" si="22"/>
        <v/>
      </c>
      <c r="Y22" s="155"/>
    </row>
    <row r="23">
      <c r="A23" s="155"/>
      <c r="B23" s="155"/>
      <c r="C23" s="177" t="s">
        <v>16</v>
      </c>
      <c r="D23" s="180">
        <f t="shared" ref="D23:D30" si="24">SUM(E23:X23)</f>
        <v>0</v>
      </c>
      <c r="E23" s="181">
        <f t="shared" ref="E23:X23" si="23">IF(IFERROR(LEFT(E22,2)+0,0)&gt;5,1,0)</f>
        <v>0</v>
      </c>
      <c r="F23" s="181">
        <f t="shared" si="23"/>
        <v>0</v>
      </c>
      <c r="G23" s="181">
        <f t="shared" si="23"/>
        <v>0</v>
      </c>
      <c r="H23" s="181">
        <f t="shared" si="23"/>
        <v>0</v>
      </c>
      <c r="I23" s="181">
        <f t="shared" si="23"/>
        <v>0</v>
      </c>
      <c r="J23" s="181">
        <f t="shared" si="23"/>
        <v>0</v>
      </c>
      <c r="K23" s="181">
        <f t="shared" si="23"/>
        <v>0</v>
      </c>
      <c r="L23" s="181">
        <f t="shared" si="23"/>
        <v>0</v>
      </c>
      <c r="M23" s="181">
        <f t="shared" si="23"/>
        <v>0</v>
      </c>
      <c r="N23" s="181">
        <f t="shared" si="23"/>
        <v>0</v>
      </c>
      <c r="O23" s="181">
        <f t="shared" si="23"/>
        <v>0</v>
      </c>
      <c r="P23" s="181">
        <f t="shared" si="23"/>
        <v>0</v>
      </c>
      <c r="Q23" s="181">
        <f t="shared" si="23"/>
        <v>0</v>
      </c>
      <c r="R23" s="181">
        <f t="shared" si="23"/>
        <v>0</v>
      </c>
      <c r="S23" s="181">
        <f t="shared" si="23"/>
        <v>0</v>
      </c>
      <c r="T23" s="181">
        <f t="shared" si="23"/>
        <v>0</v>
      </c>
      <c r="U23" s="181">
        <f t="shared" si="23"/>
        <v>0</v>
      </c>
      <c r="V23" s="181">
        <f t="shared" si="23"/>
        <v>0</v>
      </c>
      <c r="W23" s="181">
        <f t="shared" si="23"/>
        <v>0</v>
      </c>
      <c r="X23" s="181">
        <f t="shared" si="23"/>
        <v>0</v>
      </c>
      <c r="Y23" s="155"/>
    </row>
    <row r="24">
      <c r="A24" s="155"/>
      <c r="B24" s="155"/>
      <c r="C24" s="177" t="s">
        <v>83</v>
      </c>
      <c r="D24" s="180">
        <f t="shared" si="24"/>
        <v>0</v>
      </c>
      <c r="E24" s="181">
        <f t="shared" ref="E24:X24" si="25">IF(LEFT(E22,1)="E",1,0)</f>
        <v>0</v>
      </c>
      <c r="F24" s="181">
        <f t="shared" si="25"/>
        <v>0</v>
      </c>
      <c r="G24" s="181">
        <f t="shared" si="25"/>
        <v>0</v>
      </c>
      <c r="H24" s="181">
        <f t="shared" si="25"/>
        <v>0</v>
      </c>
      <c r="I24" s="181">
        <f t="shared" si="25"/>
        <v>0</v>
      </c>
      <c r="J24" s="181">
        <f t="shared" si="25"/>
        <v>0</v>
      </c>
      <c r="K24" s="181">
        <f t="shared" si="25"/>
        <v>0</v>
      </c>
      <c r="L24" s="181">
        <f t="shared" si="25"/>
        <v>0</v>
      </c>
      <c r="M24" s="181">
        <f t="shared" si="25"/>
        <v>0</v>
      </c>
      <c r="N24" s="181">
        <f t="shared" si="25"/>
        <v>0</v>
      </c>
      <c r="O24" s="181">
        <f t="shared" si="25"/>
        <v>0</v>
      </c>
      <c r="P24" s="181">
        <f t="shared" si="25"/>
        <v>0</v>
      </c>
      <c r="Q24" s="181">
        <f t="shared" si="25"/>
        <v>0</v>
      </c>
      <c r="R24" s="181">
        <f t="shared" si="25"/>
        <v>0</v>
      </c>
      <c r="S24" s="181">
        <f t="shared" si="25"/>
        <v>0</v>
      </c>
      <c r="T24" s="181">
        <f t="shared" si="25"/>
        <v>0</v>
      </c>
      <c r="U24" s="181">
        <f t="shared" si="25"/>
        <v>0</v>
      </c>
      <c r="V24" s="181">
        <f t="shared" si="25"/>
        <v>0</v>
      </c>
      <c r="W24" s="181">
        <f t="shared" si="25"/>
        <v>0</v>
      </c>
      <c r="X24" s="181">
        <f t="shared" si="25"/>
        <v>0</v>
      </c>
      <c r="Y24" s="155"/>
    </row>
    <row r="25">
      <c r="A25" s="155"/>
      <c r="B25" s="155"/>
      <c r="C25" s="177" t="s">
        <v>84</v>
      </c>
      <c r="D25" s="180">
        <f t="shared" si="24"/>
        <v>0</v>
      </c>
      <c r="E25" s="181">
        <f t="shared" ref="E25:X25" si="26">IF(OR(LEFT(E22,2)="B2",LEFT(E22,2)="B1"),1,0)</f>
        <v>0</v>
      </c>
      <c r="F25" s="181">
        <f t="shared" si="26"/>
        <v>0</v>
      </c>
      <c r="G25" s="181">
        <f t="shared" si="26"/>
        <v>0</v>
      </c>
      <c r="H25" s="181">
        <f t="shared" si="26"/>
        <v>0</v>
      </c>
      <c r="I25" s="181">
        <f t="shared" si="26"/>
        <v>0</v>
      </c>
      <c r="J25" s="181">
        <f t="shared" si="26"/>
        <v>0</v>
      </c>
      <c r="K25" s="181">
        <f t="shared" si="26"/>
        <v>0</v>
      </c>
      <c r="L25" s="181">
        <f t="shared" si="26"/>
        <v>0</v>
      </c>
      <c r="M25" s="181">
        <f t="shared" si="26"/>
        <v>0</v>
      </c>
      <c r="N25" s="181">
        <f t="shared" si="26"/>
        <v>0</v>
      </c>
      <c r="O25" s="181">
        <f t="shared" si="26"/>
        <v>0</v>
      </c>
      <c r="P25" s="181">
        <f t="shared" si="26"/>
        <v>0</v>
      </c>
      <c r="Q25" s="181">
        <f t="shared" si="26"/>
        <v>0</v>
      </c>
      <c r="R25" s="181">
        <f t="shared" si="26"/>
        <v>0</v>
      </c>
      <c r="S25" s="181">
        <f t="shared" si="26"/>
        <v>0</v>
      </c>
      <c r="T25" s="181">
        <f t="shared" si="26"/>
        <v>0</v>
      </c>
      <c r="U25" s="181">
        <f t="shared" si="26"/>
        <v>0</v>
      </c>
      <c r="V25" s="181">
        <f t="shared" si="26"/>
        <v>0</v>
      </c>
      <c r="W25" s="181">
        <f t="shared" si="26"/>
        <v>0</v>
      </c>
      <c r="X25" s="181">
        <f t="shared" si="26"/>
        <v>0</v>
      </c>
      <c r="Y25" s="155"/>
    </row>
    <row r="26">
      <c r="A26" s="155"/>
      <c r="B26" s="155"/>
      <c r="C26" s="177" t="s">
        <v>85</v>
      </c>
      <c r="D26" s="180">
        <f t="shared" si="24"/>
        <v>0</v>
      </c>
      <c r="E26" s="181">
        <f t="shared" ref="E26:X26" si="27">IF(LEFT(E22,2)="BE",1,0)</f>
        <v>0</v>
      </c>
      <c r="F26" s="181">
        <f t="shared" si="27"/>
        <v>0</v>
      </c>
      <c r="G26" s="181">
        <f t="shared" si="27"/>
        <v>0</v>
      </c>
      <c r="H26" s="181">
        <f t="shared" si="27"/>
        <v>0</v>
      </c>
      <c r="I26" s="181">
        <f t="shared" si="27"/>
        <v>0</v>
      </c>
      <c r="J26" s="181">
        <f t="shared" si="27"/>
        <v>0</v>
      </c>
      <c r="K26" s="181">
        <f t="shared" si="27"/>
        <v>0</v>
      </c>
      <c r="L26" s="181">
        <f t="shared" si="27"/>
        <v>0</v>
      </c>
      <c r="M26" s="181">
        <f t="shared" si="27"/>
        <v>0</v>
      </c>
      <c r="N26" s="181">
        <f t="shared" si="27"/>
        <v>0</v>
      </c>
      <c r="O26" s="181">
        <f t="shared" si="27"/>
        <v>0</v>
      </c>
      <c r="P26" s="181">
        <f t="shared" si="27"/>
        <v>0</v>
      </c>
      <c r="Q26" s="181">
        <f t="shared" si="27"/>
        <v>0</v>
      </c>
      <c r="R26" s="181">
        <f t="shared" si="27"/>
        <v>0</v>
      </c>
      <c r="S26" s="181">
        <f t="shared" si="27"/>
        <v>0</v>
      </c>
      <c r="T26" s="181">
        <f t="shared" si="27"/>
        <v>0</v>
      </c>
      <c r="U26" s="181">
        <f t="shared" si="27"/>
        <v>0</v>
      </c>
      <c r="V26" s="181">
        <f t="shared" si="27"/>
        <v>0</v>
      </c>
      <c r="W26" s="181">
        <f t="shared" si="27"/>
        <v>0</v>
      </c>
      <c r="X26" s="181">
        <f t="shared" si="27"/>
        <v>0</v>
      </c>
      <c r="Y26" s="155"/>
    </row>
    <row r="27">
      <c r="A27" s="155"/>
      <c r="B27" s="155"/>
      <c r="C27" s="177" t="s">
        <v>86</v>
      </c>
      <c r="D27" s="180">
        <f t="shared" si="24"/>
        <v>0</v>
      </c>
      <c r="E27" s="181">
        <f t="shared" ref="E27:X27" si="28">IF(IFERROR(RIGHT(E22,3)="+10",False),1,0)</f>
        <v>0</v>
      </c>
      <c r="F27" s="181">
        <f t="shared" si="28"/>
        <v>0</v>
      </c>
      <c r="G27" s="181">
        <f t="shared" si="28"/>
        <v>0</v>
      </c>
      <c r="H27" s="181">
        <f t="shared" si="28"/>
        <v>0</v>
      </c>
      <c r="I27" s="181">
        <f t="shared" si="28"/>
        <v>0</v>
      </c>
      <c r="J27" s="181">
        <f t="shared" si="28"/>
        <v>0</v>
      </c>
      <c r="K27" s="181">
        <f t="shared" si="28"/>
        <v>0</v>
      </c>
      <c r="L27" s="181">
        <f t="shared" si="28"/>
        <v>0</v>
      </c>
      <c r="M27" s="181">
        <f t="shared" si="28"/>
        <v>0</v>
      </c>
      <c r="N27" s="181">
        <f t="shared" si="28"/>
        <v>0</v>
      </c>
      <c r="O27" s="181">
        <f t="shared" si="28"/>
        <v>0</v>
      </c>
      <c r="P27" s="181">
        <f t="shared" si="28"/>
        <v>0</v>
      </c>
      <c r="Q27" s="181">
        <f t="shared" si="28"/>
        <v>0</v>
      </c>
      <c r="R27" s="181">
        <f t="shared" si="28"/>
        <v>0</v>
      </c>
      <c r="S27" s="181">
        <f t="shared" si="28"/>
        <v>0</v>
      </c>
      <c r="T27" s="181">
        <f t="shared" si="28"/>
        <v>0</v>
      </c>
      <c r="U27" s="181">
        <f t="shared" si="28"/>
        <v>0</v>
      </c>
      <c r="V27" s="181">
        <f t="shared" si="28"/>
        <v>0</v>
      </c>
      <c r="W27" s="181">
        <f t="shared" si="28"/>
        <v>0</v>
      </c>
      <c r="X27" s="181">
        <f t="shared" si="28"/>
        <v>0</v>
      </c>
      <c r="Y27" s="155"/>
    </row>
    <row r="28">
      <c r="A28" s="155"/>
      <c r="B28" s="155"/>
      <c r="C28" s="177" t="s">
        <v>87</v>
      </c>
      <c r="D28" s="180">
        <f t="shared" si="24"/>
        <v>0</v>
      </c>
      <c r="E28" s="181">
        <f t="shared" ref="E28:X28" si="29">IF(IFERROR(LEFT(E22,2)="CA",False),1,0)</f>
        <v>0</v>
      </c>
      <c r="F28" s="181">
        <f t="shared" si="29"/>
        <v>0</v>
      </c>
      <c r="G28" s="181">
        <f t="shared" si="29"/>
        <v>0</v>
      </c>
      <c r="H28" s="181">
        <f t="shared" si="29"/>
        <v>0</v>
      </c>
      <c r="I28" s="181">
        <f t="shared" si="29"/>
        <v>0</v>
      </c>
      <c r="J28" s="181">
        <f t="shared" si="29"/>
        <v>0</v>
      </c>
      <c r="K28" s="181">
        <f t="shared" si="29"/>
        <v>0</v>
      </c>
      <c r="L28" s="181">
        <f t="shared" si="29"/>
        <v>0</v>
      </c>
      <c r="M28" s="181">
        <f t="shared" si="29"/>
        <v>0</v>
      </c>
      <c r="N28" s="181">
        <f t="shared" si="29"/>
        <v>0</v>
      </c>
      <c r="O28" s="181">
        <f t="shared" si="29"/>
        <v>0</v>
      </c>
      <c r="P28" s="181">
        <f t="shared" si="29"/>
        <v>0</v>
      </c>
      <c r="Q28" s="181">
        <f t="shared" si="29"/>
        <v>0</v>
      </c>
      <c r="R28" s="181">
        <f t="shared" si="29"/>
        <v>0</v>
      </c>
      <c r="S28" s="181">
        <f t="shared" si="29"/>
        <v>0</v>
      </c>
      <c r="T28" s="181">
        <f t="shared" si="29"/>
        <v>0</v>
      </c>
      <c r="U28" s="181">
        <f t="shared" si="29"/>
        <v>0</v>
      </c>
      <c r="V28" s="181">
        <f t="shared" si="29"/>
        <v>0</v>
      </c>
      <c r="W28" s="181">
        <f t="shared" si="29"/>
        <v>0</v>
      </c>
      <c r="X28" s="181">
        <f t="shared" si="29"/>
        <v>0</v>
      </c>
      <c r="Y28" s="155"/>
    </row>
    <row r="29">
      <c r="A29" s="155"/>
      <c r="B29" s="155"/>
      <c r="C29" s="177" t="s">
        <v>88</v>
      </c>
      <c r="D29" s="180">
        <f t="shared" si="24"/>
        <v>0</v>
      </c>
      <c r="E29" s="181">
        <f t="shared" ref="E29:X29" si="30">IF(IFERROR(LEFT(E22,2)="CO",False),1,0)</f>
        <v>0</v>
      </c>
      <c r="F29" s="181">
        <f t="shared" si="30"/>
        <v>0</v>
      </c>
      <c r="G29" s="181">
        <f t="shared" si="30"/>
        <v>0</v>
      </c>
      <c r="H29" s="181">
        <f t="shared" si="30"/>
        <v>0</v>
      </c>
      <c r="I29" s="181">
        <f t="shared" si="30"/>
        <v>0</v>
      </c>
      <c r="J29" s="181">
        <f t="shared" si="30"/>
        <v>0</v>
      </c>
      <c r="K29" s="181">
        <f t="shared" si="30"/>
        <v>0</v>
      </c>
      <c r="L29" s="181">
        <f t="shared" si="30"/>
        <v>0</v>
      </c>
      <c r="M29" s="181">
        <f t="shared" si="30"/>
        <v>0</v>
      </c>
      <c r="N29" s="181">
        <f t="shared" si="30"/>
        <v>0</v>
      </c>
      <c r="O29" s="181">
        <f t="shared" si="30"/>
        <v>0</v>
      </c>
      <c r="P29" s="181">
        <f t="shared" si="30"/>
        <v>0</v>
      </c>
      <c r="Q29" s="181">
        <f t="shared" si="30"/>
        <v>0</v>
      </c>
      <c r="R29" s="181">
        <f t="shared" si="30"/>
        <v>0</v>
      </c>
      <c r="S29" s="181">
        <f t="shared" si="30"/>
        <v>0</v>
      </c>
      <c r="T29" s="181">
        <f t="shared" si="30"/>
        <v>0</v>
      </c>
      <c r="U29" s="181">
        <f t="shared" si="30"/>
        <v>0</v>
      </c>
      <c r="V29" s="181">
        <f t="shared" si="30"/>
        <v>0</v>
      </c>
      <c r="W29" s="181">
        <f t="shared" si="30"/>
        <v>0</v>
      </c>
      <c r="X29" s="181">
        <f t="shared" si="30"/>
        <v>0</v>
      </c>
      <c r="Y29" s="155"/>
    </row>
    <row r="30">
      <c r="A30" s="155"/>
      <c r="B30" s="155"/>
      <c r="C30" s="177" t="s">
        <v>89</v>
      </c>
      <c r="D30" s="180">
        <f t="shared" si="24"/>
        <v>0</v>
      </c>
      <c r="E30" s="181">
        <f t="shared" ref="E30:X30" si="31">IF(IFERROR(LEFT(E22,1)="F",False),1,0)</f>
        <v>0</v>
      </c>
      <c r="F30" s="181">
        <f t="shared" si="31"/>
        <v>0</v>
      </c>
      <c r="G30" s="181">
        <f t="shared" si="31"/>
        <v>0</v>
      </c>
      <c r="H30" s="181">
        <f t="shared" si="31"/>
        <v>0</v>
      </c>
      <c r="I30" s="181">
        <f t="shared" si="31"/>
        <v>0</v>
      </c>
      <c r="J30" s="181">
        <f t="shared" si="31"/>
        <v>0</v>
      </c>
      <c r="K30" s="181">
        <f t="shared" si="31"/>
        <v>0</v>
      </c>
      <c r="L30" s="181">
        <f t="shared" si="31"/>
        <v>0</v>
      </c>
      <c r="M30" s="181">
        <f t="shared" si="31"/>
        <v>0</v>
      </c>
      <c r="N30" s="181">
        <f t="shared" si="31"/>
        <v>0</v>
      </c>
      <c r="O30" s="181">
        <f t="shared" si="31"/>
        <v>0</v>
      </c>
      <c r="P30" s="181">
        <f t="shared" si="31"/>
        <v>0</v>
      </c>
      <c r="Q30" s="181">
        <f t="shared" si="31"/>
        <v>0</v>
      </c>
      <c r="R30" s="181">
        <f t="shared" si="31"/>
        <v>0</v>
      </c>
      <c r="S30" s="181">
        <f t="shared" si="31"/>
        <v>0</v>
      </c>
      <c r="T30" s="181">
        <f t="shared" si="31"/>
        <v>0</v>
      </c>
      <c r="U30" s="181">
        <f t="shared" si="31"/>
        <v>0</v>
      </c>
      <c r="V30" s="181">
        <f t="shared" si="31"/>
        <v>0</v>
      </c>
      <c r="W30" s="181">
        <f t="shared" si="31"/>
        <v>0</v>
      </c>
      <c r="X30" s="181">
        <f t="shared" si="31"/>
        <v>0</v>
      </c>
      <c r="Y30" s="155"/>
    </row>
    <row r="31">
      <c r="A31" s="175">
        <v>4.0</v>
      </c>
      <c r="B31" s="176" t="str">
        <f>#REF!</f>
        <v>#REF!</v>
      </c>
      <c r="C31" s="177" t="s">
        <v>82</v>
      </c>
      <c r="D31" s="178"/>
      <c r="E31" s="179" t="str">
        <f t="shared" ref="E31:X31" si="32">INDIRECT(CONCATENATE("scoresheet!R",11*$A3-1+$A31,"C",6+E$2),0)</f>
        <v/>
      </c>
      <c r="F31" s="179" t="str">
        <f t="shared" si="32"/>
        <v/>
      </c>
      <c r="G31" s="179" t="str">
        <f t="shared" si="32"/>
        <v/>
      </c>
      <c r="H31" s="179" t="str">
        <f t="shared" si="32"/>
        <v/>
      </c>
      <c r="I31" s="179" t="str">
        <f t="shared" si="32"/>
        <v/>
      </c>
      <c r="J31" s="179" t="str">
        <f t="shared" si="32"/>
        <v/>
      </c>
      <c r="K31" s="179" t="str">
        <f t="shared" si="32"/>
        <v/>
      </c>
      <c r="L31" s="179" t="str">
        <f t="shared" si="32"/>
        <v/>
      </c>
      <c r="M31" s="179" t="str">
        <f t="shared" si="32"/>
        <v/>
      </c>
      <c r="N31" s="179" t="str">
        <f t="shared" si="32"/>
        <v/>
      </c>
      <c r="O31" s="179" t="str">
        <f t="shared" si="32"/>
        <v/>
      </c>
      <c r="P31" s="179" t="str">
        <f t="shared" si="32"/>
        <v/>
      </c>
      <c r="Q31" s="179" t="str">
        <f t="shared" si="32"/>
        <v/>
      </c>
      <c r="R31" s="179" t="str">
        <f t="shared" si="32"/>
        <v/>
      </c>
      <c r="S31" s="179" t="str">
        <f t="shared" si="32"/>
        <v/>
      </c>
      <c r="T31" s="179" t="str">
        <f t="shared" si="32"/>
        <v/>
      </c>
      <c r="U31" s="179" t="str">
        <f t="shared" si="32"/>
        <v/>
      </c>
      <c r="V31" s="179" t="str">
        <f t="shared" si="32"/>
        <v/>
      </c>
      <c r="W31" s="179" t="str">
        <f t="shared" si="32"/>
        <v/>
      </c>
      <c r="X31" s="179" t="str">
        <f t="shared" si="32"/>
        <v/>
      </c>
      <c r="Y31" s="155"/>
    </row>
    <row r="32">
      <c r="A32" s="155"/>
      <c r="B32" s="155"/>
      <c r="C32" s="177" t="s">
        <v>16</v>
      </c>
      <c r="D32" s="180">
        <f t="shared" ref="D32:D39" si="34">SUM(E32:X32)</f>
        <v>0</v>
      </c>
      <c r="E32" s="181">
        <f t="shared" ref="E32:X32" si="33">IF(IFERROR(LEFT(E31,2)+0,0)&gt;5,1,0)</f>
        <v>0</v>
      </c>
      <c r="F32" s="181">
        <f t="shared" si="33"/>
        <v>0</v>
      </c>
      <c r="G32" s="181">
        <f t="shared" si="33"/>
        <v>0</v>
      </c>
      <c r="H32" s="181">
        <f t="shared" si="33"/>
        <v>0</v>
      </c>
      <c r="I32" s="181">
        <f t="shared" si="33"/>
        <v>0</v>
      </c>
      <c r="J32" s="181">
        <f t="shared" si="33"/>
        <v>0</v>
      </c>
      <c r="K32" s="181">
        <f t="shared" si="33"/>
        <v>0</v>
      </c>
      <c r="L32" s="181">
        <f t="shared" si="33"/>
        <v>0</v>
      </c>
      <c r="M32" s="181">
        <f t="shared" si="33"/>
        <v>0</v>
      </c>
      <c r="N32" s="181">
        <f t="shared" si="33"/>
        <v>0</v>
      </c>
      <c r="O32" s="181">
        <f t="shared" si="33"/>
        <v>0</v>
      </c>
      <c r="P32" s="181">
        <f t="shared" si="33"/>
        <v>0</v>
      </c>
      <c r="Q32" s="181">
        <f t="shared" si="33"/>
        <v>0</v>
      </c>
      <c r="R32" s="181">
        <f t="shared" si="33"/>
        <v>0</v>
      </c>
      <c r="S32" s="181">
        <f t="shared" si="33"/>
        <v>0</v>
      </c>
      <c r="T32" s="181">
        <f t="shared" si="33"/>
        <v>0</v>
      </c>
      <c r="U32" s="181">
        <f t="shared" si="33"/>
        <v>0</v>
      </c>
      <c r="V32" s="181">
        <f t="shared" si="33"/>
        <v>0</v>
      </c>
      <c r="W32" s="181">
        <f t="shared" si="33"/>
        <v>0</v>
      </c>
      <c r="X32" s="181">
        <f t="shared" si="33"/>
        <v>0</v>
      </c>
      <c r="Y32" s="155"/>
    </row>
    <row r="33">
      <c r="A33" s="155"/>
      <c r="B33" s="155"/>
      <c r="C33" s="177" t="s">
        <v>83</v>
      </c>
      <c r="D33" s="180">
        <f t="shared" si="34"/>
        <v>0</v>
      </c>
      <c r="E33" s="181">
        <f t="shared" ref="E33:X33" si="35">IF(LEFT(E31,1)="E",1,0)</f>
        <v>0</v>
      </c>
      <c r="F33" s="181">
        <f t="shared" si="35"/>
        <v>0</v>
      </c>
      <c r="G33" s="181">
        <f t="shared" si="35"/>
        <v>0</v>
      </c>
      <c r="H33" s="181">
        <f t="shared" si="35"/>
        <v>0</v>
      </c>
      <c r="I33" s="181">
        <f t="shared" si="35"/>
        <v>0</v>
      </c>
      <c r="J33" s="181">
        <f t="shared" si="35"/>
        <v>0</v>
      </c>
      <c r="K33" s="181">
        <f t="shared" si="35"/>
        <v>0</v>
      </c>
      <c r="L33" s="181">
        <f t="shared" si="35"/>
        <v>0</v>
      </c>
      <c r="M33" s="181">
        <f t="shared" si="35"/>
        <v>0</v>
      </c>
      <c r="N33" s="181">
        <f t="shared" si="35"/>
        <v>0</v>
      </c>
      <c r="O33" s="181">
        <f t="shared" si="35"/>
        <v>0</v>
      </c>
      <c r="P33" s="181">
        <f t="shared" si="35"/>
        <v>0</v>
      </c>
      <c r="Q33" s="181">
        <f t="shared" si="35"/>
        <v>0</v>
      </c>
      <c r="R33" s="181">
        <f t="shared" si="35"/>
        <v>0</v>
      </c>
      <c r="S33" s="181">
        <f t="shared" si="35"/>
        <v>0</v>
      </c>
      <c r="T33" s="181">
        <f t="shared" si="35"/>
        <v>0</v>
      </c>
      <c r="U33" s="181">
        <f t="shared" si="35"/>
        <v>0</v>
      </c>
      <c r="V33" s="181">
        <f t="shared" si="35"/>
        <v>0</v>
      </c>
      <c r="W33" s="181">
        <f t="shared" si="35"/>
        <v>0</v>
      </c>
      <c r="X33" s="181">
        <f t="shared" si="35"/>
        <v>0</v>
      </c>
      <c r="Y33" s="155"/>
    </row>
    <row r="34">
      <c r="A34" s="155"/>
      <c r="B34" s="155"/>
      <c r="C34" s="177" t="s">
        <v>84</v>
      </c>
      <c r="D34" s="180">
        <f t="shared" si="34"/>
        <v>0</v>
      </c>
      <c r="E34" s="181">
        <f t="shared" ref="E34:X34" si="36">IF(OR(LEFT(E31,2)="B2",LEFT(E31,2)="B1"),1,0)</f>
        <v>0</v>
      </c>
      <c r="F34" s="181">
        <f t="shared" si="36"/>
        <v>0</v>
      </c>
      <c r="G34" s="181">
        <f t="shared" si="36"/>
        <v>0</v>
      </c>
      <c r="H34" s="181">
        <f t="shared" si="36"/>
        <v>0</v>
      </c>
      <c r="I34" s="181">
        <f t="shared" si="36"/>
        <v>0</v>
      </c>
      <c r="J34" s="181">
        <f t="shared" si="36"/>
        <v>0</v>
      </c>
      <c r="K34" s="181">
        <f t="shared" si="36"/>
        <v>0</v>
      </c>
      <c r="L34" s="181">
        <f t="shared" si="36"/>
        <v>0</v>
      </c>
      <c r="M34" s="181">
        <f t="shared" si="36"/>
        <v>0</v>
      </c>
      <c r="N34" s="181">
        <f t="shared" si="36"/>
        <v>0</v>
      </c>
      <c r="O34" s="181">
        <f t="shared" si="36"/>
        <v>0</v>
      </c>
      <c r="P34" s="181">
        <f t="shared" si="36"/>
        <v>0</v>
      </c>
      <c r="Q34" s="181">
        <f t="shared" si="36"/>
        <v>0</v>
      </c>
      <c r="R34" s="181">
        <f t="shared" si="36"/>
        <v>0</v>
      </c>
      <c r="S34" s="181">
        <f t="shared" si="36"/>
        <v>0</v>
      </c>
      <c r="T34" s="181">
        <f t="shared" si="36"/>
        <v>0</v>
      </c>
      <c r="U34" s="181">
        <f t="shared" si="36"/>
        <v>0</v>
      </c>
      <c r="V34" s="181">
        <f t="shared" si="36"/>
        <v>0</v>
      </c>
      <c r="W34" s="181">
        <f t="shared" si="36"/>
        <v>0</v>
      </c>
      <c r="X34" s="181">
        <f t="shared" si="36"/>
        <v>0</v>
      </c>
      <c r="Y34" s="155"/>
    </row>
    <row r="35">
      <c r="A35" s="155"/>
      <c r="B35" s="155"/>
      <c r="C35" s="177" t="s">
        <v>85</v>
      </c>
      <c r="D35" s="180">
        <f t="shared" si="34"/>
        <v>0</v>
      </c>
      <c r="E35" s="181">
        <f t="shared" ref="E35:X35" si="37">IF(LEFT(E31,2)="BE",1,0)</f>
        <v>0</v>
      </c>
      <c r="F35" s="181">
        <f t="shared" si="37"/>
        <v>0</v>
      </c>
      <c r="G35" s="181">
        <f t="shared" si="37"/>
        <v>0</v>
      </c>
      <c r="H35" s="181">
        <f t="shared" si="37"/>
        <v>0</v>
      </c>
      <c r="I35" s="181">
        <f t="shared" si="37"/>
        <v>0</v>
      </c>
      <c r="J35" s="181">
        <f t="shared" si="37"/>
        <v>0</v>
      </c>
      <c r="K35" s="181">
        <f t="shared" si="37"/>
        <v>0</v>
      </c>
      <c r="L35" s="181">
        <f t="shared" si="37"/>
        <v>0</v>
      </c>
      <c r="M35" s="181">
        <f t="shared" si="37"/>
        <v>0</v>
      </c>
      <c r="N35" s="181">
        <f t="shared" si="37"/>
        <v>0</v>
      </c>
      <c r="O35" s="181">
        <f t="shared" si="37"/>
        <v>0</v>
      </c>
      <c r="P35" s="181">
        <f t="shared" si="37"/>
        <v>0</v>
      </c>
      <c r="Q35" s="181">
        <f t="shared" si="37"/>
        <v>0</v>
      </c>
      <c r="R35" s="181">
        <f t="shared" si="37"/>
        <v>0</v>
      </c>
      <c r="S35" s="181">
        <f t="shared" si="37"/>
        <v>0</v>
      </c>
      <c r="T35" s="181">
        <f t="shared" si="37"/>
        <v>0</v>
      </c>
      <c r="U35" s="181">
        <f t="shared" si="37"/>
        <v>0</v>
      </c>
      <c r="V35" s="181">
        <f t="shared" si="37"/>
        <v>0</v>
      </c>
      <c r="W35" s="181">
        <f t="shared" si="37"/>
        <v>0</v>
      </c>
      <c r="X35" s="181">
        <f t="shared" si="37"/>
        <v>0</v>
      </c>
      <c r="Y35" s="155"/>
    </row>
    <row r="36">
      <c r="A36" s="155"/>
      <c r="B36" s="155"/>
      <c r="C36" s="177" t="s">
        <v>86</v>
      </c>
      <c r="D36" s="180">
        <f t="shared" si="34"/>
        <v>0</v>
      </c>
      <c r="E36" s="181">
        <f t="shared" ref="E36:X36" si="38">IF(IFERROR(RIGHT(E31,3)="+10",False),1,0)</f>
        <v>0</v>
      </c>
      <c r="F36" s="181">
        <f t="shared" si="38"/>
        <v>0</v>
      </c>
      <c r="G36" s="181">
        <f t="shared" si="38"/>
        <v>0</v>
      </c>
      <c r="H36" s="181">
        <f t="shared" si="38"/>
        <v>0</v>
      </c>
      <c r="I36" s="181">
        <f t="shared" si="38"/>
        <v>0</v>
      </c>
      <c r="J36" s="181">
        <f t="shared" si="38"/>
        <v>0</v>
      </c>
      <c r="K36" s="181">
        <f t="shared" si="38"/>
        <v>0</v>
      </c>
      <c r="L36" s="181">
        <f t="shared" si="38"/>
        <v>0</v>
      </c>
      <c r="M36" s="181">
        <f t="shared" si="38"/>
        <v>0</v>
      </c>
      <c r="N36" s="181">
        <f t="shared" si="38"/>
        <v>0</v>
      </c>
      <c r="O36" s="181">
        <f t="shared" si="38"/>
        <v>0</v>
      </c>
      <c r="P36" s="181">
        <f t="shared" si="38"/>
        <v>0</v>
      </c>
      <c r="Q36" s="181">
        <f t="shared" si="38"/>
        <v>0</v>
      </c>
      <c r="R36" s="181">
        <f t="shared" si="38"/>
        <v>0</v>
      </c>
      <c r="S36" s="181">
        <f t="shared" si="38"/>
        <v>0</v>
      </c>
      <c r="T36" s="181">
        <f t="shared" si="38"/>
        <v>0</v>
      </c>
      <c r="U36" s="181">
        <f t="shared" si="38"/>
        <v>0</v>
      </c>
      <c r="V36" s="181">
        <f t="shared" si="38"/>
        <v>0</v>
      </c>
      <c r="W36" s="181">
        <f t="shared" si="38"/>
        <v>0</v>
      </c>
      <c r="X36" s="181">
        <f t="shared" si="38"/>
        <v>0</v>
      </c>
      <c r="Y36" s="155"/>
    </row>
    <row r="37">
      <c r="A37" s="155"/>
      <c r="B37" s="155"/>
      <c r="C37" s="177" t="s">
        <v>87</v>
      </c>
      <c r="D37" s="180">
        <f t="shared" si="34"/>
        <v>0</v>
      </c>
      <c r="E37" s="181">
        <f t="shared" ref="E37:X37" si="39">IF(IFERROR(LEFT(E31,2)="CA",False),1,0)</f>
        <v>0</v>
      </c>
      <c r="F37" s="181">
        <f t="shared" si="39"/>
        <v>0</v>
      </c>
      <c r="G37" s="181">
        <f t="shared" si="39"/>
        <v>0</v>
      </c>
      <c r="H37" s="181">
        <f t="shared" si="39"/>
        <v>0</v>
      </c>
      <c r="I37" s="181">
        <f t="shared" si="39"/>
        <v>0</v>
      </c>
      <c r="J37" s="181">
        <f t="shared" si="39"/>
        <v>0</v>
      </c>
      <c r="K37" s="181">
        <f t="shared" si="39"/>
        <v>0</v>
      </c>
      <c r="L37" s="181">
        <f t="shared" si="39"/>
        <v>0</v>
      </c>
      <c r="M37" s="181">
        <f t="shared" si="39"/>
        <v>0</v>
      </c>
      <c r="N37" s="181">
        <f t="shared" si="39"/>
        <v>0</v>
      </c>
      <c r="O37" s="181">
        <f t="shared" si="39"/>
        <v>0</v>
      </c>
      <c r="P37" s="181">
        <f t="shared" si="39"/>
        <v>0</v>
      </c>
      <c r="Q37" s="181">
        <f t="shared" si="39"/>
        <v>0</v>
      </c>
      <c r="R37" s="181">
        <f t="shared" si="39"/>
        <v>0</v>
      </c>
      <c r="S37" s="181">
        <f t="shared" si="39"/>
        <v>0</v>
      </c>
      <c r="T37" s="181">
        <f t="shared" si="39"/>
        <v>0</v>
      </c>
      <c r="U37" s="181">
        <f t="shared" si="39"/>
        <v>0</v>
      </c>
      <c r="V37" s="181">
        <f t="shared" si="39"/>
        <v>0</v>
      </c>
      <c r="W37" s="181">
        <f t="shared" si="39"/>
        <v>0</v>
      </c>
      <c r="X37" s="181">
        <f t="shared" si="39"/>
        <v>0</v>
      </c>
      <c r="Y37" s="155"/>
    </row>
    <row r="38">
      <c r="A38" s="155"/>
      <c r="B38" s="155"/>
      <c r="C38" s="177" t="s">
        <v>88</v>
      </c>
      <c r="D38" s="180">
        <f t="shared" si="34"/>
        <v>0</v>
      </c>
      <c r="E38" s="181">
        <f t="shared" ref="E38:X38" si="40">IF(IFERROR(LEFT(E31,2)="CO",False),1,0)</f>
        <v>0</v>
      </c>
      <c r="F38" s="181">
        <f t="shared" si="40"/>
        <v>0</v>
      </c>
      <c r="G38" s="181">
        <f t="shared" si="40"/>
        <v>0</v>
      </c>
      <c r="H38" s="181">
        <f t="shared" si="40"/>
        <v>0</v>
      </c>
      <c r="I38" s="181">
        <f t="shared" si="40"/>
        <v>0</v>
      </c>
      <c r="J38" s="181">
        <f t="shared" si="40"/>
        <v>0</v>
      </c>
      <c r="K38" s="181">
        <f t="shared" si="40"/>
        <v>0</v>
      </c>
      <c r="L38" s="181">
        <f t="shared" si="40"/>
        <v>0</v>
      </c>
      <c r="M38" s="181">
        <f t="shared" si="40"/>
        <v>0</v>
      </c>
      <c r="N38" s="181">
        <f t="shared" si="40"/>
        <v>0</v>
      </c>
      <c r="O38" s="181">
        <f t="shared" si="40"/>
        <v>0</v>
      </c>
      <c r="P38" s="181">
        <f t="shared" si="40"/>
        <v>0</v>
      </c>
      <c r="Q38" s="181">
        <f t="shared" si="40"/>
        <v>0</v>
      </c>
      <c r="R38" s="181">
        <f t="shared" si="40"/>
        <v>0</v>
      </c>
      <c r="S38" s="181">
        <f t="shared" si="40"/>
        <v>0</v>
      </c>
      <c r="T38" s="181">
        <f t="shared" si="40"/>
        <v>0</v>
      </c>
      <c r="U38" s="181">
        <f t="shared" si="40"/>
        <v>0</v>
      </c>
      <c r="V38" s="181">
        <f t="shared" si="40"/>
        <v>0</v>
      </c>
      <c r="W38" s="181">
        <f t="shared" si="40"/>
        <v>0</v>
      </c>
      <c r="X38" s="181">
        <f t="shared" si="40"/>
        <v>0</v>
      </c>
      <c r="Y38" s="155"/>
    </row>
    <row r="39">
      <c r="A39" s="155"/>
      <c r="B39" s="155"/>
      <c r="C39" s="177" t="s">
        <v>89</v>
      </c>
      <c r="D39" s="180">
        <f t="shared" si="34"/>
        <v>0</v>
      </c>
      <c r="E39" s="181">
        <f t="shared" ref="E39:X39" si="41">IF(IFERROR(LEFT(E31,1)="F",False),1,0)</f>
        <v>0</v>
      </c>
      <c r="F39" s="181">
        <f t="shared" si="41"/>
        <v>0</v>
      </c>
      <c r="G39" s="181">
        <f t="shared" si="41"/>
        <v>0</v>
      </c>
      <c r="H39" s="181">
        <f t="shared" si="41"/>
        <v>0</v>
      </c>
      <c r="I39" s="181">
        <f t="shared" si="41"/>
        <v>0</v>
      </c>
      <c r="J39" s="181">
        <f t="shared" si="41"/>
        <v>0</v>
      </c>
      <c r="K39" s="181">
        <f t="shared" si="41"/>
        <v>0</v>
      </c>
      <c r="L39" s="181">
        <f t="shared" si="41"/>
        <v>0</v>
      </c>
      <c r="M39" s="181">
        <f t="shared" si="41"/>
        <v>0</v>
      </c>
      <c r="N39" s="181">
        <f t="shared" si="41"/>
        <v>0</v>
      </c>
      <c r="O39" s="181">
        <f t="shared" si="41"/>
        <v>0</v>
      </c>
      <c r="P39" s="181">
        <f t="shared" si="41"/>
        <v>0</v>
      </c>
      <c r="Q39" s="181">
        <f t="shared" si="41"/>
        <v>0</v>
      </c>
      <c r="R39" s="181">
        <f t="shared" si="41"/>
        <v>0</v>
      </c>
      <c r="S39" s="181">
        <f t="shared" si="41"/>
        <v>0</v>
      </c>
      <c r="T39" s="181">
        <f t="shared" si="41"/>
        <v>0</v>
      </c>
      <c r="U39" s="181">
        <f t="shared" si="41"/>
        <v>0</v>
      </c>
      <c r="V39" s="181">
        <f t="shared" si="41"/>
        <v>0</v>
      </c>
      <c r="W39" s="181">
        <f t="shared" si="41"/>
        <v>0</v>
      </c>
      <c r="X39" s="181">
        <f t="shared" si="41"/>
        <v>0</v>
      </c>
      <c r="Y39" s="155"/>
    </row>
    <row r="40">
      <c r="A40" s="175">
        <v>5.0</v>
      </c>
      <c r="B40" s="176" t="str">
        <f>#REF!</f>
        <v>#REF!</v>
      </c>
      <c r="C40" s="177" t="s">
        <v>82</v>
      </c>
      <c r="D40" s="178"/>
      <c r="E40" s="179" t="str">
        <f t="shared" ref="E40:X40" si="42">INDIRECT(CONCATENATE("scoresheet!R",11*$A3-1+$A40,"C",6+E$2),0)</f>
        <v/>
      </c>
      <c r="F40" s="179" t="str">
        <f t="shared" si="42"/>
        <v/>
      </c>
      <c r="G40" s="179" t="str">
        <f t="shared" si="42"/>
        <v/>
      </c>
      <c r="H40" s="179" t="str">
        <f t="shared" si="42"/>
        <v/>
      </c>
      <c r="I40" s="179" t="str">
        <f t="shared" si="42"/>
        <v/>
      </c>
      <c r="J40" s="179" t="str">
        <f t="shared" si="42"/>
        <v/>
      </c>
      <c r="K40" s="179" t="str">
        <f t="shared" si="42"/>
        <v/>
      </c>
      <c r="L40" s="179" t="str">
        <f t="shared" si="42"/>
        <v/>
      </c>
      <c r="M40" s="179" t="str">
        <f t="shared" si="42"/>
        <v/>
      </c>
      <c r="N40" s="179" t="str">
        <f t="shared" si="42"/>
        <v/>
      </c>
      <c r="O40" s="179" t="str">
        <f t="shared" si="42"/>
        <v/>
      </c>
      <c r="P40" s="179" t="str">
        <f t="shared" si="42"/>
        <v/>
      </c>
      <c r="Q40" s="179" t="str">
        <f t="shared" si="42"/>
        <v/>
      </c>
      <c r="R40" s="179" t="str">
        <f t="shared" si="42"/>
        <v/>
      </c>
      <c r="S40" s="179" t="str">
        <f t="shared" si="42"/>
        <v/>
      </c>
      <c r="T40" s="179" t="str">
        <f t="shared" si="42"/>
        <v/>
      </c>
      <c r="U40" s="179" t="str">
        <f t="shared" si="42"/>
        <v/>
      </c>
      <c r="V40" s="179" t="str">
        <f t="shared" si="42"/>
        <v/>
      </c>
      <c r="W40" s="179" t="str">
        <f t="shared" si="42"/>
        <v/>
      </c>
      <c r="X40" s="179" t="str">
        <f t="shared" si="42"/>
        <v/>
      </c>
      <c r="Y40" s="155"/>
    </row>
    <row r="41">
      <c r="A41" s="155"/>
      <c r="B41" s="155"/>
      <c r="C41" s="177" t="s">
        <v>16</v>
      </c>
      <c r="D41" s="180">
        <f t="shared" ref="D41:D48" si="44">SUM(E41:X41)</f>
        <v>0</v>
      </c>
      <c r="E41" s="181">
        <f t="shared" ref="E41:X41" si="43">IF(IFERROR(LEFT(E40,2)+0,0)&gt;5,1,0)</f>
        <v>0</v>
      </c>
      <c r="F41" s="181">
        <f t="shared" si="43"/>
        <v>0</v>
      </c>
      <c r="G41" s="181">
        <f t="shared" si="43"/>
        <v>0</v>
      </c>
      <c r="H41" s="181">
        <f t="shared" si="43"/>
        <v>0</v>
      </c>
      <c r="I41" s="181">
        <f t="shared" si="43"/>
        <v>0</v>
      </c>
      <c r="J41" s="181">
        <f t="shared" si="43"/>
        <v>0</v>
      </c>
      <c r="K41" s="181">
        <f t="shared" si="43"/>
        <v>0</v>
      </c>
      <c r="L41" s="181">
        <f t="shared" si="43"/>
        <v>0</v>
      </c>
      <c r="M41" s="181">
        <f t="shared" si="43"/>
        <v>0</v>
      </c>
      <c r="N41" s="181">
        <f t="shared" si="43"/>
        <v>0</v>
      </c>
      <c r="O41" s="181">
        <f t="shared" si="43"/>
        <v>0</v>
      </c>
      <c r="P41" s="181">
        <f t="shared" si="43"/>
        <v>0</v>
      </c>
      <c r="Q41" s="181">
        <f t="shared" si="43"/>
        <v>0</v>
      </c>
      <c r="R41" s="181">
        <f t="shared" si="43"/>
        <v>0</v>
      </c>
      <c r="S41" s="181">
        <f t="shared" si="43"/>
        <v>0</v>
      </c>
      <c r="T41" s="181">
        <f t="shared" si="43"/>
        <v>0</v>
      </c>
      <c r="U41" s="181">
        <f t="shared" si="43"/>
        <v>0</v>
      </c>
      <c r="V41" s="181">
        <f t="shared" si="43"/>
        <v>0</v>
      </c>
      <c r="W41" s="181">
        <f t="shared" si="43"/>
        <v>0</v>
      </c>
      <c r="X41" s="181">
        <f t="shared" si="43"/>
        <v>0</v>
      </c>
      <c r="Y41" s="155"/>
    </row>
    <row r="42">
      <c r="A42" s="155"/>
      <c r="B42" s="155"/>
      <c r="C42" s="177" t="s">
        <v>83</v>
      </c>
      <c r="D42" s="180">
        <f t="shared" si="44"/>
        <v>0</v>
      </c>
      <c r="E42" s="181">
        <f t="shared" ref="E42:X42" si="45">IF(LEFT(E40,1)="E",1,0)</f>
        <v>0</v>
      </c>
      <c r="F42" s="181">
        <f t="shared" si="45"/>
        <v>0</v>
      </c>
      <c r="G42" s="181">
        <f t="shared" si="45"/>
        <v>0</v>
      </c>
      <c r="H42" s="181">
        <f t="shared" si="45"/>
        <v>0</v>
      </c>
      <c r="I42" s="181">
        <f t="shared" si="45"/>
        <v>0</v>
      </c>
      <c r="J42" s="181">
        <f t="shared" si="45"/>
        <v>0</v>
      </c>
      <c r="K42" s="181">
        <f t="shared" si="45"/>
        <v>0</v>
      </c>
      <c r="L42" s="181">
        <f t="shared" si="45"/>
        <v>0</v>
      </c>
      <c r="M42" s="181">
        <f t="shared" si="45"/>
        <v>0</v>
      </c>
      <c r="N42" s="181">
        <f t="shared" si="45"/>
        <v>0</v>
      </c>
      <c r="O42" s="181">
        <f t="shared" si="45"/>
        <v>0</v>
      </c>
      <c r="P42" s="181">
        <f t="shared" si="45"/>
        <v>0</v>
      </c>
      <c r="Q42" s="181">
        <f t="shared" si="45"/>
        <v>0</v>
      </c>
      <c r="R42" s="181">
        <f t="shared" si="45"/>
        <v>0</v>
      </c>
      <c r="S42" s="181">
        <f t="shared" si="45"/>
        <v>0</v>
      </c>
      <c r="T42" s="181">
        <f t="shared" si="45"/>
        <v>0</v>
      </c>
      <c r="U42" s="181">
        <f t="shared" si="45"/>
        <v>0</v>
      </c>
      <c r="V42" s="181">
        <f t="shared" si="45"/>
        <v>0</v>
      </c>
      <c r="W42" s="181">
        <f t="shared" si="45"/>
        <v>0</v>
      </c>
      <c r="X42" s="181">
        <f t="shared" si="45"/>
        <v>0</v>
      </c>
      <c r="Y42" s="155"/>
    </row>
    <row r="43">
      <c r="A43" s="155"/>
      <c r="B43" s="155"/>
      <c r="C43" s="177" t="s">
        <v>84</v>
      </c>
      <c r="D43" s="180">
        <f t="shared" si="44"/>
        <v>0</v>
      </c>
      <c r="E43" s="181">
        <f t="shared" ref="E43:X43" si="46">IF(OR(LEFT(E40,2)="B2",LEFT(E40,2)="B1"),1,0)</f>
        <v>0</v>
      </c>
      <c r="F43" s="181">
        <f t="shared" si="46"/>
        <v>0</v>
      </c>
      <c r="G43" s="181">
        <f t="shared" si="46"/>
        <v>0</v>
      </c>
      <c r="H43" s="181">
        <f t="shared" si="46"/>
        <v>0</v>
      </c>
      <c r="I43" s="181">
        <f t="shared" si="46"/>
        <v>0</v>
      </c>
      <c r="J43" s="181">
        <f t="shared" si="46"/>
        <v>0</v>
      </c>
      <c r="K43" s="181">
        <f t="shared" si="46"/>
        <v>0</v>
      </c>
      <c r="L43" s="181">
        <f t="shared" si="46"/>
        <v>0</v>
      </c>
      <c r="M43" s="181">
        <f t="shared" si="46"/>
        <v>0</v>
      </c>
      <c r="N43" s="181">
        <f t="shared" si="46"/>
        <v>0</v>
      </c>
      <c r="O43" s="181">
        <f t="shared" si="46"/>
        <v>0</v>
      </c>
      <c r="P43" s="181">
        <f t="shared" si="46"/>
        <v>0</v>
      </c>
      <c r="Q43" s="181">
        <f t="shared" si="46"/>
        <v>0</v>
      </c>
      <c r="R43" s="181">
        <f t="shared" si="46"/>
        <v>0</v>
      </c>
      <c r="S43" s="181">
        <f t="shared" si="46"/>
        <v>0</v>
      </c>
      <c r="T43" s="181">
        <f t="shared" si="46"/>
        <v>0</v>
      </c>
      <c r="U43" s="181">
        <f t="shared" si="46"/>
        <v>0</v>
      </c>
      <c r="V43" s="181">
        <f t="shared" si="46"/>
        <v>0</v>
      </c>
      <c r="W43" s="181">
        <f t="shared" si="46"/>
        <v>0</v>
      </c>
      <c r="X43" s="181">
        <f t="shared" si="46"/>
        <v>0</v>
      </c>
      <c r="Y43" s="155"/>
    </row>
    <row r="44">
      <c r="A44" s="155"/>
      <c r="B44" s="155"/>
      <c r="C44" s="177" t="s">
        <v>85</v>
      </c>
      <c r="D44" s="180">
        <f t="shared" si="44"/>
        <v>0</v>
      </c>
      <c r="E44" s="181">
        <f t="shared" ref="E44:X44" si="47">IF(LEFT(E40,2)="BE",1,0)</f>
        <v>0</v>
      </c>
      <c r="F44" s="181">
        <f t="shared" si="47"/>
        <v>0</v>
      </c>
      <c r="G44" s="181">
        <f t="shared" si="47"/>
        <v>0</v>
      </c>
      <c r="H44" s="181">
        <f t="shared" si="47"/>
        <v>0</v>
      </c>
      <c r="I44" s="181">
        <f t="shared" si="47"/>
        <v>0</v>
      </c>
      <c r="J44" s="181">
        <f t="shared" si="47"/>
        <v>0</v>
      </c>
      <c r="K44" s="181">
        <f t="shared" si="47"/>
        <v>0</v>
      </c>
      <c r="L44" s="181">
        <f t="shared" si="47"/>
        <v>0</v>
      </c>
      <c r="M44" s="181">
        <f t="shared" si="47"/>
        <v>0</v>
      </c>
      <c r="N44" s="181">
        <f t="shared" si="47"/>
        <v>0</v>
      </c>
      <c r="O44" s="181">
        <f t="shared" si="47"/>
        <v>0</v>
      </c>
      <c r="P44" s="181">
        <f t="shared" si="47"/>
        <v>0</v>
      </c>
      <c r="Q44" s="181">
        <f t="shared" si="47"/>
        <v>0</v>
      </c>
      <c r="R44" s="181">
        <f t="shared" si="47"/>
        <v>0</v>
      </c>
      <c r="S44" s="181">
        <f t="shared" si="47"/>
        <v>0</v>
      </c>
      <c r="T44" s="181">
        <f t="shared" si="47"/>
        <v>0</v>
      </c>
      <c r="U44" s="181">
        <f t="shared" si="47"/>
        <v>0</v>
      </c>
      <c r="V44" s="181">
        <f t="shared" si="47"/>
        <v>0</v>
      </c>
      <c r="W44" s="181">
        <f t="shared" si="47"/>
        <v>0</v>
      </c>
      <c r="X44" s="181">
        <f t="shared" si="47"/>
        <v>0</v>
      </c>
      <c r="Y44" s="155"/>
    </row>
    <row r="45">
      <c r="A45" s="155"/>
      <c r="B45" s="155"/>
      <c r="C45" s="177" t="s">
        <v>86</v>
      </c>
      <c r="D45" s="180">
        <f t="shared" si="44"/>
        <v>0</v>
      </c>
      <c r="E45" s="181">
        <f t="shared" ref="E45:X45" si="48">IF(IFERROR(RIGHT(E40,3)="+10",False),1,0)</f>
        <v>0</v>
      </c>
      <c r="F45" s="181">
        <f t="shared" si="48"/>
        <v>0</v>
      </c>
      <c r="G45" s="181">
        <f t="shared" si="48"/>
        <v>0</v>
      </c>
      <c r="H45" s="181">
        <f t="shared" si="48"/>
        <v>0</v>
      </c>
      <c r="I45" s="181">
        <f t="shared" si="48"/>
        <v>0</v>
      </c>
      <c r="J45" s="181">
        <f t="shared" si="48"/>
        <v>0</v>
      </c>
      <c r="K45" s="181">
        <f t="shared" si="48"/>
        <v>0</v>
      </c>
      <c r="L45" s="181">
        <f t="shared" si="48"/>
        <v>0</v>
      </c>
      <c r="M45" s="181">
        <f t="shared" si="48"/>
        <v>0</v>
      </c>
      <c r="N45" s="181">
        <f t="shared" si="48"/>
        <v>0</v>
      </c>
      <c r="O45" s="181">
        <f t="shared" si="48"/>
        <v>0</v>
      </c>
      <c r="P45" s="181">
        <f t="shared" si="48"/>
        <v>0</v>
      </c>
      <c r="Q45" s="181">
        <f t="shared" si="48"/>
        <v>0</v>
      </c>
      <c r="R45" s="181">
        <f t="shared" si="48"/>
        <v>0</v>
      </c>
      <c r="S45" s="181">
        <f t="shared" si="48"/>
        <v>0</v>
      </c>
      <c r="T45" s="181">
        <f t="shared" si="48"/>
        <v>0</v>
      </c>
      <c r="U45" s="181">
        <f t="shared" si="48"/>
        <v>0</v>
      </c>
      <c r="V45" s="181">
        <f t="shared" si="48"/>
        <v>0</v>
      </c>
      <c r="W45" s="181">
        <f t="shared" si="48"/>
        <v>0</v>
      </c>
      <c r="X45" s="181">
        <f t="shared" si="48"/>
        <v>0</v>
      </c>
      <c r="Y45" s="155"/>
    </row>
    <row r="46">
      <c r="A46" s="155"/>
      <c r="B46" s="155"/>
      <c r="C46" s="177" t="s">
        <v>87</v>
      </c>
      <c r="D46" s="180">
        <f t="shared" si="44"/>
        <v>0</v>
      </c>
      <c r="E46" s="181">
        <f t="shared" ref="E46:X46" si="49">IF(IFERROR(LEFT(E40,2)="CA",False),1,0)</f>
        <v>0</v>
      </c>
      <c r="F46" s="181">
        <f t="shared" si="49"/>
        <v>0</v>
      </c>
      <c r="G46" s="181">
        <f t="shared" si="49"/>
        <v>0</v>
      </c>
      <c r="H46" s="181">
        <f t="shared" si="49"/>
        <v>0</v>
      </c>
      <c r="I46" s="181">
        <f t="shared" si="49"/>
        <v>0</v>
      </c>
      <c r="J46" s="181">
        <f t="shared" si="49"/>
        <v>0</v>
      </c>
      <c r="K46" s="181">
        <f t="shared" si="49"/>
        <v>0</v>
      </c>
      <c r="L46" s="181">
        <f t="shared" si="49"/>
        <v>0</v>
      </c>
      <c r="M46" s="181">
        <f t="shared" si="49"/>
        <v>0</v>
      </c>
      <c r="N46" s="181">
        <f t="shared" si="49"/>
        <v>0</v>
      </c>
      <c r="O46" s="181">
        <f t="shared" si="49"/>
        <v>0</v>
      </c>
      <c r="P46" s="181">
        <f t="shared" si="49"/>
        <v>0</v>
      </c>
      <c r="Q46" s="181">
        <f t="shared" si="49"/>
        <v>0</v>
      </c>
      <c r="R46" s="181">
        <f t="shared" si="49"/>
        <v>0</v>
      </c>
      <c r="S46" s="181">
        <f t="shared" si="49"/>
        <v>0</v>
      </c>
      <c r="T46" s="181">
        <f t="shared" si="49"/>
        <v>0</v>
      </c>
      <c r="U46" s="181">
        <f t="shared" si="49"/>
        <v>0</v>
      </c>
      <c r="V46" s="181">
        <f t="shared" si="49"/>
        <v>0</v>
      </c>
      <c r="W46" s="181">
        <f t="shared" si="49"/>
        <v>0</v>
      </c>
      <c r="X46" s="181">
        <f t="shared" si="49"/>
        <v>0</v>
      </c>
      <c r="Y46" s="155"/>
    </row>
    <row r="47">
      <c r="A47" s="155"/>
      <c r="B47" s="155"/>
      <c r="C47" s="177" t="s">
        <v>88</v>
      </c>
      <c r="D47" s="180">
        <f t="shared" si="44"/>
        <v>0</v>
      </c>
      <c r="E47" s="181">
        <f t="shared" ref="E47:X47" si="50">IF(IFERROR(LEFT(E40,2)="CO",False),1,0)</f>
        <v>0</v>
      </c>
      <c r="F47" s="181">
        <f t="shared" si="50"/>
        <v>0</v>
      </c>
      <c r="G47" s="181">
        <f t="shared" si="50"/>
        <v>0</v>
      </c>
      <c r="H47" s="181">
        <f t="shared" si="50"/>
        <v>0</v>
      </c>
      <c r="I47" s="181">
        <f t="shared" si="50"/>
        <v>0</v>
      </c>
      <c r="J47" s="181">
        <f t="shared" si="50"/>
        <v>0</v>
      </c>
      <c r="K47" s="181">
        <f t="shared" si="50"/>
        <v>0</v>
      </c>
      <c r="L47" s="181">
        <f t="shared" si="50"/>
        <v>0</v>
      </c>
      <c r="M47" s="181">
        <f t="shared" si="50"/>
        <v>0</v>
      </c>
      <c r="N47" s="181">
        <f t="shared" si="50"/>
        <v>0</v>
      </c>
      <c r="O47" s="181">
        <f t="shared" si="50"/>
        <v>0</v>
      </c>
      <c r="P47" s="181">
        <f t="shared" si="50"/>
        <v>0</v>
      </c>
      <c r="Q47" s="181">
        <f t="shared" si="50"/>
        <v>0</v>
      </c>
      <c r="R47" s="181">
        <f t="shared" si="50"/>
        <v>0</v>
      </c>
      <c r="S47" s="181">
        <f t="shared" si="50"/>
        <v>0</v>
      </c>
      <c r="T47" s="181">
        <f t="shared" si="50"/>
        <v>0</v>
      </c>
      <c r="U47" s="181">
        <f t="shared" si="50"/>
        <v>0</v>
      </c>
      <c r="V47" s="181">
        <f t="shared" si="50"/>
        <v>0</v>
      </c>
      <c r="W47" s="181">
        <f t="shared" si="50"/>
        <v>0</v>
      </c>
      <c r="X47" s="181">
        <f t="shared" si="50"/>
        <v>0</v>
      </c>
      <c r="Y47" s="155"/>
    </row>
    <row r="48">
      <c r="A48" s="155"/>
      <c r="B48" s="155"/>
      <c r="C48" s="177" t="s">
        <v>89</v>
      </c>
      <c r="D48" s="180">
        <f t="shared" si="44"/>
        <v>0</v>
      </c>
      <c r="E48" s="181">
        <f t="shared" ref="E48:X48" si="51">IF(IFERROR(LEFT(E40,1)="F",False),1,0)</f>
        <v>0</v>
      </c>
      <c r="F48" s="181">
        <f t="shared" si="51"/>
        <v>0</v>
      </c>
      <c r="G48" s="181">
        <f t="shared" si="51"/>
        <v>0</v>
      </c>
      <c r="H48" s="181">
        <f t="shared" si="51"/>
        <v>0</v>
      </c>
      <c r="I48" s="181">
        <f t="shared" si="51"/>
        <v>0</v>
      </c>
      <c r="J48" s="181">
        <f t="shared" si="51"/>
        <v>0</v>
      </c>
      <c r="K48" s="181">
        <f t="shared" si="51"/>
        <v>0</v>
      </c>
      <c r="L48" s="181">
        <f t="shared" si="51"/>
        <v>0</v>
      </c>
      <c r="M48" s="181">
        <f t="shared" si="51"/>
        <v>0</v>
      </c>
      <c r="N48" s="181">
        <f t="shared" si="51"/>
        <v>0</v>
      </c>
      <c r="O48" s="181">
        <f t="shared" si="51"/>
        <v>0</v>
      </c>
      <c r="P48" s="181">
        <f t="shared" si="51"/>
        <v>0</v>
      </c>
      <c r="Q48" s="181">
        <f t="shared" si="51"/>
        <v>0</v>
      </c>
      <c r="R48" s="181">
        <f t="shared" si="51"/>
        <v>0</v>
      </c>
      <c r="S48" s="181">
        <f t="shared" si="51"/>
        <v>0</v>
      </c>
      <c r="T48" s="181">
        <f t="shared" si="51"/>
        <v>0</v>
      </c>
      <c r="U48" s="181">
        <f t="shared" si="51"/>
        <v>0</v>
      </c>
      <c r="V48" s="181">
        <f t="shared" si="51"/>
        <v>0</v>
      </c>
      <c r="W48" s="181">
        <f t="shared" si="51"/>
        <v>0</v>
      </c>
      <c r="X48" s="181">
        <f t="shared" si="51"/>
        <v>0</v>
      </c>
      <c r="Y48" s="155"/>
    </row>
    <row r="49">
      <c r="A49" s="171">
        <v>2.0</v>
      </c>
      <c r="B49" s="172" t="str">
        <f t="shared" ref="B49:B50" si="52">#REF!</f>
        <v>#REF!</v>
      </c>
      <c r="C49" s="173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55"/>
    </row>
    <row r="50">
      <c r="A50" s="175">
        <v>1.0</v>
      </c>
      <c r="B50" s="176" t="str">
        <f t="shared" si="52"/>
        <v>#REF!</v>
      </c>
      <c r="C50" s="177" t="s">
        <v>82</v>
      </c>
      <c r="D50" s="178"/>
      <c r="E50" s="179" t="str">
        <f t="shared" ref="E50:X50" si="53">INDIRECT(CONCATENATE("scoresheet!R",11*$A49-1+$A50,"C",6+E$2),0)</f>
        <v/>
      </c>
      <c r="F50" s="179" t="str">
        <f t="shared" si="53"/>
        <v/>
      </c>
      <c r="G50" s="179" t="str">
        <f t="shared" si="53"/>
        <v/>
      </c>
      <c r="H50" s="179" t="str">
        <f t="shared" si="53"/>
        <v/>
      </c>
      <c r="I50" s="179" t="str">
        <f t="shared" si="53"/>
        <v/>
      </c>
      <c r="J50" s="179">
        <f t="shared" si="53"/>
        <v>30</v>
      </c>
      <c r="K50" s="179" t="str">
        <f t="shared" si="53"/>
        <v/>
      </c>
      <c r="L50" s="179" t="str">
        <f t="shared" si="53"/>
        <v/>
      </c>
      <c r="M50" s="179" t="str">
        <f t="shared" si="53"/>
        <v/>
      </c>
      <c r="N50" s="179" t="str">
        <f t="shared" si="53"/>
        <v/>
      </c>
      <c r="O50" s="179" t="str">
        <f t="shared" si="53"/>
        <v/>
      </c>
      <c r="P50" s="179" t="str">
        <f t="shared" si="53"/>
        <v/>
      </c>
      <c r="Q50" s="179" t="str">
        <f t="shared" si="53"/>
        <v/>
      </c>
      <c r="R50" s="179" t="str">
        <f t="shared" si="53"/>
        <v/>
      </c>
      <c r="S50" s="179" t="str">
        <f t="shared" si="53"/>
        <v/>
      </c>
      <c r="T50" s="179" t="str">
        <f t="shared" si="53"/>
        <v/>
      </c>
      <c r="U50" s="179" t="str">
        <f t="shared" si="53"/>
        <v/>
      </c>
      <c r="V50" s="179" t="str">
        <f t="shared" si="53"/>
        <v/>
      </c>
      <c r="W50" s="179" t="str">
        <f t="shared" si="53"/>
        <v/>
      </c>
      <c r="X50" s="179" t="str">
        <f t="shared" si="53"/>
        <v/>
      </c>
      <c r="Y50" s="155"/>
    </row>
    <row r="51">
      <c r="A51" s="155"/>
      <c r="B51" s="155"/>
      <c r="C51" s="177" t="s">
        <v>16</v>
      </c>
      <c r="D51" s="180">
        <f t="shared" ref="D51:D58" si="55">SUM(E51:X51)</f>
        <v>1</v>
      </c>
      <c r="E51" s="181">
        <f t="shared" ref="E51:X51" si="54">IF(IFERROR(LEFT(E50,2)+0,0)&gt;5,1,0)</f>
        <v>0</v>
      </c>
      <c r="F51" s="181">
        <f t="shared" si="54"/>
        <v>0</v>
      </c>
      <c r="G51" s="181">
        <f t="shared" si="54"/>
        <v>0</v>
      </c>
      <c r="H51" s="181">
        <f t="shared" si="54"/>
        <v>0</v>
      </c>
      <c r="I51" s="181">
        <f t="shared" si="54"/>
        <v>0</v>
      </c>
      <c r="J51" s="181">
        <f t="shared" si="54"/>
        <v>1</v>
      </c>
      <c r="K51" s="181">
        <f t="shared" si="54"/>
        <v>0</v>
      </c>
      <c r="L51" s="181">
        <f t="shared" si="54"/>
        <v>0</v>
      </c>
      <c r="M51" s="181">
        <f t="shared" si="54"/>
        <v>0</v>
      </c>
      <c r="N51" s="181">
        <f t="shared" si="54"/>
        <v>0</v>
      </c>
      <c r="O51" s="181">
        <f t="shared" si="54"/>
        <v>0</v>
      </c>
      <c r="P51" s="181">
        <f t="shared" si="54"/>
        <v>0</v>
      </c>
      <c r="Q51" s="181">
        <f t="shared" si="54"/>
        <v>0</v>
      </c>
      <c r="R51" s="181">
        <f t="shared" si="54"/>
        <v>0</v>
      </c>
      <c r="S51" s="181">
        <f t="shared" si="54"/>
        <v>0</v>
      </c>
      <c r="T51" s="181">
        <f t="shared" si="54"/>
        <v>0</v>
      </c>
      <c r="U51" s="181">
        <f t="shared" si="54"/>
        <v>0</v>
      </c>
      <c r="V51" s="181">
        <f t="shared" si="54"/>
        <v>0</v>
      </c>
      <c r="W51" s="181">
        <f t="shared" si="54"/>
        <v>0</v>
      </c>
      <c r="X51" s="181">
        <f t="shared" si="54"/>
        <v>0</v>
      </c>
      <c r="Y51" s="155"/>
    </row>
    <row r="52">
      <c r="A52" s="155"/>
      <c r="B52" s="155"/>
      <c r="C52" s="177" t="s">
        <v>83</v>
      </c>
      <c r="D52" s="180">
        <f t="shared" si="55"/>
        <v>0</v>
      </c>
      <c r="E52" s="181">
        <f t="shared" ref="E52:X52" si="56">IF(LEFT(E50,1)="E",1,0)</f>
        <v>0</v>
      </c>
      <c r="F52" s="181">
        <f t="shared" si="56"/>
        <v>0</v>
      </c>
      <c r="G52" s="181">
        <f t="shared" si="56"/>
        <v>0</v>
      </c>
      <c r="H52" s="181">
        <f t="shared" si="56"/>
        <v>0</v>
      </c>
      <c r="I52" s="181">
        <f t="shared" si="56"/>
        <v>0</v>
      </c>
      <c r="J52" s="181">
        <f t="shared" si="56"/>
        <v>0</v>
      </c>
      <c r="K52" s="181">
        <f t="shared" si="56"/>
        <v>0</v>
      </c>
      <c r="L52" s="181">
        <f t="shared" si="56"/>
        <v>0</v>
      </c>
      <c r="M52" s="181">
        <f t="shared" si="56"/>
        <v>0</v>
      </c>
      <c r="N52" s="181">
        <f t="shared" si="56"/>
        <v>0</v>
      </c>
      <c r="O52" s="181">
        <f t="shared" si="56"/>
        <v>0</v>
      </c>
      <c r="P52" s="181">
        <f t="shared" si="56"/>
        <v>0</v>
      </c>
      <c r="Q52" s="181">
        <f t="shared" si="56"/>
        <v>0</v>
      </c>
      <c r="R52" s="181">
        <f t="shared" si="56"/>
        <v>0</v>
      </c>
      <c r="S52" s="181">
        <f t="shared" si="56"/>
        <v>0</v>
      </c>
      <c r="T52" s="181">
        <f t="shared" si="56"/>
        <v>0</v>
      </c>
      <c r="U52" s="181">
        <f t="shared" si="56"/>
        <v>0</v>
      </c>
      <c r="V52" s="181">
        <f t="shared" si="56"/>
        <v>0</v>
      </c>
      <c r="W52" s="181">
        <f t="shared" si="56"/>
        <v>0</v>
      </c>
      <c r="X52" s="181">
        <f t="shared" si="56"/>
        <v>0</v>
      </c>
      <c r="Y52" s="155"/>
    </row>
    <row r="53">
      <c r="A53" s="155"/>
      <c r="B53" s="155"/>
      <c r="C53" s="177" t="s">
        <v>84</v>
      </c>
      <c r="D53" s="180">
        <f t="shared" si="55"/>
        <v>0</v>
      </c>
      <c r="E53" s="181">
        <f t="shared" ref="E53:X53" si="57">IF(OR(LEFT(E50,2)="B2",LEFT(E50,2)="B1"),1,0)</f>
        <v>0</v>
      </c>
      <c r="F53" s="181">
        <f t="shared" si="57"/>
        <v>0</v>
      </c>
      <c r="G53" s="181">
        <f t="shared" si="57"/>
        <v>0</v>
      </c>
      <c r="H53" s="181">
        <f t="shared" si="57"/>
        <v>0</v>
      </c>
      <c r="I53" s="181">
        <f t="shared" si="57"/>
        <v>0</v>
      </c>
      <c r="J53" s="181">
        <f t="shared" si="57"/>
        <v>0</v>
      </c>
      <c r="K53" s="181">
        <f t="shared" si="57"/>
        <v>0</v>
      </c>
      <c r="L53" s="181">
        <f t="shared" si="57"/>
        <v>0</v>
      </c>
      <c r="M53" s="181">
        <f t="shared" si="57"/>
        <v>0</v>
      </c>
      <c r="N53" s="181">
        <f t="shared" si="57"/>
        <v>0</v>
      </c>
      <c r="O53" s="181">
        <f t="shared" si="57"/>
        <v>0</v>
      </c>
      <c r="P53" s="181">
        <f t="shared" si="57"/>
        <v>0</v>
      </c>
      <c r="Q53" s="181">
        <f t="shared" si="57"/>
        <v>0</v>
      </c>
      <c r="R53" s="181">
        <f t="shared" si="57"/>
        <v>0</v>
      </c>
      <c r="S53" s="181">
        <f t="shared" si="57"/>
        <v>0</v>
      </c>
      <c r="T53" s="181">
        <f t="shared" si="57"/>
        <v>0</v>
      </c>
      <c r="U53" s="181">
        <f t="shared" si="57"/>
        <v>0</v>
      </c>
      <c r="V53" s="181">
        <f t="shared" si="57"/>
        <v>0</v>
      </c>
      <c r="W53" s="181">
        <f t="shared" si="57"/>
        <v>0</v>
      </c>
      <c r="X53" s="181">
        <f t="shared" si="57"/>
        <v>0</v>
      </c>
      <c r="Y53" s="155"/>
    </row>
    <row r="54">
      <c r="A54" s="155"/>
      <c r="B54" s="155"/>
      <c r="C54" s="177" t="s">
        <v>85</v>
      </c>
      <c r="D54" s="180">
        <f t="shared" si="55"/>
        <v>0</v>
      </c>
      <c r="E54" s="181">
        <f t="shared" ref="E54:X54" si="58">IF(LEFT(E50,2)="BE",1,0)</f>
        <v>0</v>
      </c>
      <c r="F54" s="181">
        <f t="shared" si="58"/>
        <v>0</v>
      </c>
      <c r="G54" s="181">
        <f t="shared" si="58"/>
        <v>0</v>
      </c>
      <c r="H54" s="181">
        <f t="shared" si="58"/>
        <v>0</v>
      </c>
      <c r="I54" s="181">
        <f t="shared" si="58"/>
        <v>0</v>
      </c>
      <c r="J54" s="181">
        <f t="shared" si="58"/>
        <v>0</v>
      </c>
      <c r="K54" s="181">
        <f t="shared" si="58"/>
        <v>0</v>
      </c>
      <c r="L54" s="181">
        <f t="shared" si="58"/>
        <v>0</v>
      </c>
      <c r="M54" s="181">
        <f t="shared" si="58"/>
        <v>0</v>
      </c>
      <c r="N54" s="181">
        <f t="shared" si="58"/>
        <v>0</v>
      </c>
      <c r="O54" s="181">
        <f t="shared" si="58"/>
        <v>0</v>
      </c>
      <c r="P54" s="181">
        <f t="shared" si="58"/>
        <v>0</v>
      </c>
      <c r="Q54" s="181">
        <f t="shared" si="58"/>
        <v>0</v>
      </c>
      <c r="R54" s="181">
        <f t="shared" si="58"/>
        <v>0</v>
      </c>
      <c r="S54" s="181">
        <f t="shared" si="58"/>
        <v>0</v>
      </c>
      <c r="T54" s="181">
        <f t="shared" si="58"/>
        <v>0</v>
      </c>
      <c r="U54" s="181">
        <f t="shared" si="58"/>
        <v>0</v>
      </c>
      <c r="V54" s="181">
        <f t="shared" si="58"/>
        <v>0</v>
      </c>
      <c r="W54" s="181">
        <f t="shared" si="58"/>
        <v>0</v>
      </c>
      <c r="X54" s="181">
        <f t="shared" si="58"/>
        <v>0</v>
      </c>
      <c r="Y54" s="155"/>
    </row>
    <row r="55">
      <c r="A55" s="155"/>
      <c r="B55" s="155"/>
      <c r="C55" s="177" t="s">
        <v>86</v>
      </c>
      <c r="D55" s="180">
        <f t="shared" si="55"/>
        <v>0</v>
      </c>
      <c r="E55" s="181">
        <f t="shared" ref="E55:X55" si="59">IF(IFERROR(RIGHT(E50,3)="+10",False),1,0)</f>
        <v>0</v>
      </c>
      <c r="F55" s="181">
        <f t="shared" si="59"/>
        <v>0</v>
      </c>
      <c r="G55" s="181">
        <f t="shared" si="59"/>
        <v>0</v>
      </c>
      <c r="H55" s="181">
        <f t="shared" si="59"/>
        <v>0</v>
      </c>
      <c r="I55" s="181">
        <f t="shared" si="59"/>
        <v>0</v>
      </c>
      <c r="J55" s="181">
        <f t="shared" si="59"/>
        <v>0</v>
      </c>
      <c r="K55" s="181">
        <f t="shared" si="59"/>
        <v>0</v>
      </c>
      <c r="L55" s="181">
        <f t="shared" si="59"/>
        <v>0</v>
      </c>
      <c r="M55" s="181">
        <f t="shared" si="59"/>
        <v>0</v>
      </c>
      <c r="N55" s="181">
        <f t="shared" si="59"/>
        <v>0</v>
      </c>
      <c r="O55" s="181">
        <f t="shared" si="59"/>
        <v>0</v>
      </c>
      <c r="P55" s="181">
        <f t="shared" si="59"/>
        <v>0</v>
      </c>
      <c r="Q55" s="181">
        <f t="shared" si="59"/>
        <v>0</v>
      </c>
      <c r="R55" s="181">
        <f t="shared" si="59"/>
        <v>0</v>
      </c>
      <c r="S55" s="181">
        <f t="shared" si="59"/>
        <v>0</v>
      </c>
      <c r="T55" s="181">
        <f t="shared" si="59"/>
        <v>0</v>
      </c>
      <c r="U55" s="181">
        <f t="shared" si="59"/>
        <v>0</v>
      </c>
      <c r="V55" s="181">
        <f t="shared" si="59"/>
        <v>0</v>
      </c>
      <c r="W55" s="181">
        <f t="shared" si="59"/>
        <v>0</v>
      </c>
      <c r="X55" s="181">
        <f t="shared" si="59"/>
        <v>0</v>
      </c>
      <c r="Y55" s="155"/>
    </row>
    <row r="56">
      <c r="A56" s="155"/>
      <c r="B56" s="155"/>
      <c r="C56" s="177" t="s">
        <v>87</v>
      </c>
      <c r="D56" s="180">
        <f t="shared" si="55"/>
        <v>0</v>
      </c>
      <c r="E56" s="181">
        <f t="shared" ref="E56:X56" si="60">IF(IFERROR(LEFT(E50,2)="CA",False),1,0)</f>
        <v>0</v>
      </c>
      <c r="F56" s="181">
        <f t="shared" si="60"/>
        <v>0</v>
      </c>
      <c r="G56" s="181">
        <f t="shared" si="60"/>
        <v>0</v>
      </c>
      <c r="H56" s="181">
        <f t="shared" si="60"/>
        <v>0</v>
      </c>
      <c r="I56" s="181">
        <f t="shared" si="60"/>
        <v>0</v>
      </c>
      <c r="J56" s="181">
        <f t="shared" si="60"/>
        <v>0</v>
      </c>
      <c r="K56" s="181">
        <f t="shared" si="60"/>
        <v>0</v>
      </c>
      <c r="L56" s="181">
        <f t="shared" si="60"/>
        <v>0</v>
      </c>
      <c r="M56" s="181">
        <f t="shared" si="60"/>
        <v>0</v>
      </c>
      <c r="N56" s="181">
        <f t="shared" si="60"/>
        <v>0</v>
      </c>
      <c r="O56" s="181">
        <f t="shared" si="60"/>
        <v>0</v>
      </c>
      <c r="P56" s="181">
        <f t="shared" si="60"/>
        <v>0</v>
      </c>
      <c r="Q56" s="181">
        <f t="shared" si="60"/>
        <v>0</v>
      </c>
      <c r="R56" s="181">
        <f t="shared" si="60"/>
        <v>0</v>
      </c>
      <c r="S56" s="181">
        <f t="shared" si="60"/>
        <v>0</v>
      </c>
      <c r="T56" s="181">
        <f t="shared" si="60"/>
        <v>0</v>
      </c>
      <c r="U56" s="181">
        <f t="shared" si="60"/>
        <v>0</v>
      </c>
      <c r="V56" s="181">
        <f t="shared" si="60"/>
        <v>0</v>
      </c>
      <c r="W56" s="181">
        <f t="shared" si="60"/>
        <v>0</v>
      </c>
      <c r="X56" s="181">
        <f t="shared" si="60"/>
        <v>0</v>
      </c>
      <c r="Y56" s="155"/>
    </row>
    <row r="57">
      <c r="A57" s="155"/>
      <c r="B57" s="155"/>
      <c r="C57" s="177" t="s">
        <v>88</v>
      </c>
      <c r="D57" s="180">
        <f t="shared" si="55"/>
        <v>0</v>
      </c>
      <c r="E57" s="181">
        <f t="shared" ref="E57:X57" si="61">IF(IFERROR(LEFT(E50,2)="CO",False),1,0)</f>
        <v>0</v>
      </c>
      <c r="F57" s="181">
        <f t="shared" si="61"/>
        <v>0</v>
      </c>
      <c r="G57" s="181">
        <f t="shared" si="61"/>
        <v>0</v>
      </c>
      <c r="H57" s="181">
        <f t="shared" si="61"/>
        <v>0</v>
      </c>
      <c r="I57" s="181">
        <f t="shared" si="61"/>
        <v>0</v>
      </c>
      <c r="J57" s="181">
        <f t="shared" si="61"/>
        <v>0</v>
      </c>
      <c r="K57" s="181">
        <f t="shared" si="61"/>
        <v>0</v>
      </c>
      <c r="L57" s="181">
        <f t="shared" si="61"/>
        <v>0</v>
      </c>
      <c r="M57" s="181">
        <f t="shared" si="61"/>
        <v>0</v>
      </c>
      <c r="N57" s="181">
        <f t="shared" si="61"/>
        <v>0</v>
      </c>
      <c r="O57" s="181">
        <f t="shared" si="61"/>
        <v>0</v>
      </c>
      <c r="P57" s="181">
        <f t="shared" si="61"/>
        <v>0</v>
      </c>
      <c r="Q57" s="181">
        <f t="shared" si="61"/>
        <v>0</v>
      </c>
      <c r="R57" s="181">
        <f t="shared" si="61"/>
        <v>0</v>
      </c>
      <c r="S57" s="181">
        <f t="shared" si="61"/>
        <v>0</v>
      </c>
      <c r="T57" s="181">
        <f t="shared" si="61"/>
        <v>0</v>
      </c>
      <c r="U57" s="181">
        <f t="shared" si="61"/>
        <v>0</v>
      </c>
      <c r="V57" s="181">
        <f t="shared" si="61"/>
        <v>0</v>
      </c>
      <c r="W57" s="181">
        <f t="shared" si="61"/>
        <v>0</v>
      </c>
      <c r="X57" s="181">
        <f t="shared" si="61"/>
        <v>0</v>
      </c>
      <c r="Y57" s="155"/>
    </row>
    <row r="58">
      <c r="A58" s="155"/>
      <c r="B58" s="155"/>
      <c r="C58" s="177" t="s">
        <v>89</v>
      </c>
      <c r="D58" s="180">
        <f t="shared" si="55"/>
        <v>0</v>
      </c>
      <c r="E58" s="181">
        <f t="shared" ref="E58:X58" si="62">IF(IFERROR(LEFT(E50,1)="F",False),1,0)</f>
        <v>0</v>
      </c>
      <c r="F58" s="181">
        <f t="shared" si="62"/>
        <v>0</v>
      </c>
      <c r="G58" s="181">
        <f t="shared" si="62"/>
        <v>0</v>
      </c>
      <c r="H58" s="181">
        <f t="shared" si="62"/>
        <v>0</v>
      </c>
      <c r="I58" s="181">
        <f t="shared" si="62"/>
        <v>0</v>
      </c>
      <c r="J58" s="181">
        <f t="shared" si="62"/>
        <v>0</v>
      </c>
      <c r="K58" s="181">
        <f t="shared" si="62"/>
        <v>0</v>
      </c>
      <c r="L58" s="181">
        <f t="shared" si="62"/>
        <v>0</v>
      </c>
      <c r="M58" s="181">
        <f t="shared" si="62"/>
        <v>0</v>
      </c>
      <c r="N58" s="181">
        <f t="shared" si="62"/>
        <v>0</v>
      </c>
      <c r="O58" s="181">
        <f t="shared" si="62"/>
        <v>0</v>
      </c>
      <c r="P58" s="181">
        <f t="shared" si="62"/>
        <v>0</v>
      </c>
      <c r="Q58" s="181">
        <f t="shared" si="62"/>
        <v>0</v>
      </c>
      <c r="R58" s="181">
        <f t="shared" si="62"/>
        <v>0</v>
      </c>
      <c r="S58" s="181">
        <f t="shared" si="62"/>
        <v>0</v>
      </c>
      <c r="T58" s="181">
        <f t="shared" si="62"/>
        <v>0</v>
      </c>
      <c r="U58" s="181">
        <f t="shared" si="62"/>
        <v>0</v>
      </c>
      <c r="V58" s="181">
        <f t="shared" si="62"/>
        <v>0</v>
      </c>
      <c r="W58" s="181">
        <f t="shared" si="62"/>
        <v>0</v>
      </c>
      <c r="X58" s="181">
        <f t="shared" si="62"/>
        <v>0</v>
      </c>
      <c r="Y58" s="155"/>
    </row>
    <row r="59">
      <c r="A59" s="175">
        <v>2.0</v>
      </c>
      <c r="B59" s="176" t="str">
        <f>#REF!</f>
        <v>#REF!</v>
      </c>
      <c r="C59" s="177" t="s">
        <v>82</v>
      </c>
      <c r="D59" s="178"/>
      <c r="E59" s="179" t="str">
        <f t="shared" ref="E59:X59" si="63">INDIRECT(CONCATENATE("scoresheet!R",11*$A49-1+$A59,"C",6+E$2),0)</f>
        <v/>
      </c>
      <c r="F59" s="179" t="str">
        <f t="shared" si="63"/>
        <v/>
      </c>
      <c r="G59" s="179" t="str">
        <f t="shared" si="63"/>
        <v/>
      </c>
      <c r="H59" s="179" t="str">
        <f t="shared" si="63"/>
        <v/>
      </c>
      <c r="I59" s="179" t="str">
        <f t="shared" si="63"/>
        <v/>
      </c>
      <c r="J59" s="179" t="str">
        <f t="shared" si="63"/>
        <v/>
      </c>
      <c r="K59" s="179" t="str">
        <f t="shared" si="63"/>
        <v/>
      </c>
      <c r="L59" s="179" t="str">
        <f t="shared" si="63"/>
        <v/>
      </c>
      <c r="M59" s="179" t="str">
        <f t="shared" si="63"/>
        <v/>
      </c>
      <c r="N59" s="179" t="str">
        <f t="shared" si="63"/>
        <v/>
      </c>
      <c r="O59" s="179" t="str">
        <f t="shared" si="63"/>
        <v/>
      </c>
      <c r="P59" s="179" t="str">
        <f t="shared" si="63"/>
        <v/>
      </c>
      <c r="Q59" s="179" t="str">
        <f t="shared" si="63"/>
        <v/>
      </c>
      <c r="R59" s="179" t="str">
        <f t="shared" si="63"/>
        <v/>
      </c>
      <c r="S59" s="179" t="str">
        <f t="shared" si="63"/>
        <v/>
      </c>
      <c r="T59" s="179" t="str">
        <f t="shared" si="63"/>
        <v/>
      </c>
      <c r="U59" s="179" t="str">
        <f t="shared" si="63"/>
        <v/>
      </c>
      <c r="V59" s="179" t="str">
        <f t="shared" si="63"/>
        <v/>
      </c>
      <c r="W59" s="179" t="str">
        <f t="shared" si="63"/>
        <v/>
      </c>
      <c r="X59" s="179" t="str">
        <f t="shared" si="63"/>
        <v/>
      </c>
      <c r="Y59" s="155"/>
    </row>
    <row r="60">
      <c r="A60" s="155"/>
      <c r="B60" s="155"/>
      <c r="C60" s="177" t="s">
        <v>16</v>
      </c>
      <c r="D60" s="180">
        <f t="shared" ref="D60:D67" si="65">SUM(E60:X60)</f>
        <v>0</v>
      </c>
      <c r="E60" s="181">
        <f t="shared" ref="E60:X60" si="64">IF(IFERROR(LEFT(E59,2)+0,0)&gt;5,1,0)</f>
        <v>0</v>
      </c>
      <c r="F60" s="181">
        <f t="shared" si="64"/>
        <v>0</v>
      </c>
      <c r="G60" s="181">
        <f t="shared" si="64"/>
        <v>0</v>
      </c>
      <c r="H60" s="181">
        <f t="shared" si="64"/>
        <v>0</v>
      </c>
      <c r="I60" s="181">
        <f t="shared" si="64"/>
        <v>0</v>
      </c>
      <c r="J60" s="181">
        <f t="shared" si="64"/>
        <v>0</v>
      </c>
      <c r="K60" s="181">
        <f t="shared" si="64"/>
        <v>0</v>
      </c>
      <c r="L60" s="181">
        <f t="shared" si="64"/>
        <v>0</v>
      </c>
      <c r="M60" s="181">
        <f t="shared" si="64"/>
        <v>0</v>
      </c>
      <c r="N60" s="181">
        <f t="shared" si="64"/>
        <v>0</v>
      </c>
      <c r="O60" s="181">
        <f t="shared" si="64"/>
        <v>0</v>
      </c>
      <c r="P60" s="181">
        <f t="shared" si="64"/>
        <v>0</v>
      </c>
      <c r="Q60" s="181">
        <f t="shared" si="64"/>
        <v>0</v>
      </c>
      <c r="R60" s="181">
        <f t="shared" si="64"/>
        <v>0</v>
      </c>
      <c r="S60" s="181">
        <f t="shared" si="64"/>
        <v>0</v>
      </c>
      <c r="T60" s="181">
        <f t="shared" si="64"/>
        <v>0</v>
      </c>
      <c r="U60" s="181">
        <f t="shared" si="64"/>
        <v>0</v>
      </c>
      <c r="V60" s="181">
        <f t="shared" si="64"/>
        <v>0</v>
      </c>
      <c r="W60" s="181">
        <f t="shared" si="64"/>
        <v>0</v>
      </c>
      <c r="X60" s="181">
        <f t="shared" si="64"/>
        <v>0</v>
      </c>
      <c r="Y60" s="155"/>
    </row>
    <row r="61">
      <c r="A61" s="155"/>
      <c r="B61" s="155"/>
      <c r="C61" s="177" t="s">
        <v>83</v>
      </c>
      <c r="D61" s="180">
        <f t="shared" si="65"/>
        <v>0</v>
      </c>
      <c r="E61" s="181">
        <f t="shared" ref="E61:X61" si="66">IF(LEFT(E59,1)="E",1,0)</f>
        <v>0</v>
      </c>
      <c r="F61" s="181">
        <f t="shared" si="66"/>
        <v>0</v>
      </c>
      <c r="G61" s="181">
        <f t="shared" si="66"/>
        <v>0</v>
      </c>
      <c r="H61" s="181">
        <f t="shared" si="66"/>
        <v>0</v>
      </c>
      <c r="I61" s="181">
        <f t="shared" si="66"/>
        <v>0</v>
      </c>
      <c r="J61" s="181">
        <f t="shared" si="66"/>
        <v>0</v>
      </c>
      <c r="K61" s="181">
        <f t="shared" si="66"/>
        <v>0</v>
      </c>
      <c r="L61" s="181">
        <f t="shared" si="66"/>
        <v>0</v>
      </c>
      <c r="M61" s="181">
        <f t="shared" si="66"/>
        <v>0</v>
      </c>
      <c r="N61" s="181">
        <f t="shared" si="66"/>
        <v>0</v>
      </c>
      <c r="O61" s="181">
        <f t="shared" si="66"/>
        <v>0</v>
      </c>
      <c r="P61" s="181">
        <f t="shared" si="66"/>
        <v>0</v>
      </c>
      <c r="Q61" s="181">
        <f t="shared" si="66"/>
        <v>0</v>
      </c>
      <c r="R61" s="181">
        <f t="shared" si="66"/>
        <v>0</v>
      </c>
      <c r="S61" s="181">
        <f t="shared" si="66"/>
        <v>0</v>
      </c>
      <c r="T61" s="181">
        <f t="shared" si="66"/>
        <v>0</v>
      </c>
      <c r="U61" s="181">
        <f t="shared" si="66"/>
        <v>0</v>
      </c>
      <c r="V61" s="181">
        <f t="shared" si="66"/>
        <v>0</v>
      </c>
      <c r="W61" s="181">
        <f t="shared" si="66"/>
        <v>0</v>
      </c>
      <c r="X61" s="181">
        <f t="shared" si="66"/>
        <v>0</v>
      </c>
      <c r="Y61" s="155"/>
    </row>
    <row r="62">
      <c r="A62" s="155"/>
      <c r="B62" s="155"/>
      <c r="C62" s="177" t="s">
        <v>84</v>
      </c>
      <c r="D62" s="180">
        <f t="shared" si="65"/>
        <v>0</v>
      </c>
      <c r="E62" s="181">
        <f t="shared" ref="E62:X62" si="67">IF(OR(LEFT(E59,2)="B2",LEFT(E59,2)="B1"),1,0)</f>
        <v>0</v>
      </c>
      <c r="F62" s="181">
        <f t="shared" si="67"/>
        <v>0</v>
      </c>
      <c r="G62" s="181">
        <f t="shared" si="67"/>
        <v>0</v>
      </c>
      <c r="H62" s="181">
        <f t="shared" si="67"/>
        <v>0</v>
      </c>
      <c r="I62" s="181">
        <f t="shared" si="67"/>
        <v>0</v>
      </c>
      <c r="J62" s="181">
        <f t="shared" si="67"/>
        <v>0</v>
      </c>
      <c r="K62" s="181">
        <f t="shared" si="67"/>
        <v>0</v>
      </c>
      <c r="L62" s="181">
        <f t="shared" si="67"/>
        <v>0</v>
      </c>
      <c r="M62" s="181">
        <f t="shared" si="67"/>
        <v>0</v>
      </c>
      <c r="N62" s="181">
        <f t="shared" si="67"/>
        <v>0</v>
      </c>
      <c r="O62" s="181">
        <f t="shared" si="67"/>
        <v>0</v>
      </c>
      <c r="P62" s="181">
        <f t="shared" si="67"/>
        <v>0</v>
      </c>
      <c r="Q62" s="181">
        <f t="shared" si="67"/>
        <v>0</v>
      </c>
      <c r="R62" s="181">
        <f t="shared" si="67"/>
        <v>0</v>
      </c>
      <c r="S62" s="181">
        <f t="shared" si="67"/>
        <v>0</v>
      </c>
      <c r="T62" s="181">
        <f t="shared" si="67"/>
        <v>0</v>
      </c>
      <c r="U62" s="181">
        <f t="shared" si="67"/>
        <v>0</v>
      </c>
      <c r="V62" s="181">
        <f t="shared" si="67"/>
        <v>0</v>
      </c>
      <c r="W62" s="181">
        <f t="shared" si="67"/>
        <v>0</v>
      </c>
      <c r="X62" s="181">
        <f t="shared" si="67"/>
        <v>0</v>
      </c>
      <c r="Y62" s="155"/>
    </row>
    <row r="63">
      <c r="A63" s="155"/>
      <c r="B63" s="155"/>
      <c r="C63" s="177" t="s">
        <v>85</v>
      </c>
      <c r="D63" s="180">
        <f t="shared" si="65"/>
        <v>0</v>
      </c>
      <c r="E63" s="181">
        <f t="shared" ref="E63:X63" si="68">IF(LEFT(E59,2)="BE",1,0)</f>
        <v>0</v>
      </c>
      <c r="F63" s="181">
        <f t="shared" si="68"/>
        <v>0</v>
      </c>
      <c r="G63" s="181">
        <f t="shared" si="68"/>
        <v>0</v>
      </c>
      <c r="H63" s="181">
        <f t="shared" si="68"/>
        <v>0</v>
      </c>
      <c r="I63" s="181">
        <f t="shared" si="68"/>
        <v>0</v>
      </c>
      <c r="J63" s="181">
        <f t="shared" si="68"/>
        <v>0</v>
      </c>
      <c r="K63" s="181">
        <f t="shared" si="68"/>
        <v>0</v>
      </c>
      <c r="L63" s="181">
        <f t="shared" si="68"/>
        <v>0</v>
      </c>
      <c r="M63" s="181">
        <f t="shared" si="68"/>
        <v>0</v>
      </c>
      <c r="N63" s="181">
        <f t="shared" si="68"/>
        <v>0</v>
      </c>
      <c r="O63" s="181">
        <f t="shared" si="68"/>
        <v>0</v>
      </c>
      <c r="P63" s="181">
        <f t="shared" si="68"/>
        <v>0</v>
      </c>
      <c r="Q63" s="181">
        <f t="shared" si="68"/>
        <v>0</v>
      </c>
      <c r="R63" s="181">
        <f t="shared" si="68"/>
        <v>0</v>
      </c>
      <c r="S63" s="181">
        <f t="shared" si="68"/>
        <v>0</v>
      </c>
      <c r="T63" s="181">
        <f t="shared" si="68"/>
        <v>0</v>
      </c>
      <c r="U63" s="181">
        <f t="shared" si="68"/>
        <v>0</v>
      </c>
      <c r="V63" s="181">
        <f t="shared" si="68"/>
        <v>0</v>
      </c>
      <c r="W63" s="181">
        <f t="shared" si="68"/>
        <v>0</v>
      </c>
      <c r="X63" s="181">
        <f t="shared" si="68"/>
        <v>0</v>
      </c>
      <c r="Y63" s="155"/>
    </row>
    <row r="64">
      <c r="A64" s="155"/>
      <c r="B64" s="155"/>
      <c r="C64" s="177" t="s">
        <v>86</v>
      </c>
      <c r="D64" s="180">
        <f t="shared" si="65"/>
        <v>0</v>
      </c>
      <c r="E64" s="181">
        <f t="shared" ref="E64:X64" si="69">IF(IFERROR(RIGHT(E59,3)="+10",False),1,0)</f>
        <v>0</v>
      </c>
      <c r="F64" s="181">
        <f t="shared" si="69"/>
        <v>0</v>
      </c>
      <c r="G64" s="181">
        <f t="shared" si="69"/>
        <v>0</v>
      </c>
      <c r="H64" s="181">
        <f t="shared" si="69"/>
        <v>0</v>
      </c>
      <c r="I64" s="181">
        <f t="shared" si="69"/>
        <v>0</v>
      </c>
      <c r="J64" s="181">
        <f t="shared" si="69"/>
        <v>0</v>
      </c>
      <c r="K64" s="181">
        <f t="shared" si="69"/>
        <v>0</v>
      </c>
      <c r="L64" s="181">
        <f t="shared" si="69"/>
        <v>0</v>
      </c>
      <c r="M64" s="181">
        <f t="shared" si="69"/>
        <v>0</v>
      </c>
      <c r="N64" s="181">
        <f t="shared" si="69"/>
        <v>0</v>
      </c>
      <c r="O64" s="181">
        <f t="shared" si="69"/>
        <v>0</v>
      </c>
      <c r="P64" s="181">
        <f t="shared" si="69"/>
        <v>0</v>
      </c>
      <c r="Q64" s="181">
        <f t="shared" si="69"/>
        <v>0</v>
      </c>
      <c r="R64" s="181">
        <f t="shared" si="69"/>
        <v>0</v>
      </c>
      <c r="S64" s="181">
        <f t="shared" si="69"/>
        <v>0</v>
      </c>
      <c r="T64" s="181">
        <f t="shared" si="69"/>
        <v>0</v>
      </c>
      <c r="U64" s="181">
        <f t="shared" si="69"/>
        <v>0</v>
      </c>
      <c r="V64" s="181">
        <f t="shared" si="69"/>
        <v>0</v>
      </c>
      <c r="W64" s="181">
        <f t="shared" si="69"/>
        <v>0</v>
      </c>
      <c r="X64" s="181">
        <f t="shared" si="69"/>
        <v>0</v>
      </c>
      <c r="Y64" s="155"/>
    </row>
    <row r="65">
      <c r="A65" s="155"/>
      <c r="B65" s="155"/>
      <c r="C65" s="177" t="s">
        <v>87</v>
      </c>
      <c r="D65" s="180">
        <f t="shared" si="65"/>
        <v>0</v>
      </c>
      <c r="E65" s="181">
        <f t="shared" ref="E65:X65" si="70">IF(IFERROR(LEFT(E59,2)="CA",False),1,0)</f>
        <v>0</v>
      </c>
      <c r="F65" s="181">
        <f t="shared" si="70"/>
        <v>0</v>
      </c>
      <c r="G65" s="181">
        <f t="shared" si="70"/>
        <v>0</v>
      </c>
      <c r="H65" s="181">
        <f t="shared" si="70"/>
        <v>0</v>
      </c>
      <c r="I65" s="181">
        <f t="shared" si="70"/>
        <v>0</v>
      </c>
      <c r="J65" s="181">
        <f t="shared" si="70"/>
        <v>0</v>
      </c>
      <c r="K65" s="181">
        <f t="shared" si="70"/>
        <v>0</v>
      </c>
      <c r="L65" s="181">
        <f t="shared" si="70"/>
        <v>0</v>
      </c>
      <c r="M65" s="181">
        <f t="shared" si="70"/>
        <v>0</v>
      </c>
      <c r="N65" s="181">
        <f t="shared" si="70"/>
        <v>0</v>
      </c>
      <c r="O65" s="181">
        <f t="shared" si="70"/>
        <v>0</v>
      </c>
      <c r="P65" s="181">
        <f t="shared" si="70"/>
        <v>0</v>
      </c>
      <c r="Q65" s="181">
        <f t="shared" si="70"/>
        <v>0</v>
      </c>
      <c r="R65" s="181">
        <f t="shared" si="70"/>
        <v>0</v>
      </c>
      <c r="S65" s="181">
        <f t="shared" si="70"/>
        <v>0</v>
      </c>
      <c r="T65" s="181">
        <f t="shared" si="70"/>
        <v>0</v>
      </c>
      <c r="U65" s="181">
        <f t="shared" si="70"/>
        <v>0</v>
      </c>
      <c r="V65" s="181">
        <f t="shared" si="70"/>
        <v>0</v>
      </c>
      <c r="W65" s="181">
        <f t="shared" si="70"/>
        <v>0</v>
      </c>
      <c r="X65" s="181">
        <f t="shared" si="70"/>
        <v>0</v>
      </c>
      <c r="Y65" s="155"/>
    </row>
    <row r="66">
      <c r="A66" s="155"/>
      <c r="B66" s="155"/>
      <c r="C66" s="177" t="s">
        <v>88</v>
      </c>
      <c r="D66" s="180">
        <f t="shared" si="65"/>
        <v>0</v>
      </c>
      <c r="E66" s="181">
        <f t="shared" ref="E66:X66" si="71">IF(IFERROR(LEFT(E59,2)="CO",False),1,0)</f>
        <v>0</v>
      </c>
      <c r="F66" s="181">
        <f t="shared" si="71"/>
        <v>0</v>
      </c>
      <c r="G66" s="181">
        <f t="shared" si="71"/>
        <v>0</v>
      </c>
      <c r="H66" s="181">
        <f t="shared" si="71"/>
        <v>0</v>
      </c>
      <c r="I66" s="181">
        <f t="shared" si="71"/>
        <v>0</v>
      </c>
      <c r="J66" s="181">
        <f t="shared" si="71"/>
        <v>0</v>
      </c>
      <c r="K66" s="181">
        <f t="shared" si="71"/>
        <v>0</v>
      </c>
      <c r="L66" s="181">
        <f t="shared" si="71"/>
        <v>0</v>
      </c>
      <c r="M66" s="181">
        <f t="shared" si="71"/>
        <v>0</v>
      </c>
      <c r="N66" s="181">
        <f t="shared" si="71"/>
        <v>0</v>
      </c>
      <c r="O66" s="181">
        <f t="shared" si="71"/>
        <v>0</v>
      </c>
      <c r="P66" s="181">
        <f t="shared" si="71"/>
        <v>0</v>
      </c>
      <c r="Q66" s="181">
        <f t="shared" si="71"/>
        <v>0</v>
      </c>
      <c r="R66" s="181">
        <f t="shared" si="71"/>
        <v>0</v>
      </c>
      <c r="S66" s="181">
        <f t="shared" si="71"/>
        <v>0</v>
      </c>
      <c r="T66" s="181">
        <f t="shared" si="71"/>
        <v>0</v>
      </c>
      <c r="U66" s="181">
        <f t="shared" si="71"/>
        <v>0</v>
      </c>
      <c r="V66" s="181">
        <f t="shared" si="71"/>
        <v>0</v>
      </c>
      <c r="W66" s="181">
        <f t="shared" si="71"/>
        <v>0</v>
      </c>
      <c r="X66" s="181">
        <f t="shared" si="71"/>
        <v>0</v>
      </c>
      <c r="Y66" s="155"/>
    </row>
    <row r="67">
      <c r="A67" s="155"/>
      <c r="B67" s="155"/>
      <c r="C67" s="177" t="s">
        <v>89</v>
      </c>
      <c r="D67" s="180">
        <f t="shared" si="65"/>
        <v>0</v>
      </c>
      <c r="E67" s="181">
        <f t="shared" ref="E67:X67" si="72">IF(IFERROR(LEFT(E59,1)="F",False),1,0)</f>
        <v>0</v>
      </c>
      <c r="F67" s="181">
        <f t="shared" si="72"/>
        <v>0</v>
      </c>
      <c r="G67" s="181">
        <f t="shared" si="72"/>
        <v>0</v>
      </c>
      <c r="H67" s="181">
        <f t="shared" si="72"/>
        <v>0</v>
      </c>
      <c r="I67" s="181">
        <f t="shared" si="72"/>
        <v>0</v>
      </c>
      <c r="J67" s="181">
        <f t="shared" si="72"/>
        <v>0</v>
      </c>
      <c r="K67" s="181">
        <f t="shared" si="72"/>
        <v>0</v>
      </c>
      <c r="L67" s="181">
        <f t="shared" si="72"/>
        <v>0</v>
      </c>
      <c r="M67" s="181">
        <f t="shared" si="72"/>
        <v>0</v>
      </c>
      <c r="N67" s="181">
        <f t="shared" si="72"/>
        <v>0</v>
      </c>
      <c r="O67" s="181">
        <f t="shared" si="72"/>
        <v>0</v>
      </c>
      <c r="P67" s="181">
        <f t="shared" si="72"/>
        <v>0</v>
      </c>
      <c r="Q67" s="181">
        <f t="shared" si="72"/>
        <v>0</v>
      </c>
      <c r="R67" s="181">
        <f t="shared" si="72"/>
        <v>0</v>
      </c>
      <c r="S67" s="181">
        <f t="shared" si="72"/>
        <v>0</v>
      </c>
      <c r="T67" s="181">
        <f t="shared" si="72"/>
        <v>0</v>
      </c>
      <c r="U67" s="181">
        <f t="shared" si="72"/>
        <v>0</v>
      </c>
      <c r="V67" s="181">
        <f t="shared" si="72"/>
        <v>0</v>
      </c>
      <c r="W67" s="181">
        <f t="shared" si="72"/>
        <v>0</v>
      </c>
      <c r="X67" s="181">
        <f t="shared" si="72"/>
        <v>0</v>
      </c>
      <c r="Y67" s="155"/>
    </row>
    <row r="68">
      <c r="A68" s="175">
        <v>3.0</v>
      </c>
      <c r="B68" s="176" t="str">
        <f>#REF!</f>
        <v>#REF!</v>
      </c>
      <c r="C68" s="177" t="s">
        <v>82</v>
      </c>
      <c r="D68" s="178"/>
      <c r="E68" s="179" t="str">
        <f t="shared" ref="E68:X68" si="73">INDIRECT(CONCATENATE("scoresheet!R",11*$A49-1+$A68,"C",6+E$2),0)</f>
        <v/>
      </c>
      <c r="F68" s="179" t="str">
        <f t="shared" si="73"/>
        <v/>
      </c>
      <c r="G68" s="179" t="str">
        <f t="shared" si="73"/>
        <v/>
      </c>
      <c r="H68" s="179" t="str">
        <f t="shared" si="73"/>
        <v/>
      </c>
      <c r="I68" s="179" t="str">
        <f t="shared" si="73"/>
        <v/>
      </c>
      <c r="J68" s="179" t="str">
        <f t="shared" si="73"/>
        <v/>
      </c>
      <c r="K68" s="179" t="str">
        <f t="shared" si="73"/>
        <v/>
      </c>
      <c r="L68" s="179" t="str">
        <f t="shared" si="73"/>
        <v/>
      </c>
      <c r="M68" s="179" t="str">
        <f t="shared" si="73"/>
        <v/>
      </c>
      <c r="N68" s="179" t="str">
        <f t="shared" si="73"/>
        <v/>
      </c>
      <c r="O68" s="179" t="str">
        <f t="shared" si="73"/>
        <v/>
      </c>
      <c r="P68" s="179" t="str">
        <f t="shared" si="73"/>
        <v/>
      </c>
      <c r="Q68" s="179" t="str">
        <f t="shared" si="73"/>
        <v/>
      </c>
      <c r="R68" s="179" t="str">
        <f t="shared" si="73"/>
        <v/>
      </c>
      <c r="S68" s="179" t="str">
        <f t="shared" si="73"/>
        <v/>
      </c>
      <c r="T68" s="179" t="str">
        <f t="shared" si="73"/>
        <v/>
      </c>
      <c r="U68" s="179" t="str">
        <f t="shared" si="73"/>
        <v/>
      </c>
      <c r="V68" s="179" t="str">
        <f t="shared" si="73"/>
        <v/>
      </c>
      <c r="W68" s="179" t="str">
        <f t="shared" si="73"/>
        <v/>
      </c>
      <c r="X68" s="179" t="str">
        <f t="shared" si="73"/>
        <v/>
      </c>
      <c r="Y68" s="155"/>
    </row>
    <row r="69">
      <c r="A69" s="155"/>
      <c r="B69" s="155"/>
      <c r="C69" s="177" t="s">
        <v>16</v>
      </c>
      <c r="D69" s="180">
        <f t="shared" ref="D69:D76" si="75">SUM(E69:X69)</f>
        <v>0</v>
      </c>
      <c r="E69" s="181">
        <f t="shared" ref="E69:X69" si="74">IF(IFERROR(LEFT(E68,2)+0,0)&gt;5,1,0)</f>
        <v>0</v>
      </c>
      <c r="F69" s="181">
        <f t="shared" si="74"/>
        <v>0</v>
      </c>
      <c r="G69" s="181">
        <f t="shared" si="74"/>
        <v>0</v>
      </c>
      <c r="H69" s="181">
        <f t="shared" si="74"/>
        <v>0</v>
      </c>
      <c r="I69" s="181">
        <f t="shared" si="74"/>
        <v>0</v>
      </c>
      <c r="J69" s="181">
        <f t="shared" si="74"/>
        <v>0</v>
      </c>
      <c r="K69" s="181">
        <f t="shared" si="74"/>
        <v>0</v>
      </c>
      <c r="L69" s="181">
        <f t="shared" si="74"/>
        <v>0</v>
      </c>
      <c r="M69" s="181">
        <f t="shared" si="74"/>
        <v>0</v>
      </c>
      <c r="N69" s="181">
        <f t="shared" si="74"/>
        <v>0</v>
      </c>
      <c r="O69" s="181">
        <f t="shared" si="74"/>
        <v>0</v>
      </c>
      <c r="P69" s="181">
        <f t="shared" si="74"/>
        <v>0</v>
      </c>
      <c r="Q69" s="181">
        <f t="shared" si="74"/>
        <v>0</v>
      </c>
      <c r="R69" s="181">
        <f t="shared" si="74"/>
        <v>0</v>
      </c>
      <c r="S69" s="181">
        <f t="shared" si="74"/>
        <v>0</v>
      </c>
      <c r="T69" s="181">
        <f t="shared" si="74"/>
        <v>0</v>
      </c>
      <c r="U69" s="181">
        <f t="shared" si="74"/>
        <v>0</v>
      </c>
      <c r="V69" s="181">
        <f t="shared" si="74"/>
        <v>0</v>
      </c>
      <c r="W69" s="181">
        <f t="shared" si="74"/>
        <v>0</v>
      </c>
      <c r="X69" s="181">
        <f t="shared" si="74"/>
        <v>0</v>
      </c>
      <c r="Y69" s="155"/>
    </row>
    <row r="70">
      <c r="A70" s="155"/>
      <c r="B70" s="155"/>
      <c r="C70" s="177" t="s">
        <v>83</v>
      </c>
      <c r="D70" s="180">
        <f t="shared" si="75"/>
        <v>0</v>
      </c>
      <c r="E70" s="181">
        <f t="shared" ref="E70:X70" si="76">IF(LEFT(E68,1)="E",1,0)</f>
        <v>0</v>
      </c>
      <c r="F70" s="181">
        <f t="shared" si="76"/>
        <v>0</v>
      </c>
      <c r="G70" s="181">
        <f t="shared" si="76"/>
        <v>0</v>
      </c>
      <c r="H70" s="181">
        <f t="shared" si="76"/>
        <v>0</v>
      </c>
      <c r="I70" s="181">
        <f t="shared" si="76"/>
        <v>0</v>
      </c>
      <c r="J70" s="181">
        <f t="shared" si="76"/>
        <v>0</v>
      </c>
      <c r="K70" s="181">
        <f t="shared" si="76"/>
        <v>0</v>
      </c>
      <c r="L70" s="181">
        <f t="shared" si="76"/>
        <v>0</v>
      </c>
      <c r="M70" s="181">
        <f t="shared" si="76"/>
        <v>0</v>
      </c>
      <c r="N70" s="181">
        <f t="shared" si="76"/>
        <v>0</v>
      </c>
      <c r="O70" s="181">
        <f t="shared" si="76"/>
        <v>0</v>
      </c>
      <c r="P70" s="181">
        <f t="shared" si="76"/>
        <v>0</v>
      </c>
      <c r="Q70" s="181">
        <f t="shared" si="76"/>
        <v>0</v>
      </c>
      <c r="R70" s="181">
        <f t="shared" si="76"/>
        <v>0</v>
      </c>
      <c r="S70" s="181">
        <f t="shared" si="76"/>
        <v>0</v>
      </c>
      <c r="T70" s="181">
        <f t="shared" si="76"/>
        <v>0</v>
      </c>
      <c r="U70" s="181">
        <f t="shared" si="76"/>
        <v>0</v>
      </c>
      <c r="V70" s="181">
        <f t="shared" si="76"/>
        <v>0</v>
      </c>
      <c r="W70" s="181">
        <f t="shared" si="76"/>
        <v>0</v>
      </c>
      <c r="X70" s="181">
        <f t="shared" si="76"/>
        <v>0</v>
      </c>
      <c r="Y70" s="155"/>
    </row>
    <row r="71">
      <c r="A71" s="155"/>
      <c r="B71" s="155"/>
      <c r="C71" s="177" t="s">
        <v>84</v>
      </c>
      <c r="D71" s="180">
        <f t="shared" si="75"/>
        <v>0</v>
      </c>
      <c r="E71" s="181">
        <f t="shared" ref="E71:X71" si="77">IF(OR(LEFT(E68,2)="B2",LEFT(E68,2)="B1"),1,0)</f>
        <v>0</v>
      </c>
      <c r="F71" s="181">
        <f t="shared" si="77"/>
        <v>0</v>
      </c>
      <c r="G71" s="181">
        <f t="shared" si="77"/>
        <v>0</v>
      </c>
      <c r="H71" s="181">
        <f t="shared" si="77"/>
        <v>0</v>
      </c>
      <c r="I71" s="181">
        <f t="shared" si="77"/>
        <v>0</v>
      </c>
      <c r="J71" s="181">
        <f t="shared" si="77"/>
        <v>0</v>
      </c>
      <c r="K71" s="181">
        <f t="shared" si="77"/>
        <v>0</v>
      </c>
      <c r="L71" s="181">
        <f t="shared" si="77"/>
        <v>0</v>
      </c>
      <c r="M71" s="181">
        <f t="shared" si="77"/>
        <v>0</v>
      </c>
      <c r="N71" s="181">
        <f t="shared" si="77"/>
        <v>0</v>
      </c>
      <c r="O71" s="181">
        <f t="shared" si="77"/>
        <v>0</v>
      </c>
      <c r="P71" s="181">
        <f t="shared" si="77"/>
        <v>0</v>
      </c>
      <c r="Q71" s="181">
        <f t="shared" si="77"/>
        <v>0</v>
      </c>
      <c r="R71" s="181">
        <f t="shared" si="77"/>
        <v>0</v>
      </c>
      <c r="S71" s="181">
        <f t="shared" si="77"/>
        <v>0</v>
      </c>
      <c r="T71" s="181">
        <f t="shared" si="77"/>
        <v>0</v>
      </c>
      <c r="U71" s="181">
        <f t="shared" si="77"/>
        <v>0</v>
      </c>
      <c r="V71" s="181">
        <f t="shared" si="77"/>
        <v>0</v>
      </c>
      <c r="W71" s="181">
        <f t="shared" si="77"/>
        <v>0</v>
      </c>
      <c r="X71" s="181">
        <f t="shared" si="77"/>
        <v>0</v>
      </c>
      <c r="Y71" s="155"/>
    </row>
    <row r="72">
      <c r="A72" s="155"/>
      <c r="B72" s="155"/>
      <c r="C72" s="177" t="s">
        <v>85</v>
      </c>
      <c r="D72" s="180">
        <f t="shared" si="75"/>
        <v>0</v>
      </c>
      <c r="E72" s="181">
        <f t="shared" ref="E72:X72" si="78">IF(LEFT(E68,2)="BE",1,0)</f>
        <v>0</v>
      </c>
      <c r="F72" s="181">
        <f t="shared" si="78"/>
        <v>0</v>
      </c>
      <c r="G72" s="181">
        <f t="shared" si="78"/>
        <v>0</v>
      </c>
      <c r="H72" s="181">
        <f t="shared" si="78"/>
        <v>0</v>
      </c>
      <c r="I72" s="181">
        <f t="shared" si="78"/>
        <v>0</v>
      </c>
      <c r="J72" s="181">
        <f t="shared" si="78"/>
        <v>0</v>
      </c>
      <c r="K72" s="181">
        <f t="shared" si="78"/>
        <v>0</v>
      </c>
      <c r="L72" s="181">
        <f t="shared" si="78"/>
        <v>0</v>
      </c>
      <c r="M72" s="181">
        <f t="shared" si="78"/>
        <v>0</v>
      </c>
      <c r="N72" s="181">
        <f t="shared" si="78"/>
        <v>0</v>
      </c>
      <c r="O72" s="181">
        <f t="shared" si="78"/>
        <v>0</v>
      </c>
      <c r="P72" s="181">
        <f t="shared" si="78"/>
        <v>0</v>
      </c>
      <c r="Q72" s="181">
        <f t="shared" si="78"/>
        <v>0</v>
      </c>
      <c r="R72" s="181">
        <f t="shared" si="78"/>
        <v>0</v>
      </c>
      <c r="S72" s="181">
        <f t="shared" si="78"/>
        <v>0</v>
      </c>
      <c r="T72" s="181">
        <f t="shared" si="78"/>
        <v>0</v>
      </c>
      <c r="U72" s="181">
        <f t="shared" si="78"/>
        <v>0</v>
      </c>
      <c r="V72" s="181">
        <f t="shared" si="78"/>
        <v>0</v>
      </c>
      <c r="W72" s="181">
        <f t="shared" si="78"/>
        <v>0</v>
      </c>
      <c r="X72" s="181">
        <f t="shared" si="78"/>
        <v>0</v>
      </c>
      <c r="Y72" s="155"/>
    </row>
    <row r="73">
      <c r="A73" s="155"/>
      <c r="B73" s="155"/>
      <c r="C73" s="177" t="s">
        <v>86</v>
      </c>
      <c r="D73" s="180">
        <f t="shared" si="75"/>
        <v>0</v>
      </c>
      <c r="E73" s="181">
        <f t="shared" ref="E73:X73" si="79">IF(IFERROR(RIGHT(E68,3)="+10",False),1,0)</f>
        <v>0</v>
      </c>
      <c r="F73" s="181">
        <f t="shared" si="79"/>
        <v>0</v>
      </c>
      <c r="G73" s="181">
        <f t="shared" si="79"/>
        <v>0</v>
      </c>
      <c r="H73" s="181">
        <f t="shared" si="79"/>
        <v>0</v>
      </c>
      <c r="I73" s="181">
        <f t="shared" si="79"/>
        <v>0</v>
      </c>
      <c r="J73" s="181">
        <f t="shared" si="79"/>
        <v>0</v>
      </c>
      <c r="K73" s="181">
        <f t="shared" si="79"/>
        <v>0</v>
      </c>
      <c r="L73" s="181">
        <f t="shared" si="79"/>
        <v>0</v>
      </c>
      <c r="M73" s="181">
        <f t="shared" si="79"/>
        <v>0</v>
      </c>
      <c r="N73" s="181">
        <f t="shared" si="79"/>
        <v>0</v>
      </c>
      <c r="O73" s="181">
        <f t="shared" si="79"/>
        <v>0</v>
      </c>
      <c r="P73" s="181">
        <f t="shared" si="79"/>
        <v>0</v>
      </c>
      <c r="Q73" s="181">
        <f t="shared" si="79"/>
        <v>0</v>
      </c>
      <c r="R73" s="181">
        <f t="shared" si="79"/>
        <v>0</v>
      </c>
      <c r="S73" s="181">
        <f t="shared" si="79"/>
        <v>0</v>
      </c>
      <c r="T73" s="181">
        <f t="shared" si="79"/>
        <v>0</v>
      </c>
      <c r="U73" s="181">
        <f t="shared" si="79"/>
        <v>0</v>
      </c>
      <c r="V73" s="181">
        <f t="shared" si="79"/>
        <v>0</v>
      </c>
      <c r="W73" s="181">
        <f t="shared" si="79"/>
        <v>0</v>
      </c>
      <c r="X73" s="181">
        <f t="shared" si="79"/>
        <v>0</v>
      </c>
      <c r="Y73" s="155"/>
    </row>
    <row r="74">
      <c r="A74" s="155"/>
      <c r="B74" s="155"/>
      <c r="C74" s="177" t="s">
        <v>87</v>
      </c>
      <c r="D74" s="180">
        <f t="shared" si="75"/>
        <v>0</v>
      </c>
      <c r="E74" s="181">
        <f t="shared" ref="E74:X74" si="80">IF(IFERROR(LEFT(E68,2)="CA",False),1,0)</f>
        <v>0</v>
      </c>
      <c r="F74" s="181">
        <f t="shared" si="80"/>
        <v>0</v>
      </c>
      <c r="G74" s="181">
        <f t="shared" si="80"/>
        <v>0</v>
      </c>
      <c r="H74" s="181">
        <f t="shared" si="80"/>
        <v>0</v>
      </c>
      <c r="I74" s="181">
        <f t="shared" si="80"/>
        <v>0</v>
      </c>
      <c r="J74" s="181">
        <f t="shared" si="80"/>
        <v>0</v>
      </c>
      <c r="K74" s="181">
        <f t="shared" si="80"/>
        <v>0</v>
      </c>
      <c r="L74" s="181">
        <f t="shared" si="80"/>
        <v>0</v>
      </c>
      <c r="M74" s="181">
        <f t="shared" si="80"/>
        <v>0</v>
      </c>
      <c r="N74" s="181">
        <f t="shared" si="80"/>
        <v>0</v>
      </c>
      <c r="O74" s="181">
        <f t="shared" si="80"/>
        <v>0</v>
      </c>
      <c r="P74" s="181">
        <f t="shared" si="80"/>
        <v>0</v>
      </c>
      <c r="Q74" s="181">
        <f t="shared" si="80"/>
        <v>0</v>
      </c>
      <c r="R74" s="181">
        <f t="shared" si="80"/>
        <v>0</v>
      </c>
      <c r="S74" s="181">
        <f t="shared" si="80"/>
        <v>0</v>
      </c>
      <c r="T74" s="181">
        <f t="shared" si="80"/>
        <v>0</v>
      </c>
      <c r="U74" s="181">
        <f t="shared" si="80"/>
        <v>0</v>
      </c>
      <c r="V74" s="181">
        <f t="shared" si="80"/>
        <v>0</v>
      </c>
      <c r="W74" s="181">
        <f t="shared" si="80"/>
        <v>0</v>
      </c>
      <c r="X74" s="181">
        <f t="shared" si="80"/>
        <v>0</v>
      </c>
      <c r="Y74" s="155"/>
    </row>
    <row r="75">
      <c r="A75" s="155"/>
      <c r="B75" s="155"/>
      <c r="C75" s="177" t="s">
        <v>88</v>
      </c>
      <c r="D75" s="180">
        <f t="shared" si="75"/>
        <v>0</v>
      </c>
      <c r="E75" s="181">
        <f t="shared" ref="E75:X75" si="81">IF(IFERROR(LEFT(E68,2)="CO",False),1,0)</f>
        <v>0</v>
      </c>
      <c r="F75" s="181">
        <f t="shared" si="81"/>
        <v>0</v>
      </c>
      <c r="G75" s="181">
        <f t="shared" si="81"/>
        <v>0</v>
      </c>
      <c r="H75" s="181">
        <f t="shared" si="81"/>
        <v>0</v>
      </c>
      <c r="I75" s="181">
        <f t="shared" si="81"/>
        <v>0</v>
      </c>
      <c r="J75" s="181">
        <f t="shared" si="81"/>
        <v>0</v>
      </c>
      <c r="K75" s="181">
        <f t="shared" si="81"/>
        <v>0</v>
      </c>
      <c r="L75" s="181">
        <f t="shared" si="81"/>
        <v>0</v>
      </c>
      <c r="M75" s="181">
        <f t="shared" si="81"/>
        <v>0</v>
      </c>
      <c r="N75" s="181">
        <f t="shared" si="81"/>
        <v>0</v>
      </c>
      <c r="O75" s="181">
        <f t="shared" si="81"/>
        <v>0</v>
      </c>
      <c r="P75" s="181">
        <f t="shared" si="81"/>
        <v>0</v>
      </c>
      <c r="Q75" s="181">
        <f t="shared" si="81"/>
        <v>0</v>
      </c>
      <c r="R75" s="181">
        <f t="shared" si="81"/>
        <v>0</v>
      </c>
      <c r="S75" s="181">
        <f t="shared" si="81"/>
        <v>0</v>
      </c>
      <c r="T75" s="181">
        <f t="shared" si="81"/>
        <v>0</v>
      </c>
      <c r="U75" s="181">
        <f t="shared" si="81"/>
        <v>0</v>
      </c>
      <c r="V75" s="181">
        <f t="shared" si="81"/>
        <v>0</v>
      </c>
      <c r="W75" s="181">
        <f t="shared" si="81"/>
        <v>0</v>
      </c>
      <c r="X75" s="181">
        <f t="shared" si="81"/>
        <v>0</v>
      </c>
      <c r="Y75" s="155"/>
    </row>
    <row r="76">
      <c r="A76" s="155"/>
      <c r="B76" s="155"/>
      <c r="C76" s="177" t="s">
        <v>89</v>
      </c>
      <c r="D76" s="180">
        <f t="shared" si="75"/>
        <v>0</v>
      </c>
      <c r="E76" s="181">
        <f t="shared" ref="E76:X76" si="82">IF(IFERROR(LEFT(E68,1)="F",False),1,0)</f>
        <v>0</v>
      </c>
      <c r="F76" s="181">
        <f t="shared" si="82"/>
        <v>0</v>
      </c>
      <c r="G76" s="181">
        <f t="shared" si="82"/>
        <v>0</v>
      </c>
      <c r="H76" s="181">
        <f t="shared" si="82"/>
        <v>0</v>
      </c>
      <c r="I76" s="181">
        <f t="shared" si="82"/>
        <v>0</v>
      </c>
      <c r="J76" s="181">
        <f t="shared" si="82"/>
        <v>0</v>
      </c>
      <c r="K76" s="181">
        <f t="shared" si="82"/>
        <v>0</v>
      </c>
      <c r="L76" s="181">
        <f t="shared" si="82"/>
        <v>0</v>
      </c>
      <c r="M76" s="181">
        <f t="shared" si="82"/>
        <v>0</v>
      </c>
      <c r="N76" s="181">
        <f t="shared" si="82"/>
        <v>0</v>
      </c>
      <c r="O76" s="181">
        <f t="shared" si="82"/>
        <v>0</v>
      </c>
      <c r="P76" s="181">
        <f t="shared" si="82"/>
        <v>0</v>
      </c>
      <c r="Q76" s="181">
        <f t="shared" si="82"/>
        <v>0</v>
      </c>
      <c r="R76" s="181">
        <f t="shared" si="82"/>
        <v>0</v>
      </c>
      <c r="S76" s="181">
        <f t="shared" si="82"/>
        <v>0</v>
      </c>
      <c r="T76" s="181">
        <f t="shared" si="82"/>
        <v>0</v>
      </c>
      <c r="U76" s="181">
        <f t="shared" si="82"/>
        <v>0</v>
      </c>
      <c r="V76" s="181">
        <f t="shared" si="82"/>
        <v>0</v>
      </c>
      <c r="W76" s="181">
        <f t="shared" si="82"/>
        <v>0</v>
      </c>
      <c r="X76" s="181">
        <f t="shared" si="82"/>
        <v>0</v>
      </c>
      <c r="Y76" s="155"/>
    </row>
    <row r="77">
      <c r="A77" s="175">
        <v>4.0</v>
      </c>
      <c r="B77" s="176" t="str">
        <f>#REF!</f>
        <v>#REF!</v>
      </c>
      <c r="C77" s="177" t="s">
        <v>82</v>
      </c>
      <c r="D77" s="178"/>
      <c r="E77" s="179" t="str">
        <f t="shared" ref="E77:X77" si="83">INDIRECT(CONCATENATE("scoresheet!R",11*$A49-1+$A77,"C",6+E$2),0)</f>
        <v/>
      </c>
      <c r="F77" s="179" t="str">
        <f t="shared" si="83"/>
        <v/>
      </c>
      <c r="G77" s="179" t="str">
        <f t="shared" si="83"/>
        <v/>
      </c>
      <c r="H77" s="179" t="str">
        <f t="shared" si="83"/>
        <v/>
      </c>
      <c r="I77" s="179" t="str">
        <f t="shared" si="83"/>
        <v/>
      </c>
      <c r="J77" s="179" t="str">
        <f t="shared" si="83"/>
        <v/>
      </c>
      <c r="K77" s="179" t="str">
        <f t="shared" si="83"/>
        <v/>
      </c>
      <c r="L77" s="179" t="str">
        <f t="shared" si="83"/>
        <v/>
      </c>
      <c r="M77" s="179" t="str">
        <f t="shared" si="83"/>
        <v/>
      </c>
      <c r="N77" s="179" t="str">
        <f t="shared" si="83"/>
        <v/>
      </c>
      <c r="O77" s="179" t="str">
        <f t="shared" si="83"/>
        <v/>
      </c>
      <c r="P77" s="179" t="str">
        <f t="shared" si="83"/>
        <v/>
      </c>
      <c r="Q77" s="179" t="str">
        <f t="shared" si="83"/>
        <v/>
      </c>
      <c r="R77" s="179" t="str">
        <f t="shared" si="83"/>
        <v/>
      </c>
      <c r="S77" s="179" t="str">
        <f t="shared" si="83"/>
        <v/>
      </c>
      <c r="T77" s="179" t="str">
        <f t="shared" si="83"/>
        <v/>
      </c>
      <c r="U77" s="179" t="str">
        <f t="shared" si="83"/>
        <v/>
      </c>
      <c r="V77" s="179" t="str">
        <f t="shared" si="83"/>
        <v/>
      </c>
      <c r="W77" s="179" t="str">
        <f t="shared" si="83"/>
        <v/>
      </c>
      <c r="X77" s="179" t="str">
        <f t="shared" si="83"/>
        <v/>
      </c>
      <c r="Y77" s="155"/>
    </row>
    <row r="78">
      <c r="A78" s="155"/>
      <c r="B78" s="155"/>
      <c r="C78" s="177" t="s">
        <v>16</v>
      </c>
      <c r="D78" s="180">
        <f t="shared" ref="D78:D85" si="85">SUM(E78:X78)</f>
        <v>0</v>
      </c>
      <c r="E78" s="181">
        <f t="shared" ref="E78:X78" si="84">IF(IFERROR(LEFT(E77,2)+0,0)&gt;5,1,0)</f>
        <v>0</v>
      </c>
      <c r="F78" s="181">
        <f t="shared" si="84"/>
        <v>0</v>
      </c>
      <c r="G78" s="181">
        <f t="shared" si="84"/>
        <v>0</v>
      </c>
      <c r="H78" s="181">
        <f t="shared" si="84"/>
        <v>0</v>
      </c>
      <c r="I78" s="181">
        <f t="shared" si="84"/>
        <v>0</v>
      </c>
      <c r="J78" s="181">
        <f t="shared" si="84"/>
        <v>0</v>
      </c>
      <c r="K78" s="181">
        <f t="shared" si="84"/>
        <v>0</v>
      </c>
      <c r="L78" s="181">
        <f t="shared" si="84"/>
        <v>0</v>
      </c>
      <c r="M78" s="181">
        <f t="shared" si="84"/>
        <v>0</v>
      </c>
      <c r="N78" s="181">
        <f t="shared" si="84"/>
        <v>0</v>
      </c>
      <c r="O78" s="181">
        <f t="shared" si="84"/>
        <v>0</v>
      </c>
      <c r="P78" s="181">
        <f t="shared" si="84"/>
        <v>0</v>
      </c>
      <c r="Q78" s="181">
        <f t="shared" si="84"/>
        <v>0</v>
      </c>
      <c r="R78" s="181">
        <f t="shared" si="84"/>
        <v>0</v>
      </c>
      <c r="S78" s="181">
        <f t="shared" si="84"/>
        <v>0</v>
      </c>
      <c r="T78" s="181">
        <f t="shared" si="84"/>
        <v>0</v>
      </c>
      <c r="U78" s="181">
        <f t="shared" si="84"/>
        <v>0</v>
      </c>
      <c r="V78" s="181">
        <f t="shared" si="84"/>
        <v>0</v>
      </c>
      <c r="W78" s="181">
        <f t="shared" si="84"/>
        <v>0</v>
      </c>
      <c r="X78" s="181">
        <f t="shared" si="84"/>
        <v>0</v>
      </c>
      <c r="Y78" s="155"/>
    </row>
    <row r="79">
      <c r="A79" s="155"/>
      <c r="B79" s="155"/>
      <c r="C79" s="177" t="s">
        <v>83</v>
      </c>
      <c r="D79" s="180">
        <f t="shared" si="85"/>
        <v>0</v>
      </c>
      <c r="E79" s="181">
        <f t="shared" ref="E79:X79" si="86">IF(LEFT(E77,1)="E",1,0)</f>
        <v>0</v>
      </c>
      <c r="F79" s="181">
        <f t="shared" si="86"/>
        <v>0</v>
      </c>
      <c r="G79" s="181">
        <f t="shared" si="86"/>
        <v>0</v>
      </c>
      <c r="H79" s="181">
        <f t="shared" si="86"/>
        <v>0</v>
      </c>
      <c r="I79" s="181">
        <f t="shared" si="86"/>
        <v>0</v>
      </c>
      <c r="J79" s="181">
        <f t="shared" si="86"/>
        <v>0</v>
      </c>
      <c r="K79" s="181">
        <f t="shared" si="86"/>
        <v>0</v>
      </c>
      <c r="L79" s="181">
        <f t="shared" si="86"/>
        <v>0</v>
      </c>
      <c r="M79" s="181">
        <f t="shared" si="86"/>
        <v>0</v>
      </c>
      <c r="N79" s="181">
        <f t="shared" si="86"/>
        <v>0</v>
      </c>
      <c r="O79" s="181">
        <f t="shared" si="86"/>
        <v>0</v>
      </c>
      <c r="P79" s="181">
        <f t="shared" si="86"/>
        <v>0</v>
      </c>
      <c r="Q79" s="181">
        <f t="shared" si="86"/>
        <v>0</v>
      </c>
      <c r="R79" s="181">
        <f t="shared" si="86"/>
        <v>0</v>
      </c>
      <c r="S79" s="181">
        <f t="shared" si="86"/>
        <v>0</v>
      </c>
      <c r="T79" s="181">
        <f t="shared" si="86"/>
        <v>0</v>
      </c>
      <c r="U79" s="181">
        <f t="shared" si="86"/>
        <v>0</v>
      </c>
      <c r="V79" s="181">
        <f t="shared" si="86"/>
        <v>0</v>
      </c>
      <c r="W79" s="181">
        <f t="shared" si="86"/>
        <v>0</v>
      </c>
      <c r="X79" s="181">
        <f t="shared" si="86"/>
        <v>0</v>
      </c>
      <c r="Y79" s="155"/>
    </row>
    <row r="80">
      <c r="A80" s="155"/>
      <c r="B80" s="155"/>
      <c r="C80" s="177" t="s">
        <v>84</v>
      </c>
      <c r="D80" s="180">
        <f t="shared" si="85"/>
        <v>0</v>
      </c>
      <c r="E80" s="181">
        <f t="shared" ref="E80:X80" si="87">IF(OR(LEFT(E77,2)="B2",LEFT(E77,2)="B1"),1,0)</f>
        <v>0</v>
      </c>
      <c r="F80" s="181">
        <f t="shared" si="87"/>
        <v>0</v>
      </c>
      <c r="G80" s="181">
        <f t="shared" si="87"/>
        <v>0</v>
      </c>
      <c r="H80" s="181">
        <f t="shared" si="87"/>
        <v>0</v>
      </c>
      <c r="I80" s="181">
        <f t="shared" si="87"/>
        <v>0</v>
      </c>
      <c r="J80" s="181">
        <f t="shared" si="87"/>
        <v>0</v>
      </c>
      <c r="K80" s="181">
        <f t="shared" si="87"/>
        <v>0</v>
      </c>
      <c r="L80" s="181">
        <f t="shared" si="87"/>
        <v>0</v>
      </c>
      <c r="M80" s="181">
        <f t="shared" si="87"/>
        <v>0</v>
      </c>
      <c r="N80" s="181">
        <f t="shared" si="87"/>
        <v>0</v>
      </c>
      <c r="O80" s="181">
        <f t="shared" si="87"/>
        <v>0</v>
      </c>
      <c r="P80" s="181">
        <f t="shared" si="87"/>
        <v>0</v>
      </c>
      <c r="Q80" s="181">
        <f t="shared" si="87"/>
        <v>0</v>
      </c>
      <c r="R80" s="181">
        <f t="shared" si="87"/>
        <v>0</v>
      </c>
      <c r="S80" s="181">
        <f t="shared" si="87"/>
        <v>0</v>
      </c>
      <c r="T80" s="181">
        <f t="shared" si="87"/>
        <v>0</v>
      </c>
      <c r="U80" s="181">
        <f t="shared" si="87"/>
        <v>0</v>
      </c>
      <c r="V80" s="181">
        <f t="shared" si="87"/>
        <v>0</v>
      </c>
      <c r="W80" s="181">
        <f t="shared" si="87"/>
        <v>0</v>
      </c>
      <c r="X80" s="181">
        <f t="shared" si="87"/>
        <v>0</v>
      </c>
      <c r="Y80" s="155"/>
    </row>
    <row r="81">
      <c r="A81" s="155"/>
      <c r="B81" s="155"/>
      <c r="C81" s="177" t="s">
        <v>85</v>
      </c>
      <c r="D81" s="180">
        <f t="shared" si="85"/>
        <v>0</v>
      </c>
      <c r="E81" s="181">
        <f t="shared" ref="E81:X81" si="88">IF(LEFT(E77,2)="BE",1,0)</f>
        <v>0</v>
      </c>
      <c r="F81" s="181">
        <f t="shared" si="88"/>
        <v>0</v>
      </c>
      <c r="G81" s="181">
        <f t="shared" si="88"/>
        <v>0</v>
      </c>
      <c r="H81" s="181">
        <f t="shared" si="88"/>
        <v>0</v>
      </c>
      <c r="I81" s="181">
        <f t="shared" si="88"/>
        <v>0</v>
      </c>
      <c r="J81" s="181">
        <f t="shared" si="88"/>
        <v>0</v>
      </c>
      <c r="K81" s="181">
        <f t="shared" si="88"/>
        <v>0</v>
      </c>
      <c r="L81" s="181">
        <f t="shared" si="88"/>
        <v>0</v>
      </c>
      <c r="M81" s="181">
        <f t="shared" si="88"/>
        <v>0</v>
      </c>
      <c r="N81" s="181">
        <f t="shared" si="88"/>
        <v>0</v>
      </c>
      <c r="O81" s="181">
        <f t="shared" si="88"/>
        <v>0</v>
      </c>
      <c r="P81" s="181">
        <f t="shared" si="88"/>
        <v>0</v>
      </c>
      <c r="Q81" s="181">
        <f t="shared" si="88"/>
        <v>0</v>
      </c>
      <c r="R81" s="181">
        <f t="shared" si="88"/>
        <v>0</v>
      </c>
      <c r="S81" s="181">
        <f t="shared" si="88"/>
        <v>0</v>
      </c>
      <c r="T81" s="181">
        <f t="shared" si="88"/>
        <v>0</v>
      </c>
      <c r="U81" s="181">
        <f t="shared" si="88"/>
        <v>0</v>
      </c>
      <c r="V81" s="181">
        <f t="shared" si="88"/>
        <v>0</v>
      </c>
      <c r="W81" s="181">
        <f t="shared" si="88"/>
        <v>0</v>
      </c>
      <c r="X81" s="181">
        <f t="shared" si="88"/>
        <v>0</v>
      </c>
      <c r="Y81" s="155"/>
    </row>
    <row r="82">
      <c r="A82" s="155"/>
      <c r="B82" s="155"/>
      <c r="C82" s="177" t="s">
        <v>86</v>
      </c>
      <c r="D82" s="180">
        <f t="shared" si="85"/>
        <v>0</v>
      </c>
      <c r="E82" s="181">
        <f t="shared" ref="E82:X82" si="89">IF(IFERROR(RIGHT(E77,3)="+10",False),1,0)</f>
        <v>0</v>
      </c>
      <c r="F82" s="181">
        <f t="shared" si="89"/>
        <v>0</v>
      </c>
      <c r="G82" s="181">
        <f t="shared" si="89"/>
        <v>0</v>
      </c>
      <c r="H82" s="181">
        <f t="shared" si="89"/>
        <v>0</v>
      </c>
      <c r="I82" s="181">
        <f t="shared" si="89"/>
        <v>0</v>
      </c>
      <c r="J82" s="181">
        <f t="shared" si="89"/>
        <v>0</v>
      </c>
      <c r="K82" s="181">
        <f t="shared" si="89"/>
        <v>0</v>
      </c>
      <c r="L82" s="181">
        <f t="shared" si="89"/>
        <v>0</v>
      </c>
      <c r="M82" s="181">
        <f t="shared" si="89"/>
        <v>0</v>
      </c>
      <c r="N82" s="181">
        <f t="shared" si="89"/>
        <v>0</v>
      </c>
      <c r="O82" s="181">
        <f t="shared" si="89"/>
        <v>0</v>
      </c>
      <c r="P82" s="181">
        <f t="shared" si="89"/>
        <v>0</v>
      </c>
      <c r="Q82" s="181">
        <f t="shared" si="89"/>
        <v>0</v>
      </c>
      <c r="R82" s="181">
        <f t="shared" si="89"/>
        <v>0</v>
      </c>
      <c r="S82" s="181">
        <f t="shared" si="89"/>
        <v>0</v>
      </c>
      <c r="T82" s="181">
        <f t="shared" si="89"/>
        <v>0</v>
      </c>
      <c r="U82" s="181">
        <f t="shared" si="89"/>
        <v>0</v>
      </c>
      <c r="V82" s="181">
        <f t="shared" si="89"/>
        <v>0</v>
      </c>
      <c r="W82" s="181">
        <f t="shared" si="89"/>
        <v>0</v>
      </c>
      <c r="X82" s="181">
        <f t="shared" si="89"/>
        <v>0</v>
      </c>
      <c r="Y82" s="155"/>
    </row>
    <row r="83">
      <c r="A83" s="155"/>
      <c r="B83" s="155"/>
      <c r="C83" s="177" t="s">
        <v>87</v>
      </c>
      <c r="D83" s="180">
        <f t="shared" si="85"/>
        <v>0</v>
      </c>
      <c r="E83" s="181">
        <f t="shared" ref="E83:X83" si="90">IF(IFERROR(LEFT(E77,2)="CA",False),1,0)</f>
        <v>0</v>
      </c>
      <c r="F83" s="181">
        <f t="shared" si="90"/>
        <v>0</v>
      </c>
      <c r="G83" s="181">
        <f t="shared" si="90"/>
        <v>0</v>
      </c>
      <c r="H83" s="181">
        <f t="shared" si="90"/>
        <v>0</v>
      </c>
      <c r="I83" s="181">
        <f t="shared" si="90"/>
        <v>0</v>
      </c>
      <c r="J83" s="181">
        <f t="shared" si="90"/>
        <v>0</v>
      </c>
      <c r="K83" s="181">
        <f t="shared" si="90"/>
        <v>0</v>
      </c>
      <c r="L83" s="181">
        <f t="shared" si="90"/>
        <v>0</v>
      </c>
      <c r="M83" s="181">
        <f t="shared" si="90"/>
        <v>0</v>
      </c>
      <c r="N83" s="181">
        <f t="shared" si="90"/>
        <v>0</v>
      </c>
      <c r="O83" s="181">
        <f t="shared" si="90"/>
        <v>0</v>
      </c>
      <c r="P83" s="181">
        <f t="shared" si="90"/>
        <v>0</v>
      </c>
      <c r="Q83" s="181">
        <f t="shared" si="90"/>
        <v>0</v>
      </c>
      <c r="R83" s="181">
        <f t="shared" si="90"/>
        <v>0</v>
      </c>
      <c r="S83" s="181">
        <f t="shared" si="90"/>
        <v>0</v>
      </c>
      <c r="T83" s="181">
        <f t="shared" si="90"/>
        <v>0</v>
      </c>
      <c r="U83" s="181">
        <f t="shared" si="90"/>
        <v>0</v>
      </c>
      <c r="V83" s="181">
        <f t="shared" si="90"/>
        <v>0</v>
      </c>
      <c r="W83" s="181">
        <f t="shared" si="90"/>
        <v>0</v>
      </c>
      <c r="X83" s="181">
        <f t="shared" si="90"/>
        <v>0</v>
      </c>
      <c r="Y83" s="155"/>
    </row>
    <row r="84">
      <c r="A84" s="155"/>
      <c r="B84" s="155"/>
      <c r="C84" s="177" t="s">
        <v>88</v>
      </c>
      <c r="D84" s="180">
        <f t="shared" si="85"/>
        <v>0</v>
      </c>
      <c r="E84" s="181">
        <f t="shared" ref="E84:X84" si="91">IF(IFERROR(LEFT(E77,2)="CO",False),1,0)</f>
        <v>0</v>
      </c>
      <c r="F84" s="181">
        <f t="shared" si="91"/>
        <v>0</v>
      </c>
      <c r="G84" s="181">
        <f t="shared" si="91"/>
        <v>0</v>
      </c>
      <c r="H84" s="181">
        <f t="shared" si="91"/>
        <v>0</v>
      </c>
      <c r="I84" s="181">
        <f t="shared" si="91"/>
        <v>0</v>
      </c>
      <c r="J84" s="181">
        <f t="shared" si="91"/>
        <v>0</v>
      </c>
      <c r="K84" s="181">
        <f t="shared" si="91"/>
        <v>0</v>
      </c>
      <c r="L84" s="181">
        <f t="shared" si="91"/>
        <v>0</v>
      </c>
      <c r="M84" s="181">
        <f t="shared" si="91"/>
        <v>0</v>
      </c>
      <c r="N84" s="181">
        <f t="shared" si="91"/>
        <v>0</v>
      </c>
      <c r="O84" s="181">
        <f t="shared" si="91"/>
        <v>0</v>
      </c>
      <c r="P84" s="181">
        <f t="shared" si="91"/>
        <v>0</v>
      </c>
      <c r="Q84" s="181">
        <f t="shared" si="91"/>
        <v>0</v>
      </c>
      <c r="R84" s="181">
        <f t="shared" si="91"/>
        <v>0</v>
      </c>
      <c r="S84" s="181">
        <f t="shared" si="91"/>
        <v>0</v>
      </c>
      <c r="T84" s="181">
        <f t="shared" si="91"/>
        <v>0</v>
      </c>
      <c r="U84" s="181">
        <f t="shared" si="91"/>
        <v>0</v>
      </c>
      <c r="V84" s="181">
        <f t="shared" si="91"/>
        <v>0</v>
      </c>
      <c r="W84" s="181">
        <f t="shared" si="91"/>
        <v>0</v>
      </c>
      <c r="X84" s="181">
        <f t="shared" si="91"/>
        <v>0</v>
      </c>
      <c r="Y84" s="155"/>
    </row>
    <row r="85">
      <c r="A85" s="155"/>
      <c r="B85" s="155"/>
      <c r="C85" s="177" t="s">
        <v>89</v>
      </c>
      <c r="D85" s="180">
        <f t="shared" si="85"/>
        <v>0</v>
      </c>
      <c r="E85" s="181">
        <f t="shared" ref="E85:X85" si="92">IF(IFERROR(LEFT(E77,1)="F",False),1,0)</f>
        <v>0</v>
      </c>
      <c r="F85" s="181">
        <f t="shared" si="92"/>
        <v>0</v>
      </c>
      <c r="G85" s="181">
        <f t="shared" si="92"/>
        <v>0</v>
      </c>
      <c r="H85" s="181">
        <f t="shared" si="92"/>
        <v>0</v>
      </c>
      <c r="I85" s="181">
        <f t="shared" si="92"/>
        <v>0</v>
      </c>
      <c r="J85" s="181">
        <f t="shared" si="92"/>
        <v>0</v>
      </c>
      <c r="K85" s="181">
        <f t="shared" si="92"/>
        <v>0</v>
      </c>
      <c r="L85" s="181">
        <f t="shared" si="92"/>
        <v>0</v>
      </c>
      <c r="M85" s="181">
        <f t="shared" si="92"/>
        <v>0</v>
      </c>
      <c r="N85" s="181">
        <f t="shared" si="92"/>
        <v>0</v>
      </c>
      <c r="O85" s="181">
        <f t="shared" si="92"/>
        <v>0</v>
      </c>
      <c r="P85" s="181">
        <f t="shared" si="92"/>
        <v>0</v>
      </c>
      <c r="Q85" s="181">
        <f t="shared" si="92"/>
        <v>0</v>
      </c>
      <c r="R85" s="181">
        <f t="shared" si="92"/>
        <v>0</v>
      </c>
      <c r="S85" s="181">
        <f t="shared" si="92"/>
        <v>0</v>
      </c>
      <c r="T85" s="181">
        <f t="shared" si="92"/>
        <v>0</v>
      </c>
      <c r="U85" s="181">
        <f t="shared" si="92"/>
        <v>0</v>
      </c>
      <c r="V85" s="181">
        <f t="shared" si="92"/>
        <v>0</v>
      </c>
      <c r="W85" s="181">
        <f t="shared" si="92"/>
        <v>0</v>
      </c>
      <c r="X85" s="181">
        <f t="shared" si="92"/>
        <v>0</v>
      </c>
      <c r="Y85" s="155"/>
    </row>
    <row r="86">
      <c r="A86" s="175">
        <v>5.0</v>
      </c>
      <c r="B86" s="176" t="str">
        <f>#REF!</f>
        <v>#REF!</v>
      </c>
      <c r="C86" s="177" t="s">
        <v>82</v>
      </c>
      <c r="D86" s="178"/>
      <c r="E86" s="179" t="str">
        <f t="shared" ref="E86:X86" si="93">INDIRECT(CONCATENATE("scoresheet!R",11*$A49-1+$A86,"C",6+E$2),0)</f>
        <v/>
      </c>
      <c r="F86" s="179" t="str">
        <f t="shared" si="93"/>
        <v/>
      </c>
      <c r="G86" s="179" t="str">
        <f t="shared" si="93"/>
        <v/>
      </c>
      <c r="H86" s="179" t="str">
        <f t="shared" si="93"/>
        <v/>
      </c>
      <c r="I86" s="179" t="str">
        <f t="shared" si="93"/>
        <v/>
      </c>
      <c r="J86" s="179" t="str">
        <f t="shared" si="93"/>
        <v/>
      </c>
      <c r="K86" s="179" t="str">
        <f t="shared" si="93"/>
        <v/>
      </c>
      <c r="L86" s="179" t="str">
        <f t="shared" si="93"/>
        <v/>
      </c>
      <c r="M86" s="179" t="str">
        <f t="shared" si="93"/>
        <v/>
      </c>
      <c r="N86" s="179" t="str">
        <f t="shared" si="93"/>
        <v/>
      </c>
      <c r="O86" s="179" t="str">
        <f t="shared" si="93"/>
        <v/>
      </c>
      <c r="P86" s="179" t="str">
        <f t="shared" si="93"/>
        <v/>
      </c>
      <c r="Q86" s="179" t="str">
        <f t="shared" si="93"/>
        <v/>
      </c>
      <c r="R86" s="179" t="str">
        <f t="shared" si="93"/>
        <v/>
      </c>
      <c r="S86" s="179" t="str">
        <f t="shared" si="93"/>
        <v/>
      </c>
      <c r="T86" s="179" t="str">
        <f t="shared" si="93"/>
        <v/>
      </c>
      <c r="U86" s="179" t="str">
        <f t="shared" si="93"/>
        <v/>
      </c>
      <c r="V86" s="179" t="str">
        <f t="shared" si="93"/>
        <v/>
      </c>
      <c r="W86" s="179" t="str">
        <f t="shared" si="93"/>
        <v/>
      </c>
      <c r="X86" s="179" t="str">
        <f t="shared" si="93"/>
        <v/>
      </c>
      <c r="Y86" s="155"/>
    </row>
    <row r="87">
      <c r="A87" s="155"/>
      <c r="B87" s="155"/>
      <c r="C87" s="177" t="s">
        <v>16</v>
      </c>
      <c r="D87" s="180">
        <f t="shared" ref="D87:D94" si="95">SUM(E87:X87)</f>
        <v>0</v>
      </c>
      <c r="E87" s="181">
        <f t="shared" ref="E87:X87" si="94">IF(IFERROR(LEFT(E86,2)+0,0)&gt;5,1,0)</f>
        <v>0</v>
      </c>
      <c r="F87" s="181">
        <f t="shared" si="94"/>
        <v>0</v>
      </c>
      <c r="G87" s="181">
        <f t="shared" si="94"/>
        <v>0</v>
      </c>
      <c r="H87" s="181">
        <f t="shared" si="94"/>
        <v>0</v>
      </c>
      <c r="I87" s="181">
        <f t="shared" si="94"/>
        <v>0</v>
      </c>
      <c r="J87" s="181">
        <f t="shared" si="94"/>
        <v>0</v>
      </c>
      <c r="K87" s="181">
        <f t="shared" si="94"/>
        <v>0</v>
      </c>
      <c r="L87" s="181">
        <f t="shared" si="94"/>
        <v>0</v>
      </c>
      <c r="M87" s="181">
        <f t="shared" si="94"/>
        <v>0</v>
      </c>
      <c r="N87" s="181">
        <f t="shared" si="94"/>
        <v>0</v>
      </c>
      <c r="O87" s="181">
        <f t="shared" si="94"/>
        <v>0</v>
      </c>
      <c r="P87" s="181">
        <f t="shared" si="94"/>
        <v>0</v>
      </c>
      <c r="Q87" s="181">
        <f t="shared" si="94"/>
        <v>0</v>
      </c>
      <c r="R87" s="181">
        <f t="shared" si="94"/>
        <v>0</v>
      </c>
      <c r="S87" s="181">
        <f t="shared" si="94"/>
        <v>0</v>
      </c>
      <c r="T87" s="181">
        <f t="shared" si="94"/>
        <v>0</v>
      </c>
      <c r="U87" s="181">
        <f t="shared" si="94"/>
        <v>0</v>
      </c>
      <c r="V87" s="181">
        <f t="shared" si="94"/>
        <v>0</v>
      </c>
      <c r="W87" s="181">
        <f t="shared" si="94"/>
        <v>0</v>
      </c>
      <c r="X87" s="181">
        <f t="shared" si="94"/>
        <v>0</v>
      </c>
      <c r="Y87" s="155"/>
    </row>
    <row r="88">
      <c r="A88" s="155"/>
      <c r="B88" s="155"/>
      <c r="C88" s="177" t="s">
        <v>83</v>
      </c>
      <c r="D88" s="180">
        <f t="shared" si="95"/>
        <v>0</v>
      </c>
      <c r="E88" s="181">
        <f t="shared" ref="E88:X88" si="96">IF(LEFT(E86,1)="E",1,0)</f>
        <v>0</v>
      </c>
      <c r="F88" s="181">
        <f t="shared" si="96"/>
        <v>0</v>
      </c>
      <c r="G88" s="181">
        <f t="shared" si="96"/>
        <v>0</v>
      </c>
      <c r="H88" s="181">
        <f t="shared" si="96"/>
        <v>0</v>
      </c>
      <c r="I88" s="181">
        <f t="shared" si="96"/>
        <v>0</v>
      </c>
      <c r="J88" s="181">
        <f t="shared" si="96"/>
        <v>0</v>
      </c>
      <c r="K88" s="181">
        <f t="shared" si="96"/>
        <v>0</v>
      </c>
      <c r="L88" s="181">
        <f t="shared" si="96"/>
        <v>0</v>
      </c>
      <c r="M88" s="181">
        <f t="shared" si="96"/>
        <v>0</v>
      </c>
      <c r="N88" s="181">
        <f t="shared" si="96"/>
        <v>0</v>
      </c>
      <c r="O88" s="181">
        <f t="shared" si="96"/>
        <v>0</v>
      </c>
      <c r="P88" s="181">
        <f t="shared" si="96"/>
        <v>0</v>
      </c>
      <c r="Q88" s="181">
        <f t="shared" si="96"/>
        <v>0</v>
      </c>
      <c r="R88" s="181">
        <f t="shared" si="96"/>
        <v>0</v>
      </c>
      <c r="S88" s="181">
        <f t="shared" si="96"/>
        <v>0</v>
      </c>
      <c r="T88" s="181">
        <f t="shared" si="96"/>
        <v>0</v>
      </c>
      <c r="U88" s="181">
        <f t="shared" si="96"/>
        <v>0</v>
      </c>
      <c r="V88" s="181">
        <f t="shared" si="96"/>
        <v>0</v>
      </c>
      <c r="W88" s="181">
        <f t="shared" si="96"/>
        <v>0</v>
      </c>
      <c r="X88" s="181">
        <f t="shared" si="96"/>
        <v>0</v>
      </c>
      <c r="Y88" s="155"/>
    </row>
    <row r="89">
      <c r="A89" s="155"/>
      <c r="B89" s="155"/>
      <c r="C89" s="177" t="s">
        <v>84</v>
      </c>
      <c r="D89" s="180">
        <f t="shared" si="95"/>
        <v>0</v>
      </c>
      <c r="E89" s="181">
        <f t="shared" ref="E89:X89" si="97">IF(OR(LEFT(E86,2)="B2",LEFT(E86,2)="B1"),1,0)</f>
        <v>0</v>
      </c>
      <c r="F89" s="181">
        <f t="shared" si="97"/>
        <v>0</v>
      </c>
      <c r="G89" s="181">
        <f t="shared" si="97"/>
        <v>0</v>
      </c>
      <c r="H89" s="181">
        <f t="shared" si="97"/>
        <v>0</v>
      </c>
      <c r="I89" s="181">
        <f t="shared" si="97"/>
        <v>0</v>
      </c>
      <c r="J89" s="181">
        <f t="shared" si="97"/>
        <v>0</v>
      </c>
      <c r="K89" s="181">
        <f t="shared" si="97"/>
        <v>0</v>
      </c>
      <c r="L89" s="181">
        <f t="shared" si="97"/>
        <v>0</v>
      </c>
      <c r="M89" s="181">
        <f t="shared" si="97"/>
        <v>0</v>
      </c>
      <c r="N89" s="181">
        <f t="shared" si="97"/>
        <v>0</v>
      </c>
      <c r="O89" s="181">
        <f t="shared" si="97"/>
        <v>0</v>
      </c>
      <c r="P89" s="181">
        <f t="shared" si="97"/>
        <v>0</v>
      </c>
      <c r="Q89" s="181">
        <f t="shared" si="97"/>
        <v>0</v>
      </c>
      <c r="R89" s="181">
        <f t="shared" si="97"/>
        <v>0</v>
      </c>
      <c r="S89" s="181">
        <f t="shared" si="97"/>
        <v>0</v>
      </c>
      <c r="T89" s="181">
        <f t="shared" si="97"/>
        <v>0</v>
      </c>
      <c r="U89" s="181">
        <f t="shared" si="97"/>
        <v>0</v>
      </c>
      <c r="V89" s="181">
        <f t="shared" si="97"/>
        <v>0</v>
      </c>
      <c r="W89" s="181">
        <f t="shared" si="97"/>
        <v>0</v>
      </c>
      <c r="X89" s="181">
        <f t="shared" si="97"/>
        <v>0</v>
      </c>
      <c r="Y89" s="155"/>
    </row>
    <row r="90">
      <c r="A90" s="155"/>
      <c r="B90" s="155"/>
      <c r="C90" s="177" t="s">
        <v>85</v>
      </c>
      <c r="D90" s="180">
        <f t="shared" si="95"/>
        <v>0</v>
      </c>
      <c r="E90" s="181">
        <f t="shared" ref="E90:X90" si="98">IF(LEFT(E86,2)="BE",1,0)</f>
        <v>0</v>
      </c>
      <c r="F90" s="181">
        <f t="shared" si="98"/>
        <v>0</v>
      </c>
      <c r="G90" s="181">
        <f t="shared" si="98"/>
        <v>0</v>
      </c>
      <c r="H90" s="181">
        <f t="shared" si="98"/>
        <v>0</v>
      </c>
      <c r="I90" s="181">
        <f t="shared" si="98"/>
        <v>0</v>
      </c>
      <c r="J90" s="181">
        <f t="shared" si="98"/>
        <v>0</v>
      </c>
      <c r="K90" s="181">
        <f t="shared" si="98"/>
        <v>0</v>
      </c>
      <c r="L90" s="181">
        <f t="shared" si="98"/>
        <v>0</v>
      </c>
      <c r="M90" s="181">
        <f t="shared" si="98"/>
        <v>0</v>
      </c>
      <c r="N90" s="181">
        <f t="shared" si="98"/>
        <v>0</v>
      </c>
      <c r="O90" s="181">
        <f t="shared" si="98"/>
        <v>0</v>
      </c>
      <c r="P90" s="181">
        <f t="shared" si="98"/>
        <v>0</v>
      </c>
      <c r="Q90" s="181">
        <f t="shared" si="98"/>
        <v>0</v>
      </c>
      <c r="R90" s="181">
        <f t="shared" si="98"/>
        <v>0</v>
      </c>
      <c r="S90" s="181">
        <f t="shared" si="98"/>
        <v>0</v>
      </c>
      <c r="T90" s="181">
        <f t="shared" si="98"/>
        <v>0</v>
      </c>
      <c r="U90" s="181">
        <f t="shared" si="98"/>
        <v>0</v>
      </c>
      <c r="V90" s="181">
        <f t="shared" si="98"/>
        <v>0</v>
      </c>
      <c r="W90" s="181">
        <f t="shared" si="98"/>
        <v>0</v>
      </c>
      <c r="X90" s="181">
        <f t="shared" si="98"/>
        <v>0</v>
      </c>
      <c r="Y90" s="155"/>
    </row>
    <row r="91">
      <c r="A91" s="155"/>
      <c r="B91" s="155"/>
      <c r="C91" s="177" t="s">
        <v>86</v>
      </c>
      <c r="D91" s="180">
        <f t="shared" si="95"/>
        <v>0</v>
      </c>
      <c r="E91" s="181">
        <f t="shared" ref="E91:X91" si="99">IF(IFERROR(RIGHT(E86,3)="+10",False),1,0)</f>
        <v>0</v>
      </c>
      <c r="F91" s="181">
        <f t="shared" si="99"/>
        <v>0</v>
      </c>
      <c r="G91" s="181">
        <f t="shared" si="99"/>
        <v>0</v>
      </c>
      <c r="H91" s="181">
        <f t="shared" si="99"/>
        <v>0</v>
      </c>
      <c r="I91" s="181">
        <f t="shared" si="99"/>
        <v>0</v>
      </c>
      <c r="J91" s="181">
        <f t="shared" si="99"/>
        <v>0</v>
      </c>
      <c r="K91" s="181">
        <f t="shared" si="99"/>
        <v>0</v>
      </c>
      <c r="L91" s="181">
        <f t="shared" si="99"/>
        <v>0</v>
      </c>
      <c r="M91" s="181">
        <f t="shared" si="99"/>
        <v>0</v>
      </c>
      <c r="N91" s="181">
        <f t="shared" si="99"/>
        <v>0</v>
      </c>
      <c r="O91" s="181">
        <f t="shared" si="99"/>
        <v>0</v>
      </c>
      <c r="P91" s="181">
        <f t="shared" si="99"/>
        <v>0</v>
      </c>
      <c r="Q91" s="181">
        <f t="shared" si="99"/>
        <v>0</v>
      </c>
      <c r="R91" s="181">
        <f t="shared" si="99"/>
        <v>0</v>
      </c>
      <c r="S91" s="181">
        <f t="shared" si="99"/>
        <v>0</v>
      </c>
      <c r="T91" s="181">
        <f t="shared" si="99"/>
        <v>0</v>
      </c>
      <c r="U91" s="181">
        <f t="shared" si="99"/>
        <v>0</v>
      </c>
      <c r="V91" s="181">
        <f t="shared" si="99"/>
        <v>0</v>
      </c>
      <c r="W91" s="181">
        <f t="shared" si="99"/>
        <v>0</v>
      </c>
      <c r="X91" s="181">
        <f t="shared" si="99"/>
        <v>0</v>
      </c>
      <c r="Y91" s="155"/>
    </row>
    <row r="92">
      <c r="A92" s="155"/>
      <c r="B92" s="155"/>
      <c r="C92" s="177" t="s">
        <v>87</v>
      </c>
      <c r="D92" s="180">
        <f t="shared" si="95"/>
        <v>0</v>
      </c>
      <c r="E92" s="181">
        <f t="shared" ref="E92:X92" si="100">IF(IFERROR(LEFT(E86,2)="CA",False),1,0)</f>
        <v>0</v>
      </c>
      <c r="F92" s="181">
        <f t="shared" si="100"/>
        <v>0</v>
      </c>
      <c r="G92" s="181">
        <f t="shared" si="100"/>
        <v>0</v>
      </c>
      <c r="H92" s="181">
        <f t="shared" si="100"/>
        <v>0</v>
      </c>
      <c r="I92" s="181">
        <f t="shared" si="100"/>
        <v>0</v>
      </c>
      <c r="J92" s="181">
        <f t="shared" si="100"/>
        <v>0</v>
      </c>
      <c r="K92" s="181">
        <f t="shared" si="100"/>
        <v>0</v>
      </c>
      <c r="L92" s="181">
        <f t="shared" si="100"/>
        <v>0</v>
      </c>
      <c r="M92" s="181">
        <f t="shared" si="100"/>
        <v>0</v>
      </c>
      <c r="N92" s="181">
        <f t="shared" si="100"/>
        <v>0</v>
      </c>
      <c r="O92" s="181">
        <f t="shared" si="100"/>
        <v>0</v>
      </c>
      <c r="P92" s="181">
        <f t="shared" si="100"/>
        <v>0</v>
      </c>
      <c r="Q92" s="181">
        <f t="shared" si="100"/>
        <v>0</v>
      </c>
      <c r="R92" s="181">
        <f t="shared" si="100"/>
        <v>0</v>
      </c>
      <c r="S92" s="181">
        <f t="shared" si="100"/>
        <v>0</v>
      </c>
      <c r="T92" s="181">
        <f t="shared" si="100"/>
        <v>0</v>
      </c>
      <c r="U92" s="181">
        <f t="shared" si="100"/>
        <v>0</v>
      </c>
      <c r="V92" s="181">
        <f t="shared" si="100"/>
        <v>0</v>
      </c>
      <c r="W92" s="181">
        <f t="shared" si="100"/>
        <v>0</v>
      </c>
      <c r="X92" s="181">
        <f t="shared" si="100"/>
        <v>0</v>
      </c>
      <c r="Y92" s="155"/>
    </row>
    <row r="93">
      <c r="A93" s="155"/>
      <c r="B93" s="155"/>
      <c r="C93" s="177" t="s">
        <v>88</v>
      </c>
      <c r="D93" s="180">
        <f t="shared" si="95"/>
        <v>0</v>
      </c>
      <c r="E93" s="181">
        <f t="shared" ref="E93:X93" si="101">IF(IFERROR(LEFT(E86,2)="CO",False),1,0)</f>
        <v>0</v>
      </c>
      <c r="F93" s="181">
        <f t="shared" si="101"/>
        <v>0</v>
      </c>
      <c r="G93" s="181">
        <f t="shared" si="101"/>
        <v>0</v>
      </c>
      <c r="H93" s="181">
        <f t="shared" si="101"/>
        <v>0</v>
      </c>
      <c r="I93" s="181">
        <f t="shared" si="101"/>
        <v>0</v>
      </c>
      <c r="J93" s="181">
        <f t="shared" si="101"/>
        <v>0</v>
      </c>
      <c r="K93" s="181">
        <f t="shared" si="101"/>
        <v>0</v>
      </c>
      <c r="L93" s="181">
        <f t="shared" si="101"/>
        <v>0</v>
      </c>
      <c r="M93" s="181">
        <f t="shared" si="101"/>
        <v>0</v>
      </c>
      <c r="N93" s="181">
        <f t="shared" si="101"/>
        <v>0</v>
      </c>
      <c r="O93" s="181">
        <f t="shared" si="101"/>
        <v>0</v>
      </c>
      <c r="P93" s="181">
        <f t="shared" si="101"/>
        <v>0</v>
      </c>
      <c r="Q93" s="181">
        <f t="shared" si="101"/>
        <v>0</v>
      </c>
      <c r="R93" s="181">
        <f t="shared" si="101"/>
        <v>0</v>
      </c>
      <c r="S93" s="181">
        <f t="shared" si="101"/>
        <v>0</v>
      </c>
      <c r="T93" s="181">
        <f t="shared" si="101"/>
        <v>0</v>
      </c>
      <c r="U93" s="181">
        <f t="shared" si="101"/>
        <v>0</v>
      </c>
      <c r="V93" s="181">
        <f t="shared" si="101"/>
        <v>0</v>
      </c>
      <c r="W93" s="181">
        <f t="shared" si="101"/>
        <v>0</v>
      </c>
      <c r="X93" s="181">
        <f t="shared" si="101"/>
        <v>0</v>
      </c>
      <c r="Y93" s="155"/>
    </row>
    <row r="94">
      <c r="A94" s="155"/>
      <c r="B94" s="155"/>
      <c r="C94" s="177" t="s">
        <v>89</v>
      </c>
      <c r="D94" s="180">
        <f t="shared" si="95"/>
        <v>0</v>
      </c>
      <c r="E94" s="181">
        <f t="shared" ref="E94:X94" si="102">IF(IFERROR(LEFT(E86,1)="F",False),1,0)</f>
        <v>0</v>
      </c>
      <c r="F94" s="181">
        <f t="shared" si="102"/>
        <v>0</v>
      </c>
      <c r="G94" s="181">
        <f t="shared" si="102"/>
        <v>0</v>
      </c>
      <c r="H94" s="181">
        <f t="shared" si="102"/>
        <v>0</v>
      </c>
      <c r="I94" s="181">
        <f t="shared" si="102"/>
        <v>0</v>
      </c>
      <c r="J94" s="181">
        <f t="shared" si="102"/>
        <v>0</v>
      </c>
      <c r="K94" s="181">
        <f t="shared" si="102"/>
        <v>0</v>
      </c>
      <c r="L94" s="181">
        <f t="shared" si="102"/>
        <v>0</v>
      </c>
      <c r="M94" s="181">
        <f t="shared" si="102"/>
        <v>0</v>
      </c>
      <c r="N94" s="181">
        <f t="shared" si="102"/>
        <v>0</v>
      </c>
      <c r="O94" s="181">
        <f t="shared" si="102"/>
        <v>0</v>
      </c>
      <c r="P94" s="181">
        <f t="shared" si="102"/>
        <v>0</v>
      </c>
      <c r="Q94" s="181">
        <f t="shared" si="102"/>
        <v>0</v>
      </c>
      <c r="R94" s="181">
        <f t="shared" si="102"/>
        <v>0</v>
      </c>
      <c r="S94" s="181">
        <f t="shared" si="102"/>
        <v>0</v>
      </c>
      <c r="T94" s="181">
        <f t="shared" si="102"/>
        <v>0</v>
      </c>
      <c r="U94" s="181">
        <f t="shared" si="102"/>
        <v>0</v>
      </c>
      <c r="V94" s="181">
        <f t="shared" si="102"/>
        <v>0</v>
      </c>
      <c r="W94" s="181">
        <f t="shared" si="102"/>
        <v>0</v>
      </c>
      <c r="X94" s="181">
        <f t="shared" si="102"/>
        <v>0</v>
      </c>
      <c r="Y94" s="155"/>
    </row>
    <row r="95">
      <c r="A95" s="171">
        <v>3.0</v>
      </c>
      <c r="B95" s="172" t="str">
        <f t="shared" ref="B95:B96" si="103">#REF!</f>
        <v>#REF!</v>
      </c>
      <c r="C95" s="173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55"/>
    </row>
    <row r="96">
      <c r="A96" s="175">
        <v>1.0</v>
      </c>
      <c r="B96" s="176" t="str">
        <f t="shared" si="103"/>
        <v>#REF!</v>
      </c>
      <c r="C96" s="177" t="s">
        <v>82</v>
      </c>
      <c r="D96" s="178"/>
      <c r="E96" s="179" t="str">
        <f t="shared" ref="E96:X96" si="104">INDIRECT(CONCATENATE("scoresheet!R",11*$A95-1+$A96,"C",6+E$2),0)</f>
        <v/>
      </c>
      <c r="F96" s="179" t="str">
        <f t="shared" si="104"/>
        <v/>
      </c>
      <c r="G96" s="179" t="str">
        <f t="shared" si="104"/>
        <v/>
      </c>
      <c r="H96" s="179" t="str">
        <f t="shared" si="104"/>
        <v/>
      </c>
      <c r="I96" s="179" t="str">
        <f t="shared" si="104"/>
        <v/>
      </c>
      <c r="J96" s="179" t="str">
        <f t="shared" si="104"/>
        <v/>
      </c>
      <c r="K96" s="179" t="str">
        <f t="shared" si="104"/>
        <v/>
      </c>
      <c r="L96" s="179" t="str">
        <f t="shared" si="104"/>
        <v/>
      </c>
      <c r="M96" s="179" t="str">
        <f t="shared" si="104"/>
        <v/>
      </c>
      <c r="N96" s="179" t="str">
        <f t="shared" si="104"/>
        <v/>
      </c>
      <c r="O96" s="179" t="str">
        <f t="shared" si="104"/>
        <v/>
      </c>
      <c r="P96" s="179" t="str">
        <f t="shared" si="104"/>
        <v/>
      </c>
      <c r="Q96" s="179" t="str">
        <f t="shared" si="104"/>
        <v/>
      </c>
      <c r="R96" s="179" t="str">
        <f t="shared" si="104"/>
        <v/>
      </c>
      <c r="S96" s="179" t="str">
        <f t="shared" si="104"/>
        <v/>
      </c>
      <c r="T96" s="179" t="str">
        <f t="shared" si="104"/>
        <v/>
      </c>
      <c r="U96" s="179" t="str">
        <f t="shared" si="104"/>
        <v/>
      </c>
      <c r="V96" s="179" t="str">
        <f t="shared" si="104"/>
        <v/>
      </c>
      <c r="W96" s="179" t="str">
        <f t="shared" si="104"/>
        <v/>
      </c>
      <c r="X96" s="179" t="str">
        <f t="shared" si="104"/>
        <v/>
      </c>
      <c r="Y96" s="155"/>
    </row>
    <row r="97">
      <c r="A97" s="155"/>
      <c r="B97" s="155"/>
      <c r="C97" s="177" t="s">
        <v>16</v>
      </c>
      <c r="D97" s="180">
        <f t="shared" ref="D97:D104" si="106">SUM(E97:X97)</f>
        <v>0</v>
      </c>
      <c r="E97" s="181">
        <f t="shared" ref="E97:X97" si="105">IF(IFERROR(LEFT(E96,2)+0,0)&gt;5,1,0)</f>
        <v>0</v>
      </c>
      <c r="F97" s="181">
        <f t="shared" si="105"/>
        <v>0</v>
      </c>
      <c r="G97" s="181">
        <f t="shared" si="105"/>
        <v>0</v>
      </c>
      <c r="H97" s="181">
        <f t="shared" si="105"/>
        <v>0</v>
      </c>
      <c r="I97" s="181">
        <f t="shared" si="105"/>
        <v>0</v>
      </c>
      <c r="J97" s="181">
        <f t="shared" si="105"/>
        <v>0</v>
      </c>
      <c r="K97" s="181">
        <f t="shared" si="105"/>
        <v>0</v>
      </c>
      <c r="L97" s="181">
        <f t="shared" si="105"/>
        <v>0</v>
      </c>
      <c r="M97" s="181">
        <f t="shared" si="105"/>
        <v>0</v>
      </c>
      <c r="N97" s="181">
        <f t="shared" si="105"/>
        <v>0</v>
      </c>
      <c r="O97" s="181">
        <f t="shared" si="105"/>
        <v>0</v>
      </c>
      <c r="P97" s="181">
        <f t="shared" si="105"/>
        <v>0</v>
      </c>
      <c r="Q97" s="181">
        <f t="shared" si="105"/>
        <v>0</v>
      </c>
      <c r="R97" s="181">
        <f t="shared" si="105"/>
        <v>0</v>
      </c>
      <c r="S97" s="181">
        <f t="shared" si="105"/>
        <v>0</v>
      </c>
      <c r="T97" s="181">
        <f t="shared" si="105"/>
        <v>0</v>
      </c>
      <c r="U97" s="181">
        <f t="shared" si="105"/>
        <v>0</v>
      </c>
      <c r="V97" s="181">
        <f t="shared" si="105"/>
        <v>0</v>
      </c>
      <c r="W97" s="181">
        <f t="shared" si="105"/>
        <v>0</v>
      </c>
      <c r="X97" s="181">
        <f t="shared" si="105"/>
        <v>0</v>
      </c>
      <c r="Y97" s="155"/>
    </row>
    <row r="98">
      <c r="A98" s="155"/>
      <c r="B98" s="155"/>
      <c r="C98" s="177" t="s">
        <v>83</v>
      </c>
      <c r="D98" s="180">
        <f t="shared" si="106"/>
        <v>0</v>
      </c>
      <c r="E98" s="181">
        <f t="shared" ref="E98:X98" si="107">IF(LEFT(E96,1)="E",1,0)</f>
        <v>0</v>
      </c>
      <c r="F98" s="181">
        <f t="shared" si="107"/>
        <v>0</v>
      </c>
      <c r="G98" s="181">
        <f t="shared" si="107"/>
        <v>0</v>
      </c>
      <c r="H98" s="181">
        <f t="shared" si="107"/>
        <v>0</v>
      </c>
      <c r="I98" s="181">
        <f t="shared" si="107"/>
        <v>0</v>
      </c>
      <c r="J98" s="181">
        <f t="shared" si="107"/>
        <v>0</v>
      </c>
      <c r="K98" s="181">
        <f t="shared" si="107"/>
        <v>0</v>
      </c>
      <c r="L98" s="181">
        <f t="shared" si="107"/>
        <v>0</v>
      </c>
      <c r="M98" s="181">
        <f t="shared" si="107"/>
        <v>0</v>
      </c>
      <c r="N98" s="181">
        <f t="shared" si="107"/>
        <v>0</v>
      </c>
      <c r="O98" s="181">
        <f t="shared" si="107"/>
        <v>0</v>
      </c>
      <c r="P98" s="181">
        <f t="shared" si="107"/>
        <v>0</v>
      </c>
      <c r="Q98" s="181">
        <f t="shared" si="107"/>
        <v>0</v>
      </c>
      <c r="R98" s="181">
        <f t="shared" si="107"/>
        <v>0</v>
      </c>
      <c r="S98" s="181">
        <f t="shared" si="107"/>
        <v>0</v>
      </c>
      <c r="T98" s="181">
        <f t="shared" si="107"/>
        <v>0</v>
      </c>
      <c r="U98" s="181">
        <f t="shared" si="107"/>
        <v>0</v>
      </c>
      <c r="V98" s="181">
        <f t="shared" si="107"/>
        <v>0</v>
      </c>
      <c r="W98" s="181">
        <f t="shared" si="107"/>
        <v>0</v>
      </c>
      <c r="X98" s="181">
        <f t="shared" si="107"/>
        <v>0</v>
      </c>
      <c r="Y98" s="155"/>
    </row>
    <row r="99">
      <c r="A99" s="155"/>
      <c r="B99" s="155"/>
      <c r="C99" s="177" t="s">
        <v>84</v>
      </c>
      <c r="D99" s="180">
        <f t="shared" si="106"/>
        <v>0</v>
      </c>
      <c r="E99" s="181">
        <f t="shared" ref="E99:X99" si="108">IF(OR(LEFT(E96,2)="B2",LEFT(E96,2)="B1"),1,0)</f>
        <v>0</v>
      </c>
      <c r="F99" s="181">
        <f t="shared" si="108"/>
        <v>0</v>
      </c>
      <c r="G99" s="181">
        <f t="shared" si="108"/>
        <v>0</v>
      </c>
      <c r="H99" s="181">
        <f t="shared" si="108"/>
        <v>0</v>
      </c>
      <c r="I99" s="181">
        <f t="shared" si="108"/>
        <v>0</v>
      </c>
      <c r="J99" s="181">
        <f t="shared" si="108"/>
        <v>0</v>
      </c>
      <c r="K99" s="181">
        <f t="shared" si="108"/>
        <v>0</v>
      </c>
      <c r="L99" s="181">
        <f t="shared" si="108"/>
        <v>0</v>
      </c>
      <c r="M99" s="181">
        <f t="shared" si="108"/>
        <v>0</v>
      </c>
      <c r="N99" s="181">
        <f t="shared" si="108"/>
        <v>0</v>
      </c>
      <c r="O99" s="181">
        <f t="shared" si="108"/>
        <v>0</v>
      </c>
      <c r="P99" s="181">
        <f t="shared" si="108"/>
        <v>0</v>
      </c>
      <c r="Q99" s="181">
        <f t="shared" si="108"/>
        <v>0</v>
      </c>
      <c r="R99" s="181">
        <f t="shared" si="108"/>
        <v>0</v>
      </c>
      <c r="S99" s="181">
        <f t="shared" si="108"/>
        <v>0</v>
      </c>
      <c r="T99" s="181">
        <f t="shared" si="108"/>
        <v>0</v>
      </c>
      <c r="U99" s="181">
        <f t="shared" si="108"/>
        <v>0</v>
      </c>
      <c r="V99" s="181">
        <f t="shared" si="108"/>
        <v>0</v>
      </c>
      <c r="W99" s="181">
        <f t="shared" si="108"/>
        <v>0</v>
      </c>
      <c r="X99" s="181">
        <f t="shared" si="108"/>
        <v>0</v>
      </c>
      <c r="Y99" s="155"/>
    </row>
    <row r="100">
      <c r="A100" s="155"/>
      <c r="B100" s="155"/>
      <c r="C100" s="177" t="s">
        <v>85</v>
      </c>
      <c r="D100" s="180">
        <f t="shared" si="106"/>
        <v>0</v>
      </c>
      <c r="E100" s="181">
        <f t="shared" ref="E100:X100" si="109">IF(LEFT(E96,2)="BE",1,0)</f>
        <v>0</v>
      </c>
      <c r="F100" s="181">
        <f t="shared" si="109"/>
        <v>0</v>
      </c>
      <c r="G100" s="181">
        <f t="shared" si="109"/>
        <v>0</v>
      </c>
      <c r="H100" s="181">
        <f t="shared" si="109"/>
        <v>0</v>
      </c>
      <c r="I100" s="181">
        <f t="shared" si="109"/>
        <v>0</v>
      </c>
      <c r="J100" s="181">
        <f t="shared" si="109"/>
        <v>0</v>
      </c>
      <c r="K100" s="181">
        <f t="shared" si="109"/>
        <v>0</v>
      </c>
      <c r="L100" s="181">
        <f t="shared" si="109"/>
        <v>0</v>
      </c>
      <c r="M100" s="181">
        <f t="shared" si="109"/>
        <v>0</v>
      </c>
      <c r="N100" s="181">
        <f t="shared" si="109"/>
        <v>0</v>
      </c>
      <c r="O100" s="181">
        <f t="shared" si="109"/>
        <v>0</v>
      </c>
      <c r="P100" s="181">
        <f t="shared" si="109"/>
        <v>0</v>
      </c>
      <c r="Q100" s="181">
        <f t="shared" si="109"/>
        <v>0</v>
      </c>
      <c r="R100" s="181">
        <f t="shared" si="109"/>
        <v>0</v>
      </c>
      <c r="S100" s="181">
        <f t="shared" si="109"/>
        <v>0</v>
      </c>
      <c r="T100" s="181">
        <f t="shared" si="109"/>
        <v>0</v>
      </c>
      <c r="U100" s="181">
        <f t="shared" si="109"/>
        <v>0</v>
      </c>
      <c r="V100" s="181">
        <f t="shared" si="109"/>
        <v>0</v>
      </c>
      <c r="W100" s="181">
        <f t="shared" si="109"/>
        <v>0</v>
      </c>
      <c r="X100" s="181">
        <f t="shared" si="109"/>
        <v>0</v>
      </c>
      <c r="Y100" s="155"/>
    </row>
    <row r="101">
      <c r="A101" s="155"/>
      <c r="B101" s="155"/>
      <c r="C101" s="177" t="s">
        <v>86</v>
      </c>
      <c r="D101" s="180">
        <f t="shared" si="106"/>
        <v>0</v>
      </c>
      <c r="E101" s="181">
        <f t="shared" ref="E101:X101" si="110">IF(IFERROR(RIGHT(E96,3)="+10",False),1,0)</f>
        <v>0</v>
      </c>
      <c r="F101" s="181">
        <f t="shared" si="110"/>
        <v>0</v>
      </c>
      <c r="G101" s="181">
        <f t="shared" si="110"/>
        <v>0</v>
      </c>
      <c r="H101" s="181">
        <f t="shared" si="110"/>
        <v>0</v>
      </c>
      <c r="I101" s="181">
        <f t="shared" si="110"/>
        <v>0</v>
      </c>
      <c r="J101" s="181">
        <f t="shared" si="110"/>
        <v>0</v>
      </c>
      <c r="K101" s="181">
        <f t="shared" si="110"/>
        <v>0</v>
      </c>
      <c r="L101" s="181">
        <f t="shared" si="110"/>
        <v>0</v>
      </c>
      <c r="M101" s="181">
        <f t="shared" si="110"/>
        <v>0</v>
      </c>
      <c r="N101" s="181">
        <f t="shared" si="110"/>
        <v>0</v>
      </c>
      <c r="O101" s="181">
        <f t="shared" si="110"/>
        <v>0</v>
      </c>
      <c r="P101" s="181">
        <f t="shared" si="110"/>
        <v>0</v>
      </c>
      <c r="Q101" s="181">
        <f t="shared" si="110"/>
        <v>0</v>
      </c>
      <c r="R101" s="181">
        <f t="shared" si="110"/>
        <v>0</v>
      </c>
      <c r="S101" s="181">
        <f t="shared" si="110"/>
        <v>0</v>
      </c>
      <c r="T101" s="181">
        <f t="shared" si="110"/>
        <v>0</v>
      </c>
      <c r="U101" s="181">
        <f t="shared" si="110"/>
        <v>0</v>
      </c>
      <c r="V101" s="181">
        <f t="shared" si="110"/>
        <v>0</v>
      </c>
      <c r="W101" s="181">
        <f t="shared" si="110"/>
        <v>0</v>
      </c>
      <c r="X101" s="181">
        <f t="shared" si="110"/>
        <v>0</v>
      </c>
      <c r="Y101" s="155"/>
    </row>
    <row r="102">
      <c r="A102" s="155"/>
      <c r="B102" s="155"/>
      <c r="C102" s="177" t="s">
        <v>87</v>
      </c>
      <c r="D102" s="180">
        <f t="shared" si="106"/>
        <v>0</v>
      </c>
      <c r="E102" s="181">
        <f t="shared" ref="E102:X102" si="111">IF(IFERROR(LEFT(E96,2)="CA",False),1,0)</f>
        <v>0</v>
      </c>
      <c r="F102" s="181">
        <f t="shared" si="111"/>
        <v>0</v>
      </c>
      <c r="G102" s="181">
        <f t="shared" si="111"/>
        <v>0</v>
      </c>
      <c r="H102" s="181">
        <f t="shared" si="111"/>
        <v>0</v>
      </c>
      <c r="I102" s="181">
        <f t="shared" si="111"/>
        <v>0</v>
      </c>
      <c r="J102" s="181">
        <f t="shared" si="111"/>
        <v>0</v>
      </c>
      <c r="K102" s="181">
        <f t="shared" si="111"/>
        <v>0</v>
      </c>
      <c r="L102" s="181">
        <f t="shared" si="111"/>
        <v>0</v>
      </c>
      <c r="M102" s="181">
        <f t="shared" si="111"/>
        <v>0</v>
      </c>
      <c r="N102" s="181">
        <f t="shared" si="111"/>
        <v>0</v>
      </c>
      <c r="O102" s="181">
        <f t="shared" si="111"/>
        <v>0</v>
      </c>
      <c r="P102" s="181">
        <f t="shared" si="111"/>
        <v>0</v>
      </c>
      <c r="Q102" s="181">
        <f t="shared" si="111"/>
        <v>0</v>
      </c>
      <c r="R102" s="181">
        <f t="shared" si="111"/>
        <v>0</v>
      </c>
      <c r="S102" s="181">
        <f t="shared" si="111"/>
        <v>0</v>
      </c>
      <c r="T102" s="181">
        <f t="shared" si="111"/>
        <v>0</v>
      </c>
      <c r="U102" s="181">
        <f t="shared" si="111"/>
        <v>0</v>
      </c>
      <c r="V102" s="181">
        <f t="shared" si="111"/>
        <v>0</v>
      </c>
      <c r="W102" s="181">
        <f t="shared" si="111"/>
        <v>0</v>
      </c>
      <c r="X102" s="181">
        <f t="shared" si="111"/>
        <v>0</v>
      </c>
      <c r="Y102" s="155"/>
    </row>
    <row r="103">
      <c r="A103" s="155"/>
      <c r="B103" s="155"/>
      <c r="C103" s="177" t="s">
        <v>88</v>
      </c>
      <c r="D103" s="180">
        <f t="shared" si="106"/>
        <v>0</v>
      </c>
      <c r="E103" s="181">
        <f t="shared" ref="E103:X103" si="112">IF(IFERROR(LEFT(E96,2)="CO",False),1,0)</f>
        <v>0</v>
      </c>
      <c r="F103" s="181">
        <f t="shared" si="112"/>
        <v>0</v>
      </c>
      <c r="G103" s="181">
        <f t="shared" si="112"/>
        <v>0</v>
      </c>
      <c r="H103" s="181">
        <f t="shared" si="112"/>
        <v>0</v>
      </c>
      <c r="I103" s="181">
        <f t="shared" si="112"/>
        <v>0</v>
      </c>
      <c r="J103" s="181">
        <f t="shared" si="112"/>
        <v>0</v>
      </c>
      <c r="K103" s="181">
        <f t="shared" si="112"/>
        <v>0</v>
      </c>
      <c r="L103" s="181">
        <f t="shared" si="112"/>
        <v>0</v>
      </c>
      <c r="M103" s="181">
        <f t="shared" si="112"/>
        <v>0</v>
      </c>
      <c r="N103" s="181">
        <f t="shared" si="112"/>
        <v>0</v>
      </c>
      <c r="O103" s="181">
        <f t="shared" si="112"/>
        <v>0</v>
      </c>
      <c r="P103" s="181">
        <f t="shared" si="112"/>
        <v>0</v>
      </c>
      <c r="Q103" s="181">
        <f t="shared" si="112"/>
        <v>0</v>
      </c>
      <c r="R103" s="181">
        <f t="shared" si="112"/>
        <v>0</v>
      </c>
      <c r="S103" s="181">
        <f t="shared" si="112"/>
        <v>0</v>
      </c>
      <c r="T103" s="181">
        <f t="shared" si="112"/>
        <v>0</v>
      </c>
      <c r="U103" s="181">
        <f t="shared" si="112"/>
        <v>0</v>
      </c>
      <c r="V103" s="181">
        <f t="shared" si="112"/>
        <v>0</v>
      </c>
      <c r="W103" s="181">
        <f t="shared" si="112"/>
        <v>0</v>
      </c>
      <c r="X103" s="181">
        <f t="shared" si="112"/>
        <v>0</v>
      </c>
      <c r="Y103" s="155"/>
    </row>
    <row r="104">
      <c r="A104" s="155"/>
      <c r="B104" s="155"/>
      <c r="C104" s="177" t="s">
        <v>89</v>
      </c>
      <c r="D104" s="180">
        <f t="shared" si="106"/>
        <v>0</v>
      </c>
      <c r="E104" s="181">
        <f t="shared" ref="E104:X104" si="113">IF(IFERROR(LEFT(E96,1)="F",False),1,0)</f>
        <v>0</v>
      </c>
      <c r="F104" s="181">
        <f t="shared" si="113"/>
        <v>0</v>
      </c>
      <c r="G104" s="181">
        <f t="shared" si="113"/>
        <v>0</v>
      </c>
      <c r="H104" s="181">
        <f t="shared" si="113"/>
        <v>0</v>
      </c>
      <c r="I104" s="181">
        <f t="shared" si="113"/>
        <v>0</v>
      </c>
      <c r="J104" s="181">
        <f t="shared" si="113"/>
        <v>0</v>
      </c>
      <c r="K104" s="181">
        <f t="shared" si="113"/>
        <v>0</v>
      </c>
      <c r="L104" s="181">
        <f t="shared" si="113"/>
        <v>0</v>
      </c>
      <c r="M104" s="181">
        <f t="shared" si="113"/>
        <v>0</v>
      </c>
      <c r="N104" s="181">
        <f t="shared" si="113"/>
        <v>0</v>
      </c>
      <c r="O104" s="181">
        <f t="shared" si="113"/>
        <v>0</v>
      </c>
      <c r="P104" s="181">
        <f t="shared" si="113"/>
        <v>0</v>
      </c>
      <c r="Q104" s="181">
        <f t="shared" si="113"/>
        <v>0</v>
      </c>
      <c r="R104" s="181">
        <f t="shared" si="113"/>
        <v>0</v>
      </c>
      <c r="S104" s="181">
        <f t="shared" si="113"/>
        <v>0</v>
      </c>
      <c r="T104" s="181">
        <f t="shared" si="113"/>
        <v>0</v>
      </c>
      <c r="U104" s="181">
        <f t="shared" si="113"/>
        <v>0</v>
      </c>
      <c r="V104" s="181">
        <f t="shared" si="113"/>
        <v>0</v>
      </c>
      <c r="W104" s="181">
        <f t="shared" si="113"/>
        <v>0</v>
      </c>
      <c r="X104" s="181">
        <f t="shared" si="113"/>
        <v>0</v>
      </c>
      <c r="Y104" s="155"/>
    </row>
    <row r="105">
      <c r="A105" s="175">
        <v>2.0</v>
      </c>
      <c r="B105" s="176" t="str">
        <f>#REF!</f>
        <v>#REF!</v>
      </c>
      <c r="C105" s="177" t="s">
        <v>82</v>
      </c>
      <c r="D105" s="178"/>
      <c r="E105" s="179" t="str">
        <f t="shared" ref="E105:X105" si="114">INDIRECT(CONCATENATE("scoresheet!R",11*$A95-1+$A105,"C",6+E$2),0)</f>
        <v/>
      </c>
      <c r="F105" s="179" t="str">
        <f t="shared" si="114"/>
        <v/>
      </c>
      <c r="G105" s="179" t="str">
        <f t="shared" si="114"/>
        <v/>
      </c>
      <c r="H105" s="179" t="str">
        <f t="shared" si="114"/>
        <v/>
      </c>
      <c r="I105" s="179" t="str">
        <f t="shared" si="114"/>
        <v/>
      </c>
      <c r="J105" s="179" t="str">
        <f t="shared" si="114"/>
        <v/>
      </c>
      <c r="K105" s="179" t="str">
        <f t="shared" si="114"/>
        <v/>
      </c>
      <c r="L105" s="179" t="str">
        <f t="shared" si="114"/>
        <v/>
      </c>
      <c r="M105" s="179" t="str">
        <f t="shared" si="114"/>
        <v/>
      </c>
      <c r="N105" s="179" t="str">
        <f t="shared" si="114"/>
        <v/>
      </c>
      <c r="O105" s="179" t="str">
        <f t="shared" si="114"/>
        <v/>
      </c>
      <c r="P105" s="179" t="str">
        <f t="shared" si="114"/>
        <v/>
      </c>
      <c r="Q105" s="179" t="str">
        <f t="shared" si="114"/>
        <v/>
      </c>
      <c r="R105" s="179" t="str">
        <f t="shared" si="114"/>
        <v/>
      </c>
      <c r="S105" s="179" t="str">
        <f t="shared" si="114"/>
        <v/>
      </c>
      <c r="T105" s="179" t="str">
        <f t="shared" si="114"/>
        <v/>
      </c>
      <c r="U105" s="179" t="str">
        <f t="shared" si="114"/>
        <v/>
      </c>
      <c r="V105" s="179" t="str">
        <f t="shared" si="114"/>
        <v/>
      </c>
      <c r="W105" s="179" t="str">
        <f t="shared" si="114"/>
        <v/>
      </c>
      <c r="X105" s="179" t="str">
        <f t="shared" si="114"/>
        <v/>
      </c>
      <c r="Y105" s="155"/>
    </row>
    <row r="106">
      <c r="A106" s="155"/>
      <c r="B106" s="155"/>
      <c r="C106" s="177" t="s">
        <v>16</v>
      </c>
      <c r="D106" s="180">
        <f t="shared" ref="D106:D113" si="116">SUM(E106:X106)</f>
        <v>0</v>
      </c>
      <c r="E106" s="181">
        <f t="shared" ref="E106:X106" si="115">IF(IFERROR(LEFT(E105,2)+0,0)&gt;5,1,0)</f>
        <v>0</v>
      </c>
      <c r="F106" s="181">
        <f t="shared" si="115"/>
        <v>0</v>
      </c>
      <c r="G106" s="181">
        <f t="shared" si="115"/>
        <v>0</v>
      </c>
      <c r="H106" s="181">
        <f t="shared" si="115"/>
        <v>0</v>
      </c>
      <c r="I106" s="181">
        <f t="shared" si="115"/>
        <v>0</v>
      </c>
      <c r="J106" s="181">
        <f t="shared" si="115"/>
        <v>0</v>
      </c>
      <c r="K106" s="181">
        <f t="shared" si="115"/>
        <v>0</v>
      </c>
      <c r="L106" s="181">
        <f t="shared" si="115"/>
        <v>0</v>
      </c>
      <c r="M106" s="181">
        <f t="shared" si="115"/>
        <v>0</v>
      </c>
      <c r="N106" s="181">
        <f t="shared" si="115"/>
        <v>0</v>
      </c>
      <c r="O106" s="181">
        <f t="shared" si="115"/>
        <v>0</v>
      </c>
      <c r="P106" s="181">
        <f t="shared" si="115"/>
        <v>0</v>
      </c>
      <c r="Q106" s="181">
        <f t="shared" si="115"/>
        <v>0</v>
      </c>
      <c r="R106" s="181">
        <f t="shared" si="115"/>
        <v>0</v>
      </c>
      <c r="S106" s="181">
        <f t="shared" si="115"/>
        <v>0</v>
      </c>
      <c r="T106" s="181">
        <f t="shared" si="115"/>
        <v>0</v>
      </c>
      <c r="U106" s="181">
        <f t="shared" si="115"/>
        <v>0</v>
      </c>
      <c r="V106" s="181">
        <f t="shared" si="115"/>
        <v>0</v>
      </c>
      <c r="W106" s="181">
        <f t="shared" si="115"/>
        <v>0</v>
      </c>
      <c r="X106" s="181">
        <f t="shared" si="115"/>
        <v>0</v>
      </c>
      <c r="Y106" s="155"/>
    </row>
    <row r="107">
      <c r="A107" s="155"/>
      <c r="B107" s="155"/>
      <c r="C107" s="177" t="s">
        <v>83</v>
      </c>
      <c r="D107" s="180">
        <f t="shared" si="116"/>
        <v>0</v>
      </c>
      <c r="E107" s="181">
        <f t="shared" ref="E107:X107" si="117">IF(LEFT(E105,1)="E",1,0)</f>
        <v>0</v>
      </c>
      <c r="F107" s="181">
        <f t="shared" si="117"/>
        <v>0</v>
      </c>
      <c r="G107" s="181">
        <f t="shared" si="117"/>
        <v>0</v>
      </c>
      <c r="H107" s="181">
        <f t="shared" si="117"/>
        <v>0</v>
      </c>
      <c r="I107" s="181">
        <f t="shared" si="117"/>
        <v>0</v>
      </c>
      <c r="J107" s="181">
        <f t="shared" si="117"/>
        <v>0</v>
      </c>
      <c r="K107" s="181">
        <f t="shared" si="117"/>
        <v>0</v>
      </c>
      <c r="L107" s="181">
        <f t="shared" si="117"/>
        <v>0</v>
      </c>
      <c r="M107" s="181">
        <f t="shared" si="117"/>
        <v>0</v>
      </c>
      <c r="N107" s="181">
        <f t="shared" si="117"/>
        <v>0</v>
      </c>
      <c r="O107" s="181">
        <f t="shared" si="117"/>
        <v>0</v>
      </c>
      <c r="P107" s="181">
        <f t="shared" si="117"/>
        <v>0</v>
      </c>
      <c r="Q107" s="181">
        <f t="shared" si="117"/>
        <v>0</v>
      </c>
      <c r="R107" s="181">
        <f t="shared" si="117"/>
        <v>0</v>
      </c>
      <c r="S107" s="181">
        <f t="shared" si="117"/>
        <v>0</v>
      </c>
      <c r="T107" s="181">
        <f t="shared" si="117"/>
        <v>0</v>
      </c>
      <c r="U107" s="181">
        <f t="shared" si="117"/>
        <v>0</v>
      </c>
      <c r="V107" s="181">
        <f t="shared" si="117"/>
        <v>0</v>
      </c>
      <c r="W107" s="181">
        <f t="shared" si="117"/>
        <v>0</v>
      </c>
      <c r="X107" s="181">
        <f t="shared" si="117"/>
        <v>0</v>
      </c>
      <c r="Y107" s="155"/>
    </row>
    <row r="108">
      <c r="A108" s="155"/>
      <c r="B108" s="155"/>
      <c r="C108" s="177" t="s">
        <v>84</v>
      </c>
      <c r="D108" s="180">
        <f t="shared" si="116"/>
        <v>0</v>
      </c>
      <c r="E108" s="181">
        <f t="shared" ref="E108:X108" si="118">IF(OR(LEFT(E105,2)="B2",LEFT(E105,2)="B1"),1,0)</f>
        <v>0</v>
      </c>
      <c r="F108" s="181">
        <f t="shared" si="118"/>
        <v>0</v>
      </c>
      <c r="G108" s="181">
        <f t="shared" si="118"/>
        <v>0</v>
      </c>
      <c r="H108" s="181">
        <f t="shared" si="118"/>
        <v>0</v>
      </c>
      <c r="I108" s="181">
        <f t="shared" si="118"/>
        <v>0</v>
      </c>
      <c r="J108" s="181">
        <f t="shared" si="118"/>
        <v>0</v>
      </c>
      <c r="K108" s="181">
        <f t="shared" si="118"/>
        <v>0</v>
      </c>
      <c r="L108" s="181">
        <f t="shared" si="118"/>
        <v>0</v>
      </c>
      <c r="M108" s="181">
        <f t="shared" si="118"/>
        <v>0</v>
      </c>
      <c r="N108" s="181">
        <f t="shared" si="118"/>
        <v>0</v>
      </c>
      <c r="O108" s="181">
        <f t="shared" si="118"/>
        <v>0</v>
      </c>
      <c r="P108" s="181">
        <f t="shared" si="118"/>
        <v>0</v>
      </c>
      <c r="Q108" s="181">
        <f t="shared" si="118"/>
        <v>0</v>
      </c>
      <c r="R108" s="181">
        <f t="shared" si="118"/>
        <v>0</v>
      </c>
      <c r="S108" s="181">
        <f t="shared" si="118"/>
        <v>0</v>
      </c>
      <c r="T108" s="181">
        <f t="shared" si="118"/>
        <v>0</v>
      </c>
      <c r="U108" s="181">
        <f t="shared" si="118"/>
        <v>0</v>
      </c>
      <c r="V108" s="181">
        <f t="shared" si="118"/>
        <v>0</v>
      </c>
      <c r="W108" s="181">
        <f t="shared" si="118"/>
        <v>0</v>
      </c>
      <c r="X108" s="181">
        <f t="shared" si="118"/>
        <v>0</v>
      </c>
      <c r="Y108" s="155"/>
    </row>
    <row r="109">
      <c r="A109" s="155"/>
      <c r="B109" s="155"/>
      <c r="C109" s="177" t="s">
        <v>85</v>
      </c>
      <c r="D109" s="180">
        <f t="shared" si="116"/>
        <v>0</v>
      </c>
      <c r="E109" s="181">
        <f t="shared" ref="E109:X109" si="119">IF(LEFT(E105,2)="BE",1,0)</f>
        <v>0</v>
      </c>
      <c r="F109" s="181">
        <f t="shared" si="119"/>
        <v>0</v>
      </c>
      <c r="G109" s="181">
        <f t="shared" si="119"/>
        <v>0</v>
      </c>
      <c r="H109" s="181">
        <f t="shared" si="119"/>
        <v>0</v>
      </c>
      <c r="I109" s="181">
        <f t="shared" si="119"/>
        <v>0</v>
      </c>
      <c r="J109" s="181">
        <f t="shared" si="119"/>
        <v>0</v>
      </c>
      <c r="K109" s="181">
        <f t="shared" si="119"/>
        <v>0</v>
      </c>
      <c r="L109" s="181">
        <f t="shared" si="119"/>
        <v>0</v>
      </c>
      <c r="M109" s="181">
        <f t="shared" si="119"/>
        <v>0</v>
      </c>
      <c r="N109" s="181">
        <f t="shared" si="119"/>
        <v>0</v>
      </c>
      <c r="O109" s="181">
        <f t="shared" si="119"/>
        <v>0</v>
      </c>
      <c r="P109" s="181">
        <f t="shared" si="119"/>
        <v>0</v>
      </c>
      <c r="Q109" s="181">
        <f t="shared" si="119"/>
        <v>0</v>
      </c>
      <c r="R109" s="181">
        <f t="shared" si="119"/>
        <v>0</v>
      </c>
      <c r="S109" s="181">
        <f t="shared" si="119"/>
        <v>0</v>
      </c>
      <c r="T109" s="181">
        <f t="shared" si="119"/>
        <v>0</v>
      </c>
      <c r="U109" s="181">
        <f t="shared" si="119"/>
        <v>0</v>
      </c>
      <c r="V109" s="181">
        <f t="shared" si="119"/>
        <v>0</v>
      </c>
      <c r="W109" s="181">
        <f t="shared" si="119"/>
        <v>0</v>
      </c>
      <c r="X109" s="181">
        <f t="shared" si="119"/>
        <v>0</v>
      </c>
      <c r="Y109" s="155"/>
    </row>
    <row r="110">
      <c r="A110" s="155"/>
      <c r="B110" s="155"/>
      <c r="C110" s="177" t="s">
        <v>86</v>
      </c>
      <c r="D110" s="180">
        <f t="shared" si="116"/>
        <v>0</v>
      </c>
      <c r="E110" s="181">
        <f t="shared" ref="E110:X110" si="120">IF(IFERROR(RIGHT(E105,3)="+10",False),1,0)</f>
        <v>0</v>
      </c>
      <c r="F110" s="181">
        <f t="shared" si="120"/>
        <v>0</v>
      </c>
      <c r="G110" s="181">
        <f t="shared" si="120"/>
        <v>0</v>
      </c>
      <c r="H110" s="181">
        <f t="shared" si="120"/>
        <v>0</v>
      </c>
      <c r="I110" s="181">
        <f t="shared" si="120"/>
        <v>0</v>
      </c>
      <c r="J110" s="181">
        <f t="shared" si="120"/>
        <v>0</v>
      </c>
      <c r="K110" s="181">
        <f t="shared" si="120"/>
        <v>0</v>
      </c>
      <c r="L110" s="181">
        <f t="shared" si="120"/>
        <v>0</v>
      </c>
      <c r="M110" s="181">
        <f t="shared" si="120"/>
        <v>0</v>
      </c>
      <c r="N110" s="181">
        <f t="shared" si="120"/>
        <v>0</v>
      </c>
      <c r="O110" s="181">
        <f t="shared" si="120"/>
        <v>0</v>
      </c>
      <c r="P110" s="181">
        <f t="shared" si="120"/>
        <v>0</v>
      </c>
      <c r="Q110" s="181">
        <f t="shared" si="120"/>
        <v>0</v>
      </c>
      <c r="R110" s="181">
        <f t="shared" si="120"/>
        <v>0</v>
      </c>
      <c r="S110" s="181">
        <f t="shared" si="120"/>
        <v>0</v>
      </c>
      <c r="T110" s="181">
        <f t="shared" si="120"/>
        <v>0</v>
      </c>
      <c r="U110" s="181">
        <f t="shared" si="120"/>
        <v>0</v>
      </c>
      <c r="V110" s="181">
        <f t="shared" si="120"/>
        <v>0</v>
      </c>
      <c r="W110" s="181">
        <f t="shared" si="120"/>
        <v>0</v>
      </c>
      <c r="X110" s="181">
        <f t="shared" si="120"/>
        <v>0</v>
      </c>
      <c r="Y110" s="155"/>
    </row>
    <row r="111">
      <c r="A111" s="155"/>
      <c r="B111" s="155"/>
      <c r="C111" s="177" t="s">
        <v>87</v>
      </c>
      <c r="D111" s="180">
        <f t="shared" si="116"/>
        <v>0</v>
      </c>
      <c r="E111" s="181">
        <f t="shared" ref="E111:X111" si="121">IF(IFERROR(LEFT(E105,2)="CA",False),1,0)</f>
        <v>0</v>
      </c>
      <c r="F111" s="181">
        <f t="shared" si="121"/>
        <v>0</v>
      </c>
      <c r="G111" s="181">
        <f t="shared" si="121"/>
        <v>0</v>
      </c>
      <c r="H111" s="181">
        <f t="shared" si="121"/>
        <v>0</v>
      </c>
      <c r="I111" s="181">
        <f t="shared" si="121"/>
        <v>0</v>
      </c>
      <c r="J111" s="181">
        <f t="shared" si="121"/>
        <v>0</v>
      </c>
      <c r="K111" s="181">
        <f t="shared" si="121"/>
        <v>0</v>
      </c>
      <c r="L111" s="181">
        <f t="shared" si="121"/>
        <v>0</v>
      </c>
      <c r="M111" s="181">
        <f t="shared" si="121"/>
        <v>0</v>
      </c>
      <c r="N111" s="181">
        <f t="shared" si="121"/>
        <v>0</v>
      </c>
      <c r="O111" s="181">
        <f t="shared" si="121"/>
        <v>0</v>
      </c>
      <c r="P111" s="181">
        <f t="shared" si="121"/>
        <v>0</v>
      </c>
      <c r="Q111" s="181">
        <f t="shared" si="121"/>
        <v>0</v>
      </c>
      <c r="R111" s="181">
        <f t="shared" si="121"/>
        <v>0</v>
      </c>
      <c r="S111" s="181">
        <f t="shared" si="121"/>
        <v>0</v>
      </c>
      <c r="T111" s="181">
        <f t="shared" si="121"/>
        <v>0</v>
      </c>
      <c r="U111" s="181">
        <f t="shared" si="121"/>
        <v>0</v>
      </c>
      <c r="V111" s="181">
        <f t="shared" si="121"/>
        <v>0</v>
      </c>
      <c r="W111" s="181">
        <f t="shared" si="121"/>
        <v>0</v>
      </c>
      <c r="X111" s="181">
        <f t="shared" si="121"/>
        <v>0</v>
      </c>
      <c r="Y111" s="155"/>
    </row>
    <row r="112">
      <c r="A112" s="155"/>
      <c r="B112" s="155"/>
      <c r="C112" s="177" t="s">
        <v>88</v>
      </c>
      <c r="D112" s="180">
        <f t="shared" si="116"/>
        <v>0</v>
      </c>
      <c r="E112" s="181">
        <f t="shared" ref="E112:X112" si="122">IF(IFERROR(LEFT(E105,2)="CO",False),1,0)</f>
        <v>0</v>
      </c>
      <c r="F112" s="181">
        <f t="shared" si="122"/>
        <v>0</v>
      </c>
      <c r="G112" s="181">
        <f t="shared" si="122"/>
        <v>0</v>
      </c>
      <c r="H112" s="181">
        <f t="shared" si="122"/>
        <v>0</v>
      </c>
      <c r="I112" s="181">
        <f t="shared" si="122"/>
        <v>0</v>
      </c>
      <c r="J112" s="181">
        <f t="shared" si="122"/>
        <v>0</v>
      </c>
      <c r="K112" s="181">
        <f t="shared" si="122"/>
        <v>0</v>
      </c>
      <c r="L112" s="181">
        <f t="shared" si="122"/>
        <v>0</v>
      </c>
      <c r="M112" s="181">
        <f t="shared" si="122"/>
        <v>0</v>
      </c>
      <c r="N112" s="181">
        <f t="shared" si="122"/>
        <v>0</v>
      </c>
      <c r="O112" s="181">
        <f t="shared" si="122"/>
        <v>0</v>
      </c>
      <c r="P112" s="181">
        <f t="shared" si="122"/>
        <v>0</v>
      </c>
      <c r="Q112" s="181">
        <f t="shared" si="122"/>
        <v>0</v>
      </c>
      <c r="R112" s="181">
        <f t="shared" si="122"/>
        <v>0</v>
      </c>
      <c r="S112" s="181">
        <f t="shared" si="122"/>
        <v>0</v>
      </c>
      <c r="T112" s="181">
        <f t="shared" si="122"/>
        <v>0</v>
      </c>
      <c r="U112" s="181">
        <f t="shared" si="122"/>
        <v>0</v>
      </c>
      <c r="V112" s="181">
        <f t="shared" si="122"/>
        <v>0</v>
      </c>
      <c r="W112" s="181">
        <f t="shared" si="122"/>
        <v>0</v>
      </c>
      <c r="X112" s="181">
        <f t="shared" si="122"/>
        <v>0</v>
      </c>
      <c r="Y112" s="155"/>
    </row>
    <row r="113">
      <c r="A113" s="155"/>
      <c r="B113" s="155"/>
      <c r="C113" s="177" t="s">
        <v>89</v>
      </c>
      <c r="D113" s="180">
        <f t="shared" si="116"/>
        <v>0</v>
      </c>
      <c r="E113" s="181">
        <f t="shared" ref="E113:X113" si="123">IF(IFERROR(LEFT(E105,1)="F",False),1,0)</f>
        <v>0</v>
      </c>
      <c r="F113" s="181">
        <f t="shared" si="123"/>
        <v>0</v>
      </c>
      <c r="G113" s="181">
        <f t="shared" si="123"/>
        <v>0</v>
      </c>
      <c r="H113" s="181">
        <f t="shared" si="123"/>
        <v>0</v>
      </c>
      <c r="I113" s="181">
        <f t="shared" si="123"/>
        <v>0</v>
      </c>
      <c r="J113" s="181">
        <f t="shared" si="123"/>
        <v>0</v>
      </c>
      <c r="K113" s="181">
        <f t="shared" si="123"/>
        <v>0</v>
      </c>
      <c r="L113" s="181">
        <f t="shared" si="123"/>
        <v>0</v>
      </c>
      <c r="M113" s="181">
        <f t="shared" si="123"/>
        <v>0</v>
      </c>
      <c r="N113" s="181">
        <f t="shared" si="123"/>
        <v>0</v>
      </c>
      <c r="O113" s="181">
        <f t="shared" si="123"/>
        <v>0</v>
      </c>
      <c r="P113" s="181">
        <f t="shared" si="123"/>
        <v>0</v>
      </c>
      <c r="Q113" s="181">
        <f t="shared" si="123"/>
        <v>0</v>
      </c>
      <c r="R113" s="181">
        <f t="shared" si="123"/>
        <v>0</v>
      </c>
      <c r="S113" s="181">
        <f t="shared" si="123"/>
        <v>0</v>
      </c>
      <c r="T113" s="181">
        <f t="shared" si="123"/>
        <v>0</v>
      </c>
      <c r="U113" s="181">
        <f t="shared" si="123"/>
        <v>0</v>
      </c>
      <c r="V113" s="181">
        <f t="shared" si="123"/>
        <v>0</v>
      </c>
      <c r="W113" s="181">
        <f t="shared" si="123"/>
        <v>0</v>
      </c>
      <c r="X113" s="181">
        <f t="shared" si="123"/>
        <v>0</v>
      </c>
      <c r="Y113" s="155"/>
    </row>
    <row r="114">
      <c r="A114" s="175">
        <v>3.0</v>
      </c>
      <c r="B114" s="176" t="str">
        <f>#REF!</f>
        <v>#REF!</v>
      </c>
      <c r="C114" s="177" t="s">
        <v>82</v>
      </c>
      <c r="D114" s="178"/>
      <c r="E114" s="179" t="str">
        <f t="shared" ref="E114:X114" si="124">INDIRECT(CONCATENATE("scoresheet!R",11*$A95-1+$A114,"C",6+E$2),0)</f>
        <v/>
      </c>
      <c r="F114" s="179" t="str">
        <f t="shared" si="124"/>
        <v/>
      </c>
      <c r="G114" s="179" t="str">
        <f t="shared" si="124"/>
        <v/>
      </c>
      <c r="H114" s="179" t="str">
        <f t="shared" si="124"/>
        <v/>
      </c>
      <c r="I114" s="179" t="str">
        <f t="shared" si="124"/>
        <v/>
      </c>
      <c r="J114" s="179" t="str">
        <f t="shared" si="124"/>
        <v/>
      </c>
      <c r="K114" s="179" t="str">
        <f t="shared" si="124"/>
        <v/>
      </c>
      <c r="L114" s="179" t="str">
        <f t="shared" si="124"/>
        <v/>
      </c>
      <c r="M114" s="179" t="str">
        <f t="shared" si="124"/>
        <v/>
      </c>
      <c r="N114" s="179" t="str">
        <f t="shared" si="124"/>
        <v/>
      </c>
      <c r="O114" s="179" t="str">
        <f t="shared" si="124"/>
        <v/>
      </c>
      <c r="P114" s="179" t="str">
        <f t="shared" si="124"/>
        <v/>
      </c>
      <c r="Q114" s="179" t="str">
        <f t="shared" si="124"/>
        <v/>
      </c>
      <c r="R114" s="179" t="str">
        <f t="shared" si="124"/>
        <v/>
      </c>
      <c r="S114" s="179" t="str">
        <f t="shared" si="124"/>
        <v/>
      </c>
      <c r="T114" s="179" t="str">
        <f t="shared" si="124"/>
        <v/>
      </c>
      <c r="U114" s="179" t="str">
        <f t="shared" si="124"/>
        <v/>
      </c>
      <c r="V114" s="179" t="str">
        <f t="shared" si="124"/>
        <v/>
      </c>
      <c r="W114" s="179" t="str">
        <f t="shared" si="124"/>
        <v/>
      </c>
      <c r="X114" s="179" t="str">
        <f t="shared" si="124"/>
        <v/>
      </c>
      <c r="Y114" s="155"/>
    </row>
    <row r="115">
      <c r="A115" s="155"/>
      <c r="B115" s="155"/>
      <c r="C115" s="177" t="s">
        <v>16</v>
      </c>
      <c r="D115" s="180">
        <f t="shared" ref="D115:D122" si="126">SUM(E115:X115)</f>
        <v>0</v>
      </c>
      <c r="E115" s="181">
        <f t="shared" ref="E115:X115" si="125">IF(IFERROR(LEFT(E114,2)+0,0)&gt;5,1,0)</f>
        <v>0</v>
      </c>
      <c r="F115" s="181">
        <f t="shared" si="125"/>
        <v>0</v>
      </c>
      <c r="G115" s="181">
        <f t="shared" si="125"/>
        <v>0</v>
      </c>
      <c r="H115" s="181">
        <f t="shared" si="125"/>
        <v>0</v>
      </c>
      <c r="I115" s="181">
        <f t="shared" si="125"/>
        <v>0</v>
      </c>
      <c r="J115" s="181">
        <f t="shared" si="125"/>
        <v>0</v>
      </c>
      <c r="K115" s="181">
        <f t="shared" si="125"/>
        <v>0</v>
      </c>
      <c r="L115" s="181">
        <f t="shared" si="125"/>
        <v>0</v>
      </c>
      <c r="M115" s="181">
        <f t="shared" si="125"/>
        <v>0</v>
      </c>
      <c r="N115" s="181">
        <f t="shared" si="125"/>
        <v>0</v>
      </c>
      <c r="O115" s="181">
        <f t="shared" si="125"/>
        <v>0</v>
      </c>
      <c r="P115" s="181">
        <f t="shared" si="125"/>
        <v>0</v>
      </c>
      <c r="Q115" s="181">
        <f t="shared" si="125"/>
        <v>0</v>
      </c>
      <c r="R115" s="181">
        <f t="shared" si="125"/>
        <v>0</v>
      </c>
      <c r="S115" s="181">
        <f t="shared" si="125"/>
        <v>0</v>
      </c>
      <c r="T115" s="181">
        <f t="shared" si="125"/>
        <v>0</v>
      </c>
      <c r="U115" s="181">
        <f t="shared" si="125"/>
        <v>0</v>
      </c>
      <c r="V115" s="181">
        <f t="shared" si="125"/>
        <v>0</v>
      </c>
      <c r="W115" s="181">
        <f t="shared" si="125"/>
        <v>0</v>
      </c>
      <c r="X115" s="181">
        <f t="shared" si="125"/>
        <v>0</v>
      </c>
      <c r="Y115" s="155"/>
    </row>
    <row r="116">
      <c r="A116" s="155"/>
      <c r="B116" s="155"/>
      <c r="C116" s="177" t="s">
        <v>83</v>
      </c>
      <c r="D116" s="180">
        <f t="shared" si="126"/>
        <v>0</v>
      </c>
      <c r="E116" s="181">
        <f t="shared" ref="E116:X116" si="127">IF(LEFT(E114,1)="E",1,0)</f>
        <v>0</v>
      </c>
      <c r="F116" s="181">
        <f t="shared" si="127"/>
        <v>0</v>
      </c>
      <c r="G116" s="181">
        <f t="shared" si="127"/>
        <v>0</v>
      </c>
      <c r="H116" s="181">
        <f t="shared" si="127"/>
        <v>0</v>
      </c>
      <c r="I116" s="181">
        <f t="shared" si="127"/>
        <v>0</v>
      </c>
      <c r="J116" s="181">
        <f t="shared" si="127"/>
        <v>0</v>
      </c>
      <c r="K116" s="181">
        <f t="shared" si="127"/>
        <v>0</v>
      </c>
      <c r="L116" s="181">
        <f t="shared" si="127"/>
        <v>0</v>
      </c>
      <c r="M116" s="181">
        <f t="shared" si="127"/>
        <v>0</v>
      </c>
      <c r="N116" s="181">
        <f t="shared" si="127"/>
        <v>0</v>
      </c>
      <c r="O116" s="181">
        <f t="shared" si="127"/>
        <v>0</v>
      </c>
      <c r="P116" s="181">
        <f t="shared" si="127"/>
        <v>0</v>
      </c>
      <c r="Q116" s="181">
        <f t="shared" si="127"/>
        <v>0</v>
      </c>
      <c r="R116" s="181">
        <f t="shared" si="127"/>
        <v>0</v>
      </c>
      <c r="S116" s="181">
        <f t="shared" si="127"/>
        <v>0</v>
      </c>
      <c r="T116" s="181">
        <f t="shared" si="127"/>
        <v>0</v>
      </c>
      <c r="U116" s="181">
        <f t="shared" si="127"/>
        <v>0</v>
      </c>
      <c r="V116" s="181">
        <f t="shared" si="127"/>
        <v>0</v>
      </c>
      <c r="W116" s="181">
        <f t="shared" si="127"/>
        <v>0</v>
      </c>
      <c r="X116" s="181">
        <f t="shared" si="127"/>
        <v>0</v>
      </c>
      <c r="Y116" s="155"/>
    </row>
    <row r="117">
      <c r="A117" s="155"/>
      <c r="B117" s="155"/>
      <c r="C117" s="177" t="s">
        <v>84</v>
      </c>
      <c r="D117" s="180">
        <f t="shared" si="126"/>
        <v>0</v>
      </c>
      <c r="E117" s="181">
        <f t="shared" ref="E117:X117" si="128">IF(OR(LEFT(E114,2)="B2",LEFT(E114,2)="B1"),1,0)</f>
        <v>0</v>
      </c>
      <c r="F117" s="181">
        <f t="shared" si="128"/>
        <v>0</v>
      </c>
      <c r="G117" s="181">
        <f t="shared" si="128"/>
        <v>0</v>
      </c>
      <c r="H117" s="181">
        <f t="shared" si="128"/>
        <v>0</v>
      </c>
      <c r="I117" s="181">
        <f t="shared" si="128"/>
        <v>0</v>
      </c>
      <c r="J117" s="181">
        <f t="shared" si="128"/>
        <v>0</v>
      </c>
      <c r="K117" s="181">
        <f t="shared" si="128"/>
        <v>0</v>
      </c>
      <c r="L117" s="181">
        <f t="shared" si="128"/>
        <v>0</v>
      </c>
      <c r="M117" s="181">
        <f t="shared" si="128"/>
        <v>0</v>
      </c>
      <c r="N117" s="181">
        <f t="shared" si="128"/>
        <v>0</v>
      </c>
      <c r="O117" s="181">
        <f t="shared" si="128"/>
        <v>0</v>
      </c>
      <c r="P117" s="181">
        <f t="shared" si="128"/>
        <v>0</v>
      </c>
      <c r="Q117" s="181">
        <f t="shared" si="128"/>
        <v>0</v>
      </c>
      <c r="R117" s="181">
        <f t="shared" si="128"/>
        <v>0</v>
      </c>
      <c r="S117" s="181">
        <f t="shared" si="128"/>
        <v>0</v>
      </c>
      <c r="T117" s="181">
        <f t="shared" si="128"/>
        <v>0</v>
      </c>
      <c r="U117" s="181">
        <f t="shared" si="128"/>
        <v>0</v>
      </c>
      <c r="V117" s="181">
        <f t="shared" si="128"/>
        <v>0</v>
      </c>
      <c r="W117" s="181">
        <f t="shared" si="128"/>
        <v>0</v>
      </c>
      <c r="X117" s="181">
        <f t="shared" si="128"/>
        <v>0</v>
      </c>
      <c r="Y117" s="155"/>
    </row>
    <row r="118">
      <c r="A118" s="155"/>
      <c r="B118" s="155"/>
      <c r="C118" s="177" t="s">
        <v>85</v>
      </c>
      <c r="D118" s="180">
        <f t="shared" si="126"/>
        <v>0</v>
      </c>
      <c r="E118" s="181">
        <f t="shared" ref="E118:X118" si="129">IF(LEFT(E114,2)="BE",1,0)</f>
        <v>0</v>
      </c>
      <c r="F118" s="181">
        <f t="shared" si="129"/>
        <v>0</v>
      </c>
      <c r="G118" s="181">
        <f t="shared" si="129"/>
        <v>0</v>
      </c>
      <c r="H118" s="181">
        <f t="shared" si="129"/>
        <v>0</v>
      </c>
      <c r="I118" s="181">
        <f t="shared" si="129"/>
        <v>0</v>
      </c>
      <c r="J118" s="181">
        <f t="shared" si="129"/>
        <v>0</v>
      </c>
      <c r="K118" s="181">
        <f t="shared" si="129"/>
        <v>0</v>
      </c>
      <c r="L118" s="181">
        <f t="shared" si="129"/>
        <v>0</v>
      </c>
      <c r="M118" s="181">
        <f t="shared" si="129"/>
        <v>0</v>
      </c>
      <c r="N118" s="181">
        <f t="shared" si="129"/>
        <v>0</v>
      </c>
      <c r="O118" s="181">
        <f t="shared" si="129"/>
        <v>0</v>
      </c>
      <c r="P118" s="181">
        <f t="shared" si="129"/>
        <v>0</v>
      </c>
      <c r="Q118" s="181">
        <f t="shared" si="129"/>
        <v>0</v>
      </c>
      <c r="R118" s="181">
        <f t="shared" si="129"/>
        <v>0</v>
      </c>
      <c r="S118" s="181">
        <f t="shared" si="129"/>
        <v>0</v>
      </c>
      <c r="T118" s="181">
        <f t="shared" si="129"/>
        <v>0</v>
      </c>
      <c r="U118" s="181">
        <f t="shared" si="129"/>
        <v>0</v>
      </c>
      <c r="V118" s="181">
        <f t="shared" si="129"/>
        <v>0</v>
      </c>
      <c r="W118" s="181">
        <f t="shared" si="129"/>
        <v>0</v>
      </c>
      <c r="X118" s="181">
        <f t="shared" si="129"/>
        <v>0</v>
      </c>
      <c r="Y118" s="155"/>
    </row>
    <row r="119">
      <c r="A119" s="155"/>
      <c r="B119" s="155"/>
      <c r="C119" s="177" t="s">
        <v>86</v>
      </c>
      <c r="D119" s="180">
        <f t="shared" si="126"/>
        <v>0</v>
      </c>
      <c r="E119" s="181">
        <f t="shared" ref="E119:X119" si="130">IF(IFERROR(RIGHT(E114,3)="+10",False),1,0)</f>
        <v>0</v>
      </c>
      <c r="F119" s="181">
        <f t="shared" si="130"/>
        <v>0</v>
      </c>
      <c r="G119" s="181">
        <f t="shared" si="130"/>
        <v>0</v>
      </c>
      <c r="H119" s="181">
        <f t="shared" si="130"/>
        <v>0</v>
      </c>
      <c r="I119" s="181">
        <f t="shared" si="130"/>
        <v>0</v>
      </c>
      <c r="J119" s="181">
        <f t="shared" si="130"/>
        <v>0</v>
      </c>
      <c r="K119" s="181">
        <f t="shared" si="130"/>
        <v>0</v>
      </c>
      <c r="L119" s="181">
        <f t="shared" si="130"/>
        <v>0</v>
      </c>
      <c r="M119" s="181">
        <f t="shared" si="130"/>
        <v>0</v>
      </c>
      <c r="N119" s="181">
        <f t="shared" si="130"/>
        <v>0</v>
      </c>
      <c r="O119" s="181">
        <f t="shared" si="130"/>
        <v>0</v>
      </c>
      <c r="P119" s="181">
        <f t="shared" si="130"/>
        <v>0</v>
      </c>
      <c r="Q119" s="181">
        <f t="shared" si="130"/>
        <v>0</v>
      </c>
      <c r="R119" s="181">
        <f t="shared" si="130"/>
        <v>0</v>
      </c>
      <c r="S119" s="181">
        <f t="shared" si="130"/>
        <v>0</v>
      </c>
      <c r="T119" s="181">
        <f t="shared" si="130"/>
        <v>0</v>
      </c>
      <c r="U119" s="181">
        <f t="shared" si="130"/>
        <v>0</v>
      </c>
      <c r="V119" s="181">
        <f t="shared" si="130"/>
        <v>0</v>
      </c>
      <c r="W119" s="181">
        <f t="shared" si="130"/>
        <v>0</v>
      </c>
      <c r="X119" s="181">
        <f t="shared" si="130"/>
        <v>0</v>
      </c>
      <c r="Y119" s="155"/>
    </row>
    <row r="120">
      <c r="A120" s="155"/>
      <c r="B120" s="155"/>
      <c r="C120" s="177" t="s">
        <v>87</v>
      </c>
      <c r="D120" s="180">
        <f t="shared" si="126"/>
        <v>0</v>
      </c>
      <c r="E120" s="181">
        <f t="shared" ref="E120:X120" si="131">IF(IFERROR(LEFT(E114,2)="CA",False),1,0)</f>
        <v>0</v>
      </c>
      <c r="F120" s="181">
        <f t="shared" si="131"/>
        <v>0</v>
      </c>
      <c r="G120" s="181">
        <f t="shared" si="131"/>
        <v>0</v>
      </c>
      <c r="H120" s="181">
        <f t="shared" si="131"/>
        <v>0</v>
      </c>
      <c r="I120" s="181">
        <f t="shared" si="131"/>
        <v>0</v>
      </c>
      <c r="J120" s="181">
        <f t="shared" si="131"/>
        <v>0</v>
      </c>
      <c r="K120" s="181">
        <f t="shared" si="131"/>
        <v>0</v>
      </c>
      <c r="L120" s="181">
        <f t="shared" si="131"/>
        <v>0</v>
      </c>
      <c r="M120" s="181">
        <f t="shared" si="131"/>
        <v>0</v>
      </c>
      <c r="N120" s="181">
        <f t="shared" si="131"/>
        <v>0</v>
      </c>
      <c r="O120" s="181">
        <f t="shared" si="131"/>
        <v>0</v>
      </c>
      <c r="P120" s="181">
        <f t="shared" si="131"/>
        <v>0</v>
      </c>
      <c r="Q120" s="181">
        <f t="shared" si="131"/>
        <v>0</v>
      </c>
      <c r="R120" s="181">
        <f t="shared" si="131"/>
        <v>0</v>
      </c>
      <c r="S120" s="181">
        <f t="shared" si="131"/>
        <v>0</v>
      </c>
      <c r="T120" s="181">
        <f t="shared" si="131"/>
        <v>0</v>
      </c>
      <c r="U120" s="181">
        <f t="shared" si="131"/>
        <v>0</v>
      </c>
      <c r="V120" s="181">
        <f t="shared" si="131"/>
        <v>0</v>
      </c>
      <c r="W120" s="181">
        <f t="shared" si="131"/>
        <v>0</v>
      </c>
      <c r="X120" s="181">
        <f t="shared" si="131"/>
        <v>0</v>
      </c>
      <c r="Y120" s="155"/>
    </row>
    <row r="121">
      <c r="A121" s="155"/>
      <c r="B121" s="155"/>
      <c r="C121" s="177" t="s">
        <v>88</v>
      </c>
      <c r="D121" s="180">
        <f t="shared" si="126"/>
        <v>0</v>
      </c>
      <c r="E121" s="181">
        <f t="shared" ref="E121:X121" si="132">IF(IFERROR(LEFT(E114,2)="CO",False),1,0)</f>
        <v>0</v>
      </c>
      <c r="F121" s="181">
        <f t="shared" si="132"/>
        <v>0</v>
      </c>
      <c r="G121" s="181">
        <f t="shared" si="132"/>
        <v>0</v>
      </c>
      <c r="H121" s="181">
        <f t="shared" si="132"/>
        <v>0</v>
      </c>
      <c r="I121" s="181">
        <f t="shared" si="132"/>
        <v>0</v>
      </c>
      <c r="J121" s="181">
        <f t="shared" si="132"/>
        <v>0</v>
      </c>
      <c r="K121" s="181">
        <f t="shared" si="132"/>
        <v>0</v>
      </c>
      <c r="L121" s="181">
        <f t="shared" si="132"/>
        <v>0</v>
      </c>
      <c r="M121" s="181">
        <f t="shared" si="132"/>
        <v>0</v>
      </c>
      <c r="N121" s="181">
        <f t="shared" si="132"/>
        <v>0</v>
      </c>
      <c r="O121" s="181">
        <f t="shared" si="132"/>
        <v>0</v>
      </c>
      <c r="P121" s="181">
        <f t="shared" si="132"/>
        <v>0</v>
      </c>
      <c r="Q121" s="181">
        <f t="shared" si="132"/>
        <v>0</v>
      </c>
      <c r="R121" s="181">
        <f t="shared" si="132"/>
        <v>0</v>
      </c>
      <c r="S121" s="181">
        <f t="shared" si="132"/>
        <v>0</v>
      </c>
      <c r="T121" s="181">
        <f t="shared" si="132"/>
        <v>0</v>
      </c>
      <c r="U121" s="181">
        <f t="shared" si="132"/>
        <v>0</v>
      </c>
      <c r="V121" s="181">
        <f t="shared" si="132"/>
        <v>0</v>
      </c>
      <c r="W121" s="181">
        <f t="shared" si="132"/>
        <v>0</v>
      </c>
      <c r="X121" s="181">
        <f t="shared" si="132"/>
        <v>0</v>
      </c>
      <c r="Y121" s="155"/>
    </row>
    <row r="122">
      <c r="A122" s="155"/>
      <c r="B122" s="155"/>
      <c r="C122" s="177" t="s">
        <v>89</v>
      </c>
      <c r="D122" s="180">
        <f t="shared" si="126"/>
        <v>0</v>
      </c>
      <c r="E122" s="181">
        <f t="shared" ref="E122:X122" si="133">IF(IFERROR(LEFT(E114,1)="F",False),1,0)</f>
        <v>0</v>
      </c>
      <c r="F122" s="181">
        <f t="shared" si="133"/>
        <v>0</v>
      </c>
      <c r="G122" s="181">
        <f t="shared" si="133"/>
        <v>0</v>
      </c>
      <c r="H122" s="181">
        <f t="shared" si="133"/>
        <v>0</v>
      </c>
      <c r="I122" s="181">
        <f t="shared" si="133"/>
        <v>0</v>
      </c>
      <c r="J122" s="181">
        <f t="shared" si="133"/>
        <v>0</v>
      </c>
      <c r="K122" s="181">
        <f t="shared" si="133"/>
        <v>0</v>
      </c>
      <c r="L122" s="181">
        <f t="shared" si="133"/>
        <v>0</v>
      </c>
      <c r="M122" s="181">
        <f t="shared" si="133"/>
        <v>0</v>
      </c>
      <c r="N122" s="181">
        <f t="shared" si="133"/>
        <v>0</v>
      </c>
      <c r="O122" s="181">
        <f t="shared" si="133"/>
        <v>0</v>
      </c>
      <c r="P122" s="181">
        <f t="shared" si="133"/>
        <v>0</v>
      </c>
      <c r="Q122" s="181">
        <f t="shared" si="133"/>
        <v>0</v>
      </c>
      <c r="R122" s="181">
        <f t="shared" si="133"/>
        <v>0</v>
      </c>
      <c r="S122" s="181">
        <f t="shared" si="133"/>
        <v>0</v>
      </c>
      <c r="T122" s="181">
        <f t="shared" si="133"/>
        <v>0</v>
      </c>
      <c r="U122" s="181">
        <f t="shared" si="133"/>
        <v>0</v>
      </c>
      <c r="V122" s="181">
        <f t="shared" si="133"/>
        <v>0</v>
      </c>
      <c r="W122" s="181">
        <f t="shared" si="133"/>
        <v>0</v>
      </c>
      <c r="X122" s="181">
        <f t="shared" si="133"/>
        <v>0</v>
      </c>
      <c r="Y122" s="155"/>
    </row>
    <row r="123">
      <c r="A123" s="175">
        <v>4.0</v>
      </c>
      <c r="B123" s="176" t="str">
        <f>#REF!</f>
        <v>#REF!</v>
      </c>
      <c r="C123" s="177" t="s">
        <v>82</v>
      </c>
      <c r="D123" s="178"/>
      <c r="E123" s="179" t="str">
        <f t="shared" ref="E123:X123" si="134">INDIRECT(CONCATENATE("scoresheet!R",11*$A95-1+$A123,"C",6+E$2),0)</f>
        <v/>
      </c>
      <c r="F123" s="179" t="str">
        <f t="shared" si="134"/>
        <v/>
      </c>
      <c r="G123" s="179" t="str">
        <f t="shared" si="134"/>
        <v/>
      </c>
      <c r="H123" s="179" t="str">
        <f t="shared" si="134"/>
        <v/>
      </c>
      <c r="I123" s="179" t="str">
        <f t="shared" si="134"/>
        <v/>
      </c>
      <c r="J123" s="179" t="str">
        <f t="shared" si="134"/>
        <v/>
      </c>
      <c r="K123" s="179" t="str">
        <f t="shared" si="134"/>
        <v/>
      </c>
      <c r="L123" s="179" t="str">
        <f t="shared" si="134"/>
        <v/>
      </c>
      <c r="M123" s="179" t="str">
        <f t="shared" si="134"/>
        <v/>
      </c>
      <c r="N123" s="179" t="str">
        <f t="shared" si="134"/>
        <v/>
      </c>
      <c r="O123" s="179" t="str">
        <f t="shared" si="134"/>
        <v/>
      </c>
      <c r="P123" s="179" t="str">
        <f t="shared" si="134"/>
        <v/>
      </c>
      <c r="Q123" s="179" t="str">
        <f t="shared" si="134"/>
        <v/>
      </c>
      <c r="R123" s="179" t="str">
        <f t="shared" si="134"/>
        <v/>
      </c>
      <c r="S123" s="179" t="str">
        <f t="shared" si="134"/>
        <v/>
      </c>
      <c r="T123" s="179" t="str">
        <f t="shared" si="134"/>
        <v/>
      </c>
      <c r="U123" s="179" t="str">
        <f t="shared" si="134"/>
        <v/>
      </c>
      <c r="V123" s="179" t="str">
        <f t="shared" si="134"/>
        <v/>
      </c>
      <c r="W123" s="179" t="str">
        <f t="shared" si="134"/>
        <v/>
      </c>
      <c r="X123" s="179" t="str">
        <f t="shared" si="134"/>
        <v/>
      </c>
      <c r="Y123" s="155"/>
    </row>
    <row r="124">
      <c r="A124" s="155"/>
      <c r="B124" s="155"/>
      <c r="C124" s="177" t="s">
        <v>16</v>
      </c>
      <c r="D124" s="180">
        <f t="shared" ref="D124:D131" si="136">SUM(E124:X124)</f>
        <v>0</v>
      </c>
      <c r="E124" s="181">
        <f t="shared" ref="E124:X124" si="135">IF(IFERROR(LEFT(E123,2)+0,0)&gt;5,1,0)</f>
        <v>0</v>
      </c>
      <c r="F124" s="181">
        <f t="shared" si="135"/>
        <v>0</v>
      </c>
      <c r="G124" s="181">
        <f t="shared" si="135"/>
        <v>0</v>
      </c>
      <c r="H124" s="181">
        <f t="shared" si="135"/>
        <v>0</v>
      </c>
      <c r="I124" s="181">
        <f t="shared" si="135"/>
        <v>0</v>
      </c>
      <c r="J124" s="181">
        <f t="shared" si="135"/>
        <v>0</v>
      </c>
      <c r="K124" s="181">
        <f t="shared" si="135"/>
        <v>0</v>
      </c>
      <c r="L124" s="181">
        <f t="shared" si="135"/>
        <v>0</v>
      </c>
      <c r="M124" s="181">
        <f t="shared" si="135"/>
        <v>0</v>
      </c>
      <c r="N124" s="181">
        <f t="shared" si="135"/>
        <v>0</v>
      </c>
      <c r="O124" s="181">
        <f t="shared" si="135"/>
        <v>0</v>
      </c>
      <c r="P124" s="181">
        <f t="shared" si="135"/>
        <v>0</v>
      </c>
      <c r="Q124" s="181">
        <f t="shared" si="135"/>
        <v>0</v>
      </c>
      <c r="R124" s="181">
        <f t="shared" si="135"/>
        <v>0</v>
      </c>
      <c r="S124" s="181">
        <f t="shared" si="135"/>
        <v>0</v>
      </c>
      <c r="T124" s="181">
        <f t="shared" si="135"/>
        <v>0</v>
      </c>
      <c r="U124" s="181">
        <f t="shared" si="135"/>
        <v>0</v>
      </c>
      <c r="V124" s="181">
        <f t="shared" si="135"/>
        <v>0</v>
      </c>
      <c r="W124" s="181">
        <f t="shared" si="135"/>
        <v>0</v>
      </c>
      <c r="X124" s="181">
        <f t="shared" si="135"/>
        <v>0</v>
      </c>
      <c r="Y124" s="155"/>
    </row>
    <row r="125">
      <c r="A125" s="155"/>
      <c r="B125" s="155"/>
      <c r="C125" s="177" t="s">
        <v>83</v>
      </c>
      <c r="D125" s="180">
        <f t="shared" si="136"/>
        <v>0</v>
      </c>
      <c r="E125" s="181">
        <f t="shared" ref="E125:X125" si="137">IF(LEFT(E123,1)="E",1,0)</f>
        <v>0</v>
      </c>
      <c r="F125" s="181">
        <f t="shared" si="137"/>
        <v>0</v>
      </c>
      <c r="G125" s="181">
        <f t="shared" si="137"/>
        <v>0</v>
      </c>
      <c r="H125" s="181">
        <f t="shared" si="137"/>
        <v>0</v>
      </c>
      <c r="I125" s="181">
        <f t="shared" si="137"/>
        <v>0</v>
      </c>
      <c r="J125" s="181">
        <f t="shared" si="137"/>
        <v>0</v>
      </c>
      <c r="K125" s="181">
        <f t="shared" si="137"/>
        <v>0</v>
      </c>
      <c r="L125" s="181">
        <f t="shared" si="137"/>
        <v>0</v>
      </c>
      <c r="M125" s="181">
        <f t="shared" si="137"/>
        <v>0</v>
      </c>
      <c r="N125" s="181">
        <f t="shared" si="137"/>
        <v>0</v>
      </c>
      <c r="O125" s="181">
        <f t="shared" si="137"/>
        <v>0</v>
      </c>
      <c r="P125" s="181">
        <f t="shared" si="137"/>
        <v>0</v>
      </c>
      <c r="Q125" s="181">
        <f t="shared" si="137"/>
        <v>0</v>
      </c>
      <c r="R125" s="181">
        <f t="shared" si="137"/>
        <v>0</v>
      </c>
      <c r="S125" s="181">
        <f t="shared" si="137"/>
        <v>0</v>
      </c>
      <c r="T125" s="181">
        <f t="shared" si="137"/>
        <v>0</v>
      </c>
      <c r="U125" s="181">
        <f t="shared" si="137"/>
        <v>0</v>
      </c>
      <c r="V125" s="181">
        <f t="shared" si="137"/>
        <v>0</v>
      </c>
      <c r="W125" s="181">
        <f t="shared" si="137"/>
        <v>0</v>
      </c>
      <c r="X125" s="181">
        <f t="shared" si="137"/>
        <v>0</v>
      </c>
      <c r="Y125" s="155"/>
    </row>
    <row r="126">
      <c r="A126" s="155"/>
      <c r="B126" s="155"/>
      <c r="C126" s="177" t="s">
        <v>84</v>
      </c>
      <c r="D126" s="180">
        <f t="shared" si="136"/>
        <v>0</v>
      </c>
      <c r="E126" s="181">
        <f t="shared" ref="E126:X126" si="138">IF(OR(LEFT(E123,2)="B2",LEFT(E123,2)="B1"),1,0)</f>
        <v>0</v>
      </c>
      <c r="F126" s="181">
        <f t="shared" si="138"/>
        <v>0</v>
      </c>
      <c r="G126" s="181">
        <f t="shared" si="138"/>
        <v>0</v>
      </c>
      <c r="H126" s="181">
        <f t="shared" si="138"/>
        <v>0</v>
      </c>
      <c r="I126" s="181">
        <f t="shared" si="138"/>
        <v>0</v>
      </c>
      <c r="J126" s="181">
        <f t="shared" si="138"/>
        <v>0</v>
      </c>
      <c r="K126" s="181">
        <f t="shared" si="138"/>
        <v>0</v>
      </c>
      <c r="L126" s="181">
        <f t="shared" si="138"/>
        <v>0</v>
      </c>
      <c r="M126" s="181">
        <f t="shared" si="138"/>
        <v>0</v>
      </c>
      <c r="N126" s="181">
        <f t="shared" si="138"/>
        <v>0</v>
      </c>
      <c r="O126" s="181">
        <f t="shared" si="138"/>
        <v>0</v>
      </c>
      <c r="P126" s="181">
        <f t="shared" si="138"/>
        <v>0</v>
      </c>
      <c r="Q126" s="181">
        <f t="shared" si="138"/>
        <v>0</v>
      </c>
      <c r="R126" s="181">
        <f t="shared" si="138"/>
        <v>0</v>
      </c>
      <c r="S126" s="181">
        <f t="shared" si="138"/>
        <v>0</v>
      </c>
      <c r="T126" s="181">
        <f t="shared" si="138"/>
        <v>0</v>
      </c>
      <c r="U126" s="181">
        <f t="shared" si="138"/>
        <v>0</v>
      </c>
      <c r="V126" s="181">
        <f t="shared" si="138"/>
        <v>0</v>
      </c>
      <c r="W126" s="181">
        <f t="shared" si="138"/>
        <v>0</v>
      </c>
      <c r="X126" s="181">
        <f t="shared" si="138"/>
        <v>0</v>
      </c>
      <c r="Y126" s="155"/>
    </row>
    <row r="127">
      <c r="A127" s="155"/>
      <c r="B127" s="155"/>
      <c r="C127" s="177" t="s">
        <v>85</v>
      </c>
      <c r="D127" s="180">
        <f t="shared" si="136"/>
        <v>0</v>
      </c>
      <c r="E127" s="181">
        <f t="shared" ref="E127:X127" si="139">IF(LEFT(E123,2)="BE",1,0)</f>
        <v>0</v>
      </c>
      <c r="F127" s="181">
        <f t="shared" si="139"/>
        <v>0</v>
      </c>
      <c r="G127" s="181">
        <f t="shared" si="139"/>
        <v>0</v>
      </c>
      <c r="H127" s="181">
        <f t="shared" si="139"/>
        <v>0</v>
      </c>
      <c r="I127" s="181">
        <f t="shared" si="139"/>
        <v>0</v>
      </c>
      <c r="J127" s="181">
        <f t="shared" si="139"/>
        <v>0</v>
      </c>
      <c r="K127" s="181">
        <f t="shared" si="139"/>
        <v>0</v>
      </c>
      <c r="L127" s="181">
        <f t="shared" si="139"/>
        <v>0</v>
      </c>
      <c r="M127" s="181">
        <f t="shared" si="139"/>
        <v>0</v>
      </c>
      <c r="N127" s="181">
        <f t="shared" si="139"/>
        <v>0</v>
      </c>
      <c r="O127" s="181">
        <f t="shared" si="139"/>
        <v>0</v>
      </c>
      <c r="P127" s="181">
        <f t="shared" si="139"/>
        <v>0</v>
      </c>
      <c r="Q127" s="181">
        <f t="shared" si="139"/>
        <v>0</v>
      </c>
      <c r="R127" s="181">
        <f t="shared" si="139"/>
        <v>0</v>
      </c>
      <c r="S127" s="181">
        <f t="shared" si="139"/>
        <v>0</v>
      </c>
      <c r="T127" s="181">
        <f t="shared" si="139"/>
        <v>0</v>
      </c>
      <c r="U127" s="181">
        <f t="shared" si="139"/>
        <v>0</v>
      </c>
      <c r="V127" s="181">
        <f t="shared" si="139"/>
        <v>0</v>
      </c>
      <c r="W127" s="181">
        <f t="shared" si="139"/>
        <v>0</v>
      </c>
      <c r="X127" s="181">
        <f t="shared" si="139"/>
        <v>0</v>
      </c>
      <c r="Y127" s="155"/>
    </row>
    <row r="128">
      <c r="A128" s="155"/>
      <c r="B128" s="155"/>
      <c r="C128" s="177" t="s">
        <v>86</v>
      </c>
      <c r="D128" s="180">
        <f t="shared" si="136"/>
        <v>0</v>
      </c>
      <c r="E128" s="181">
        <f t="shared" ref="E128:X128" si="140">IF(IFERROR(RIGHT(E123,3)="+10",False),1,0)</f>
        <v>0</v>
      </c>
      <c r="F128" s="181">
        <f t="shared" si="140"/>
        <v>0</v>
      </c>
      <c r="G128" s="181">
        <f t="shared" si="140"/>
        <v>0</v>
      </c>
      <c r="H128" s="181">
        <f t="shared" si="140"/>
        <v>0</v>
      </c>
      <c r="I128" s="181">
        <f t="shared" si="140"/>
        <v>0</v>
      </c>
      <c r="J128" s="181">
        <f t="shared" si="140"/>
        <v>0</v>
      </c>
      <c r="K128" s="181">
        <f t="shared" si="140"/>
        <v>0</v>
      </c>
      <c r="L128" s="181">
        <f t="shared" si="140"/>
        <v>0</v>
      </c>
      <c r="M128" s="181">
        <f t="shared" si="140"/>
        <v>0</v>
      </c>
      <c r="N128" s="181">
        <f t="shared" si="140"/>
        <v>0</v>
      </c>
      <c r="O128" s="181">
        <f t="shared" si="140"/>
        <v>0</v>
      </c>
      <c r="P128" s="181">
        <f t="shared" si="140"/>
        <v>0</v>
      </c>
      <c r="Q128" s="181">
        <f t="shared" si="140"/>
        <v>0</v>
      </c>
      <c r="R128" s="181">
        <f t="shared" si="140"/>
        <v>0</v>
      </c>
      <c r="S128" s="181">
        <f t="shared" si="140"/>
        <v>0</v>
      </c>
      <c r="T128" s="181">
        <f t="shared" si="140"/>
        <v>0</v>
      </c>
      <c r="U128" s="181">
        <f t="shared" si="140"/>
        <v>0</v>
      </c>
      <c r="V128" s="181">
        <f t="shared" si="140"/>
        <v>0</v>
      </c>
      <c r="W128" s="181">
        <f t="shared" si="140"/>
        <v>0</v>
      </c>
      <c r="X128" s="181">
        <f t="shared" si="140"/>
        <v>0</v>
      </c>
      <c r="Y128" s="155"/>
    </row>
    <row r="129">
      <c r="A129" s="155"/>
      <c r="B129" s="155"/>
      <c r="C129" s="177" t="s">
        <v>87</v>
      </c>
      <c r="D129" s="180">
        <f t="shared" si="136"/>
        <v>0</v>
      </c>
      <c r="E129" s="181">
        <f t="shared" ref="E129:X129" si="141">IF(IFERROR(LEFT(E123,2)="CA",False),1,0)</f>
        <v>0</v>
      </c>
      <c r="F129" s="181">
        <f t="shared" si="141"/>
        <v>0</v>
      </c>
      <c r="G129" s="181">
        <f t="shared" si="141"/>
        <v>0</v>
      </c>
      <c r="H129" s="181">
        <f t="shared" si="141"/>
        <v>0</v>
      </c>
      <c r="I129" s="181">
        <f t="shared" si="141"/>
        <v>0</v>
      </c>
      <c r="J129" s="181">
        <f t="shared" si="141"/>
        <v>0</v>
      </c>
      <c r="K129" s="181">
        <f t="shared" si="141"/>
        <v>0</v>
      </c>
      <c r="L129" s="181">
        <f t="shared" si="141"/>
        <v>0</v>
      </c>
      <c r="M129" s="181">
        <f t="shared" si="141"/>
        <v>0</v>
      </c>
      <c r="N129" s="181">
        <f t="shared" si="141"/>
        <v>0</v>
      </c>
      <c r="O129" s="181">
        <f t="shared" si="141"/>
        <v>0</v>
      </c>
      <c r="P129" s="181">
        <f t="shared" si="141"/>
        <v>0</v>
      </c>
      <c r="Q129" s="181">
        <f t="shared" si="141"/>
        <v>0</v>
      </c>
      <c r="R129" s="181">
        <f t="shared" si="141"/>
        <v>0</v>
      </c>
      <c r="S129" s="181">
        <f t="shared" si="141"/>
        <v>0</v>
      </c>
      <c r="T129" s="181">
        <f t="shared" si="141"/>
        <v>0</v>
      </c>
      <c r="U129" s="181">
        <f t="shared" si="141"/>
        <v>0</v>
      </c>
      <c r="V129" s="181">
        <f t="shared" si="141"/>
        <v>0</v>
      </c>
      <c r="W129" s="181">
        <f t="shared" si="141"/>
        <v>0</v>
      </c>
      <c r="X129" s="181">
        <f t="shared" si="141"/>
        <v>0</v>
      </c>
      <c r="Y129" s="155"/>
    </row>
    <row r="130">
      <c r="A130" s="155"/>
      <c r="B130" s="155"/>
      <c r="C130" s="177" t="s">
        <v>88</v>
      </c>
      <c r="D130" s="180">
        <f t="shared" si="136"/>
        <v>0</v>
      </c>
      <c r="E130" s="181">
        <f t="shared" ref="E130:X130" si="142">IF(IFERROR(LEFT(E123,2)="CO",False),1,0)</f>
        <v>0</v>
      </c>
      <c r="F130" s="181">
        <f t="shared" si="142"/>
        <v>0</v>
      </c>
      <c r="G130" s="181">
        <f t="shared" si="142"/>
        <v>0</v>
      </c>
      <c r="H130" s="181">
        <f t="shared" si="142"/>
        <v>0</v>
      </c>
      <c r="I130" s="181">
        <f t="shared" si="142"/>
        <v>0</v>
      </c>
      <c r="J130" s="181">
        <f t="shared" si="142"/>
        <v>0</v>
      </c>
      <c r="K130" s="181">
        <f t="shared" si="142"/>
        <v>0</v>
      </c>
      <c r="L130" s="181">
        <f t="shared" si="142"/>
        <v>0</v>
      </c>
      <c r="M130" s="181">
        <f t="shared" si="142"/>
        <v>0</v>
      </c>
      <c r="N130" s="181">
        <f t="shared" si="142"/>
        <v>0</v>
      </c>
      <c r="O130" s="181">
        <f t="shared" si="142"/>
        <v>0</v>
      </c>
      <c r="P130" s="181">
        <f t="shared" si="142"/>
        <v>0</v>
      </c>
      <c r="Q130" s="181">
        <f t="shared" si="142"/>
        <v>0</v>
      </c>
      <c r="R130" s="181">
        <f t="shared" si="142"/>
        <v>0</v>
      </c>
      <c r="S130" s="181">
        <f t="shared" si="142"/>
        <v>0</v>
      </c>
      <c r="T130" s="181">
        <f t="shared" si="142"/>
        <v>0</v>
      </c>
      <c r="U130" s="181">
        <f t="shared" si="142"/>
        <v>0</v>
      </c>
      <c r="V130" s="181">
        <f t="shared" si="142"/>
        <v>0</v>
      </c>
      <c r="W130" s="181">
        <f t="shared" si="142"/>
        <v>0</v>
      </c>
      <c r="X130" s="181">
        <f t="shared" si="142"/>
        <v>0</v>
      </c>
      <c r="Y130" s="155"/>
    </row>
    <row r="131">
      <c r="A131" s="155"/>
      <c r="B131" s="155"/>
      <c r="C131" s="177" t="s">
        <v>89</v>
      </c>
      <c r="D131" s="180">
        <f t="shared" si="136"/>
        <v>0</v>
      </c>
      <c r="E131" s="181">
        <f t="shared" ref="E131:X131" si="143">IF(IFERROR(LEFT(E123,1)="F",False),1,0)</f>
        <v>0</v>
      </c>
      <c r="F131" s="181">
        <f t="shared" si="143"/>
        <v>0</v>
      </c>
      <c r="G131" s="181">
        <f t="shared" si="143"/>
        <v>0</v>
      </c>
      <c r="H131" s="181">
        <f t="shared" si="143"/>
        <v>0</v>
      </c>
      <c r="I131" s="181">
        <f t="shared" si="143"/>
        <v>0</v>
      </c>
      <c r="J131" s="181">
        <f t="shared" si="143"/>
        <v>0</v>
      </c>
      <c r="K131" s="181">
        <f t="shared" si="143"/>
        <v>0</v>
      </c>
      <c r="L131" s="181">
        <f t="shared" si="143"/>
        <v>0</v>
      </c>
      <c r="M131" s="181">
        <f t="shared" si="143"/>
        <v>0</v>
      </c>
      <c r="N131" s="181">
        <f t="shared" si="143"/>
        <v>0</v>
      </c>
      <c r="O131" s="181">
        <f t="shared" si="143"/>
        <v>0</v>
      </c>
      <c r="P131" s="181">
        <f t="shared" si="143"/>
        <v>0</v>
      </c>
      <c r="Q131" s="181">
        <f t="shared" si="143"/>
        <v>0</v>
      </c>
      <c r="R131" s="181">
        <f t="shared" si="143"/>
        <v>0</v>
      </c>
      <c r="S131" s="181">
        <f t="shared" si="143"/>
        <v>0</v>
      </c>
      <c r="T131" s="181">
        <f t="shared" si="143"/>
        <v>0</v>
      </c>
      <c r="U131" s="181">
        <f t="shared" si="143"/>
        <v>0</v>
      </c>
      <c r="V131" s="181">
        <f t="shared" si="143"/>
        <v>0</v>
      </c>
      <c r="W131" s="181">
        <f t="shared" si="143"/>
        <v>0</v>
      </c>
      <c r="X131" s="181">
        <f t="shared" si="143"/>
        <v>0</v>
      </c>
      <c r="Y131" s="155"/>
    </row>
    <row r="132">
      <c r="A132" s="175">
        <v>5.0</v>
      </c>
      <c r="B132" s="176" t="str">
        <f>#REF!</f>
        <v>#REF!</v>
      </c>
      <c r="C132" s="177" t="s">
        <v>82</v>
      </c>
      <c r="D132" s="178"/>
      <c r="E132" s="179" t="str">
        <f t="shared" ref="E132:X132" si="144">INDIRECT(CONCATENATE("scoresheet!R",11*$A95-1+$A132,"C",6+E$2),0)</f>
        <v/>
      </c>
      <c r="F132" s="179" t="str">
        <f t="shared" si="144"/>
        <v/>
      </c>
      <c r="G132" s="179" t="str">
        <f t="shared" si="144"/>
        <v/>
      </c>
      <c r="H132" s="179" t="str">
        <f t="shared" si="144"/>
        <v/>
      </c>
      <c r="I132" s="179" t="str">
        <f t="shared" si="144"/>
        <v/>
      </c>
      <c r="J132" s="179" t="str">
        <f t="shared" si="144"/>
        <v/>
      </c>
      <c r="K132" s="179" t="str">
        <f t="shared" si="144"/>
        <v/>
      </c>
      <c r="L132" s="179" t="str">
        <f t="shared" si="144"/>
        <v/>
      </c>
      <c r="M132" s="179" t="str">
        <f t="shared" si="144"/>
        <v/>
      </c>
      <c r="N132" s="179" t="str">
        <f t="shared" si="144"/>
        <v/>
      </c>
      <c r="O132" s="179" t="str">
        <f t="shared" si="144"/>
        <v/>
      </c>
      <c r="P132" s="179" t="str">
        <f t="shared" si="144"/>
        <v/>
      </c>
      <c r="Q132" s="179" t="str">
        <f t="shared" si="144"/>
        <v/>
      </c>
      <c r="R132" s="179" t="str">
        <f t="shared" si="144"/>
        <v/>
      </c>
      <c r="S132" s="179" t="str">
        <f t="shared" si="144"/>
        <v/>
      </c>
      <c r="T132" s="179" t="str">
        <f t="shared" si="144"/>
        <v/>
      </c>
      <c r="U132" s="179" t="str">
        <f t="shared" si="144"/>
        <v/>
      </c>
      <c r="V132" s="179" t="str">
        <f t="shared" si="144"/>
        <v/>
      </c>
      <c r="W132" s="179" t="str">
        <f t="shared" si="144"/>
        <v/>
      </c>
      <c r="X132" s="179" t="str">
        <f t="shared" si="144"/>
        <v/>
      </c>
      <c r="Y132" s="155"/>
    </row>
    <row r="133">
      <c r="A133" s="155"/>
      <c r="B133" s="155"/>
      <c r="C133" s="177" t="s">
        <v>16</v>
      </c>
      <c r="D133" s="180">
        <f t="shared" ref="D133:D140" si="146">SUM(E133:X133)</f>
        <v>0</v>
      </c>
      <c r="E133" s="181">
        <f t="shared" ref="E133:X133" si="145">IF(IFERROR(LEFT(E132,2)+0,0)&gt;5,1,0)</f>
        <v>0</v>
      </c>
      <c r="F133" s="181">
        <f t="shared" si="145"/>
        <v>0</v>
      </c>
      <c r="G133" s="181">
        <f t="shared" si="145"/>
        <v>0</v>
      </c>
      <c r="H133" s="181">
        <f t="shared" si="145"/>
        <v>0</v>
      </c>
      <c r="I133" s="181">
        <f t="shared" si="145"/>
        <v>0</v>
      </c>
      <c r="J133" s="181">
        <f t="shared" si="145"/>
        <v>0</v>
      </c>
      <c r="K133" s="181">
        <f t="shared" si="145"/>
        <v>0</v>
      </c>
      <c r="L133" s="181">
        <f t="shared" si="145"/>
        <v>0</v>
      </c>
      <c r="M133" s="181">
        <f t="shared" si="145"/>
        <v>0</v>
      </c>
      <c r="N133" s="181">
        <f t="shared" si="145"/>
        <v>0</v>
      </c>
      <c r="O133" s="181">
        <f t="shared" si="145"/>
        <v>0</v>
      </c>
      <c r="P133" s="181">
        <f t="shared" si="145"/>
        <v>0</v>
      </c>
      <c r="Q133" s="181">
        <f t="shared" si="145"/>
        <v>0</v>
      </c>
      <c r="R133" s="181">
        <f t="shared" si="145"/>
        <v>0</v>
      </c>
      <c r="S133" s="181">
        <f t="shared" si="145"/>
        <v>0</v>
      </c>
      <c r="T133" s="181">
        <f t="shared" si="145"/>
        <v>0</v>
      </c>
      <c r="U133" s="181">
        <f t="shared" si="145"/>
        <v>0</v>
      </c>
      <c r="V133" s="181">
        <f t="shared" si="145"/>
        <v>0</v>
      </c>
      <c r="W133" s="181">
        <f t="shared" si="145"/>
        <v>0</v>
      </c>
      <c r="X133" s="181">
        <f t="shared" si="145"/>
        <v>0</v>
      </c>
      <c r="Y133" s="155"/>
    </row>
    <row r="134">
      <c r="A134" s="155"/>
      <c r="B134" s="155"/>
      <c r="C134" s="177" t="s">
        <v>83</v>
      </c>
      <c r="D134" s="180">
        <f t="shared" si="146"/>
        <v>0</v>
      </c>
      <c r="E134" s="181">
        <f t="shared" ref="E134:X134" si="147">IF(LEFT(E132,1)="E",1,0)</f>
        <v>0</v>
      </c>
      <c r="F134" s="181">
        <f t="shared" si="147"/>
        <v>0</v>
      </c>
      <c r="G134" s="181">
        <f t="shared" si="147"/>
        <v>0</v>
      </c>
      <c r="H134" s="181">
        <f t="shared" si="147"/>
        <v>0</v>
      </c>
      <c r="I134" s="181">
        <f t="shared" si="147"/>
        <v>0</v>
      </c>
      <c r="J134" s="181">
        <f t="shared" si="147"/>
        <v>0</v>
      </c>
      <c r="K134" s="181">
        <f t="shared" si="147"/>
        <v>0</v>
      </c>
      <c r="L134" s="181">
        <f t="shared" si="147"/>
        <v>0</v>
      </c>
      <c r="M134" s="181">
        <f t="shared" si="147"/>
        <v>0</v>
      </c>
      <c r="N134" s="181">
        <f t="shared" si="147"/>
        <v>0</v>
      </c>
      <c r="O134" s="181">
        <f t="shared" si="147"/>
        <v>0</v>
      </c>
      <c r="P134" s="181">
        <f t="shared" si="147"/>
        <v>0</v>
      </c>
      <c r="Q134" s="181">
        <f t="shared" si="147"/>
        <v>0</v>
      </c>
      <c r="R134" s="181">
        <f t="shared" si="147"/>
        <v>0</v>
      </c>
      <c r="S134" s="181">
        <f t="shared" si="147"/>
        <v>0</v>
      </c>
      <c r="T134" s="181">
        <f t="shared" si="147"/>
        <v>0</v>
      </c>
      <c r="U134" s="181">
        <f t="shared" si="147"/>
        <v>0</v>
      </c>
      <c r="V134" s="181">
        <f t="shared" si="147"/>
        <v>0</v>
      </c>
      <c r="W134" s="181">
        <f t="shared" si="147"/>
        <v>0</v>
      </c>
      <c r="X134" s="181">
        <f t="shared" si="147"/>
        <v>0</v>
      </c>
      <c r="Y134" s="155"/>
    </row>
    <row r="135">
      <c r="A135" s="155"/>
      <c r="B135" s="155"/>
      <c r="C135" s="177" t="s">
        <v>84</v>
      </c>
      <c r="D135" s="180">
        <f t="shared" si="146"/>
        <v>0</v>
      </c>
      <c r="E135" s="181">
        <f t="shared" ref="E135:X135" si="148">IF(OR(LEFT(E132,2)="B2",LEFT(E132,2)="B1"),1,0)</f>
        <v>0</v>
      </c>
      <c r="F135" s="181">
        <f t="shared" si="148"/>
        <v>0</v>
      </c>
      <c r="G135" s="181">
        <f t="shared" si="148"/>
        <v>0</v>
      </c>
      <c r="H135" s="181">
        <f t="shared" si="148"/>
        <v>0</v>
      </c>
      <c r="I135" s="181">
        <f t="shared" si="148"/>
        <v>0</v>
      </c>
      <c r="J135" s="181">
        <f t="shared" si="148"/>
        <v>0</v>
      </c>
      <c r="K135" s="181">
        <f t="shared" si="148"/>
        <v>0</v>
      </c>
      <c r="L135" s="181">
        <f t="shared" si="148"/>
        <v>0</v>
      </c>
      <c r="M135" s="181">
        <f t="shared" si="148"/>
        <v>0</v>
      </c>
      <c r="N135" s="181">
        <f t="shared" si="148"/>
        <v>0</v>
      </c>
      <c r="O135" s="181">
        <f t="shared" si="148"/>
        <v>0</v>
      </c>
      <c r="P135" s="181">
        <f t="shared" si="148"/>
        <v>0</v>
      </c>
      <c r="Q135" s="181">
        <f t="shared" si="148"/>
        <v>0</v>
      </c>
      <c r="R135" s="181">
        <f t="shared" si="148"/>
        <v>0</v>
      </c>
      <c r="S135" s="181">
        <f t="shared" si="148"/>
        <v>0</v>
      </c>
      <c r="T135" s="181">
        <f t="shared" si="148"/>
        <v>0</v>
      </c>
      <c r="U135" s="181">
        <f t="shared" si="148"/>
        <v>0</v>
      </c>
      <c r="V135" s="181">
        <f t="shared" si="148"/>
        <v>0</v>
      </c>
      <c r="W135" s="181">
        <f t="shared" si="148"/>
        <v>0</v>
      </c>
      <c r="X135" s="181">
        <f t="shared" si="148"/>
        <v>0</v>
      </c>
      <c r="Y135" s="155"/>
    </row>
    <row r="136">
      <c r="A136" s="155"/>
      <c r="B136" s="155"/>
      <c r="C136" s="177" t="s">
        <v>85</v>
      </c>
      <c r="D136" s="180">
        <f t="shared" si="146"/>
        <v>0</v>
      </c>
      <c r="E136" s="181">
        <f t="shared" ref="E136:X136" si="149">IF(LEFT(E132,2)="BE",1,0)</f>
        <v>0</v>
      </c>
      <c r="F136" s="181">
        <f t="shared" si="149"/>
        <v>0</v>
      </c>
      <c r="G136" s="181">
        <f t="shared" si="149"/>
        <v>0</v>
      </c>
      <c r="H136" s="181">
        <f t="shared" si="149"/>
        <v>0</v>
      </c>
      <c r="I136" s="181">
        <f t="shared" si="149"/>
        <v>0</v>
      </c>
      <c r="J136" s="181">
        <f t="shared" si="149"/>
        <v>0</v>
      </c>
      <c r="K136" s="181">
        <f t="shared" si="149"/>
        <v>0</v>
      </c>
      <c r="L136" s="181">
        <f t="shared" si="149"/>
        <v>0</v>
      </c>
      <c r="M136" s="181">
        <f t="shared" si="149"/>
        <v>0</v>
      </c>
      <c r="N136" s="181">
        <f t="shared" si="149"/>
        <v>0</v>
      </c>
      <c r="O136" s="181">
        <f t="shared" si="149"/>
        <v>0</v>
      </c>
      <c r="P136" s="181">
        <f t="shared" si="149"/>
        <v>0</v>
      </c>
      <c r="Q136" s="181">
        <f t="shared" si="149"/>
        <v>0</v>
      </c>
      <c r="R136" s="181">
        <f t="shared" si="149"/>
        <v>0</v>
      </c>
      <c r="S136" s="181">
        <f t="shared" si="149"/>
        <v>0</v>
      </c>
      <c r="T136" s="181">
        <f t="shared" si="149"/>
        <v>0</v>
      </c>
      <c r="U136" s="181">
        <f t="shared" si="149"/>
        <v>0</v>
      </c>
      <c r="V136" s="181">
        <f t="shared" si="149"/>
        <v>0</v>
      </c>
      <c r="W136" s="181">
        <f t="shared" si="149"/>
        <v>0</v>
      </c>
      <c r="X136" s="181">
        <f t="shared" si="149"/>
        <v>0</v>
      </c>
      <c r="Y136" s="155"/>
    </row>
    <row r="137">
      <c r="A137" s="155"/>
      <c r="B137" s="155"/>
      <c r="C137" s="177" t="s">
        <v>86</v>
      </c>
      <c r="D137" s="180">
        <f t="shared" si="146"/>
        <v>0</v>
      </c>
      <c r="E137" s="181">
        <f t="shared" ref="E137:X137" si="150">IF(IFERROR(RIGHT(E132,3)="+10",False),1,0)</f>
        <v>0</v>
      </c>
      <c r="F137" s="181">
        <f t="shared" si="150"/>
        <v>0</v>
      </c>
      <c r="G137" s="181">
        <f t="shared" si="150"/>
        <v>0</v>
      </c>
      <c r="H137" s="181">
        <f t="shared" si="150"/>
        <v>0</v>
      </c>
      <c r="I137" s="181">
        <f t="shared" si="150"/>
        <v>0</v>
      </c>
      <c r="J137" s="181">
        <f t="shared" si="150"/>
        <v>0</v>
      </c>
      <c r="K137" s="181">
        <f t="shared" si="150"/>
        <v>0</v>
      </c>
      <c r="L137" s="181">
        <f t="shared" si="150"/>
        <v>0</v>
      </c>
      <c r="M137" s="181">
        <f t="shared" si="150"/>
        <v>0</v>
      </c>
      <c r="N137" s="181">
        <f t="shared" si="150"/>
        <v>0</v>
      </c>
      <c r="O137" s="181">
        <f t="shared" si="150"/>
        <v>0</v>
      </c>
      <c r="P137" s="181">
        <f t="shared" si="150"/>
        <v>0</v>
      </c>
      <c r="Q137" s="181">
        <f t="shared" si="150"/>
        <v>0</v>
      </c>
      <c r="R137" s="181">
        <f t="shared" si="150"/>
        <v>0</v>
      </c>
      <c r="S137" s="181">
        <f t="shared" si="150"/>
        <v>0</v>
      </c>
      <c r="T137" s="181">
        <f t="shared" si="150"/>
        <v>0</v>
      </c>
      <c r="U137" s="181">
        <f t="shared" si="150"/>
        <v>0</v>
      </c>
      <c r="V137" s="181">
        <f t="shared" si="150"/>
        <v>0</v>
      </c>
      <c r="W137" s="181">
        <f t="shared" si="150"/>
        <v>0</v>
      </c>
      <c r="X137" s="181">
        <f t="shared" si="150"/>
        <v>0</v>
      </c>
      <c r="Y137" s="155"/>
    </row>
    <row r="138">
      <c r="A138" s="155"/>
      <c r="B138" s="155"/>
      <c r="C138" s="177" t="s">
        <v>87</v>
      </c>
      <c r="D138" s="180">
        <f t="shared" si="146"/>
        <v>0</v>
      </c>
      <c r="E138" s="181">
        <f t="shared" ref="E138:X138" si="151">IF(IFERROR(LEFT(E132,2)="CA",False),1,0)</f>
        <v>0</v>
      </c>
      <c r="F138" s="181">
        <f t="shared" si="151"/>
        <v>0</v>
      </c>
      <c r="G138" s="181">
        <f t="shared" si="151"/>
        <v>0</v>
      </c>
      <c r="H138" s="181">
        <f t="shared" si="151"/>
        <v>0</v>
      </c>
      <c r="I138" s="181">
        <f t="shared" si="151"/>
        <v>0</v>
      </c>
      <c r="J138" s="181">
        <f t="shared" si="151"/>
        <v>0</v>
      </c>
      <c r="K138" s="181">
        <f t="shared" si="151"/>
        <v>0</v>
      </c>
      <c r="L138" s="181">
        <f t="shared" si="151"/>
        <v>0</v>
      </c>
      <c r="M138" s="181">
        <f t="shared" si="151"/>
        <v>0</v>
      </c>
      <c r="N138" s="181">
        <f t="shared" si="151"/>
        <v>0</v>
      </c>
      <c r="O138" s="181">
        <f t="shared" si="151"/>
        <v>0</v>
      </c>
      <c r="P138" s="181">
        <f t="shared" si="151"/>
        <v>0</v>
      </c>
      <c r="Q138" s="181">
        <f t="shared" si="151"/>
        <v>0</v>
      </c>
      <c r="R138" s="181">
        <f t="shared" si="151"/>
        <v>0</v>
      </c>
      <c r="S138" s="181">
        <f t="shared" si="151"/>
        <v>0</v>
      </c>
      <c r="T138" s="181">
        <f t="shared" si="151"/>
        <v>0</v>
      </c>
      <c r="U138" s="181">
        <f t="shared" si="151"/>
        <v>0</v>
      </c>
      <c r="V138" s="181">
        <f t="shared" si="151"/>
        <v>0</v>
      </c>
      <c r="W138" s="181">
        <f t="shared" si="151"/>
        <v>0</v>
      </c>
      <c r="X138" s="181">
        <f t="shared" si="151"/>
        <v>0</v>
      </c>
      <c r="Y138" s="155"/>
    </row>
    <row r="139">
      <c r="A139" s="155"/>
      <c r="B139" s="155"/>
      <c r="C139" s="177" t="s">
        <v>88</v>
      </c>
      <c r="D139" s="180">
        <f t="shared" si="146"/>
        <v>0</v>
      </c>
      <c r="E139" s="181">
        <f t="shared" ref="E139:X139" si="152">IF(IFERROR(LEFT(E132,2)="CO",False),1,0)</f>
        <v>0</v>
      </c>
      <c r="F139" s="181">
        <f t="shared" si="152"/>
        <v>0</v>
      </c>
      <c r="G139" s="181">
        <f t="shared" si="152"/>
        <v>0</v>
      </c>
      <c r="H139" s="181">
        <f t="shared" si="152"/>
        <v>0</v>
      </c>
      <c r="I139" s="181">
        <f t="shared" si="152"/>
        <v>0</v>
      </c>
      <c r="J139" s="181">
        <f t="shared" si="152"/>
        <v>0</v>
      </c>
      <c r="K139" s="181">
        <f t="shared" si="152"/>
        <v>0</v>
      </c>
      <c r="L139" s="181">
        <f t="shared" si="152"/>
        <v>0</v>
      </c>
      <c r="M139" s="181">
        <f t="shared" si="152"/>
        <v>0</v>
      </c>
      <c r="N139" s="181">
        <f t="shared" si="152"/>
        <v>0</v>
      </c>
      <c r="O139" s="181">
        <f t="shared" si="152"/>
        <v>0</v>
      </c>
      <c r="P139" s="181">
        <f t="shared" si="152"/>
        <v>0</v>
      </c>
      <c r="Q139" s="181">
        <f t="shared" si="152"/>
        <v>0</v>
      </c>
      <c r="R139" s="181">
        <f t="shared" si="152"/>
        <v>0</v>
      </c>
      <c r="S139" s="181">
        <f t="shared" si="152"/>
        <v>0</v>
      </c>
      <c r="T139" s="181">
        <f t="shared" si="152"/>
        <v>0</v>
      </c>
      <c r="U139" s="181">
        <f t="shared" si="152"/>
        <v>0</v>
      </c>
      <c r="V139" s="181">
        <f t="shared" si="152"/>
        <v>0</v>
      </c>
      <c r="W139" s="181">
        <f t="shared" si="152"/>
        <v>0</v>
      </c>
      <c r="X139" s="181">
        <f t="shared" si="152"/>
        <v>0</v>
      </c>
      <c r="Y139" s="155"/>
    </row>
    <row r="140">
      <c r="A140" s="155"/>
      <c r="B140" s="155"/>
      <c r="C140" s="177" t="s">
        <v>89</v>
      </c>
      <c r="D140" s="180">
        <f t="shared" si="146"/>
        <v>0</v>
      </c>
      <c r="E140" s="181">
        <f t="shared" ref="E140:X140" si="153">IF(IFERROR(LEFT(E132,1)="F",False),1,0)</f>
        <v>0</v>
      </c>
      <c r="F140" s="181">
        <f t="shared" si="153"/>
        <v>0</v>
      </c>
      <c r="G140" s="181">
        <f t="shared" si="153"/>
        <v>0</v>
      </c>
      <c r="H140" s="181">
        <f t="shared" si="153"/>
        <v>0</v>
      </c>
      <c r="I140" s="181">
        <f t="shared" si="153"/>
        <v>0</v>
      </c>
      <c r="J140" s="181">
        <f t="shared" si="153"/>
        <v>0</v>
      </c>
      <c r="K140" s="181">
        <f t="shared" si="153"/>
        <v>0</v>
      </c>
      <c r="L140" s="181">
        <f t="shared" si="153"/>
        <v>0</v>
      </c>
      <c r="M140" s="181">
        <f t="shared" si="153"/>
        <v>0</v>
      </c>
      <c r="N140" s="181">
        <f t="shared" si="153"/>
        <v>0</v>
      </c>
      <c r="O140" s="181">
        <f t="shared" si="153"/>
        <v>0</v>
      </c>
      <c r="P140" s="181">
        <f t="shared" si="153"/>
        <v>0</v>
      </c>
      <c r="Q140" s="181">
        <f t="shared" si="153"/>
        <v>0</v>
      </c>
      <c r="R140" s="181">
        <f t="shared" si="153"/>
        <v>0</v>
      </c>
      <c r="S140" s="181">
        <f t="shared" si="153"/>
        <v>0</v>
      </c>
      <c r="T140" s="181">
        <f t="shared" si="153"/>
        <v>0</v>
      </c>
      <c r="U140" s="181">
        <f t="shared" si="153"/>
        <v>0</v>
      </c>
      <c r="V140" s="181">
        <f t="shared" si="153"/>
        <v>0</v>
      </c>
      <c r="W140" s="181">
        <f t="shared" si="153"/>
        <v>0</v>
      </c>
      <c r="X140" s="181">
        <f t="shared" si="153"/>
        <v>0</v>
      </c>
      <c r="Y140" s="155"/>
    </row>
    <row r="141" ht="91.5" customHeight="1">
      <c r="A141" s="155"/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.0"/>
    <col customWidth="1" min="4" max="4" width="14.43"/>
    <col customWidth="1" min="5" max="5" width="89.0"/>
    <col customWidth="1" min="6" max="6" width="14.43"/>
    <col customWidth="1" min="7" max="26" width="8.71"/>
  </cols>
  <sheetData>
    <row r="1">
      <c r="A1" s="182" t="s">
        <v>90</v>
      </c>
      <c r="C1" s="155"/>
      <c r="D1" s="183" t="s">
        <v>91</v>
      </c>
      <c r="E1" s="155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>
      <c r="A2" s="185" t="s">
        <v>92</v>
      </c>
      <c r="B2" s="186"/>
      <c r="C2" s="155"/>
      <c r="D2" s="187" t="s">
        <v>93</v>
      </c>
      <c r="E2" s="155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>
      <c r="A3" s="185" t="s">
        <v>94</v>
      </c>
      <c r="B3" s="188" t="str">
        <f>"Roster!A2:F19"</f>
        <v>Roster!A2:F19</v>
      </c>
      <c r="C3" s="155"/>
      <c r="D3" s="187" t="s">
        <v>95</v>
      </c>
      <c r="E3" s="155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>
      <c r="A4" s="185" t="s">
        <v>96</v>
      </c>
      <c r="B4" s="189" t="str">
        <f>"DRAW!$C$3:$G$1000"</f>
        <v>DRAW!$C$3:$G$1000</v>
      </c>
      <c r="C4" s="155"/>
      <c r="D4" s="187" t="s">
        <v>97</v>
      </c>
      <c r="E4" s="155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>
      <c r="A5" s="185" t="s">
        <v>98</v>
      </c>
      <c r="B5" s="190" t="str">
        <f>"OFFICIALS!A6:D11"</f>
        <v>OFFICIALS!A6:D11</v>
      </c>
      <c r="C5" s="155"/>
      <c r="D5" s="155"/>
      <c r="E5" s="155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>
      <c r="A6" s="134"/>
      <c r="B6" s="134"/>
      <c r="C6" s="155"/>
      <c r="D6" s="155"/>
      <c r="E6" s="155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>
      <c r="A7" s="191" t="s">
        <v>99</v>
      </c>
      <c r="B7" s="191" t="s">
        <v>100</v>
      </c>
      <c r="C7" s="192"/>
      <c r="D7" s="155"/>
      <c r="E7" s="155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>
      <c r="A8" s="150" t="str">
        <f>""</f>
        <v/>
      </c>
      <c r="B8" s="150">
        <v>0.0</v>
      </c>
      <c r="C8" s="155"/>
      <c r="D8" s="155"/>
      <c r="E8" s="155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>
      <c r="A9" s="150">
        <v>20.0</v>
      </c>
      <c r="B9" s="150">
        <v>20.0</v>
      </c>
      <c r="C9" s="155"/>
      <c r="D9" s="155"/>
      <c r="E9" s="155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>
      <c r="A10" s="193" t="s">
        <v>101</v>
      </c>
      <c r="B10" s="193">
        <v>30.0</v>
      </c>
      <c r="C10" s="155"/>
      <c r="D10" s="155"/>
      <c r="E10" s="155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>
      <c r="A11" s="150">
        <v>30.0</v>
      </c>
      <c r="B11" s="150">
        <v>30.0</v>
      </c>
      <c r="C11" s="155"/>
      <c r="D11" s="155"/>
      <c r="E11" s="155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>
      <c r="A12" s="193" t="s">
        <v>102</v>
      </c>
      <c r="B12" s="193">
        <v>40.0</v>
      </c>
      <c r="C12" s="155"/>
      <c r="D12" s="155"/>
      <c r="E12" s="155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>
      <c r="A13" s="150" t="s">
        <v>103</v>
      </c>
      <c r="B13" s="150">
        <v>0.0</v>
      </c>
      <c r="C13" s="155"/>
      <c r="D13" s="155"/>
      <c r="E13" s="155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>
      <c r="A14" s="150" t="s">
        <v>104</v>
      </c>
      <c r="B14" s="150">
        <v>0.0</v>
      </c>
      <c r="C14" s="155"/>
      <c r="D14" s="155"/>
      <c r="E14" s="155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>
      <c r="A15" s="150" t="s">
        <v>105</v>
      </c>
      <c r="B15" s="150">
        <v>-10.0</v>
      </c>
      <c r="C15" s="155"/>
      <c r="D15" s="155"/>
      <c r="E15" s="155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>
      <c r="A16" s="193" t="s">
        <v>106</v>
      </c>
      <c r="B16" s="193">
        <v>-10.0</v>
      </c>
      <c r="C16" s="155"/>
      <c r="D16" s="155"/>
      <c r="E16" s="155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>
      <c r="A17" s="150" t="s">
        <v>107</v>
      </c>
      <c r="B17" s="150">
        <v>10.0</v>
      </c>
      <c r="C17" s="155"/>
      <c r="D17" s="155"/>
      <c r="E17" s="155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>
      <c r="A18" s="150" t="s">
        <v>108</v>
      </c>
      <c r="B18" s="150">
        <v>20.0</v>
      </c>
      <c r="C18" s="155"/>
      <c r="D18" s="155"/>
      <c r="E18" s="155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>
      <c r="A19" s="150" t="s">
        <v>68</v>
      </c>
      <c r="B19" s="150">
        <v>0.0</v>
      </c>
      <c r="C19" s="155"/>
      <c r="D19" s="155"/>
      <c r="E19" s="155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>
      <c r="A20" s="150" t="s">
        <v>71</v>
      </c>
      <c r="B20" s="150">
        <v>0.0</v>
      </c>
      <c r="C20" s="155"/>
      <c r="D20" s="155"/>
      <c r="E20" s="155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>
      <c r="A21" s="150" t="s">
        <v>109</v>
      </c>
      <c r="B21" s="150">
        <v>-10.0</v>
      </c>
      <c r="C21" s="155"/>
      <c r="D21" s="155"/>
      <c r="E21" s="155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>
      <c r="A22" s="150" t="s">
        <v>70</v>
      </c>
      <c r="B22" s="150">
        <v>0.0</v>
      </c>
      <c r="C22" s="155"/>
      <c r="D22" s="155"/>
      <c r="E22" s="155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>
      <c r="A23" s="150" t="s">
        <v>72</v>
      </c>
      <c r="B23" s="150">
        <v>0.0</v>
      </c>
      <c r="C23" s="155"/>
      <c r="D23" s="155"/>
      <c r="E23" s="155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>
      <c r="A24" s="150" t="s">
        <v>110</v>
      </c>
      <c r="B24" s="150">
        <v>-10.0</v>
      </c>
      <c r="C24" s="155"/>
      <c r="D24" s="155"/>
      <c r="E24" s="155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>
      <c r="A25" s="150" t="s">
        <v>111</v>
      </c>
      <c r="B25" s="150">
        <v>0.0</v>
      </c>
      <c r="C25" s="155"/>
      <c r="D25" s="155"/>
      <c r="E25" s="155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>
      <c r="A26" s="150" t="s">
        <v>112</v>
      </c>
      <c r="B26" s="150">
        <v>-10.0</v>
      </c>
      <c r="C26" s="155"/>
      <c r="D26" s="155"/>
      <c r="E26" s="155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83.75" customHeight="1">
      <c r="A27" s="155"/>
      <c r="B27" s="155"/>
      <c r="C27" s="155"/>
      <c r="D27" s="155"/>
      <c r="E27" s="155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>
      <c r="A28" s="184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>
      <c r="A29" s="184"/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>
      <c r="A31" s="184"/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>
      <c r="A33" s="184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>
      <c r="A34" s="184"/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>
      <c r="A35" s="184"/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>
      <c r="A36" s="184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>
      <c r="A37" s="184"/>
      <c r="B37" s="184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>
      <c r="A38" s="184"/>
      <c r="B38" s="184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>
      <c r="A39" s="184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>
      <c r="A40" s="184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>
      <c r="A41" s="184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>
      <c r="A42" s="184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>
      <c r="A43" s="184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>
      <c r="A44" s="184"/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>
      <c r="A45" s="184"/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>
      <c r="A46" s="184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>
      <c r="A47" s="184"/>
      <c r="B47" s="184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>
      <c r="A48" s="184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>
      <c r="A49" s="184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>
      <c r="A50" s="184"/>
      <c r="B50" s="184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>
      <c r="A51" s="184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>
      <c r="A53" s="184"/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>
      <c r="A279" s="184"/>
      <c r="B279" s="184"/>
      <c r="C279" s="184"/>
      <c r="D279" s="184"/>
      <c r="E279" s="184"/>
      <c r="F279" s="184"/>
      <c r="G279" s="184"/>
      <c r="H279" s="184"/>
      <c r="I279" s="184"/>
      <c r="J279" s="184"/>
      <c r="K279" s="184"/>
      <c r="L279" s="184"/>
      <c r="M279" s="184"/>
      <c r="N279" s="184"/>
      <c r="O279" s="184"/>
      <c r="P279" s="184"/>
      <c r="Q279" s="184"/>
      <c r="R279" s="184"/>
      <c r="S279" s="184"/>
      <c r="T279" s="184"/>
      <c r="U279" s="184"/>
      <c r="V279" s="184"/>
      <c r="W279" s="184"/>
      <c r="X279" s="184"/>
      <c r="Y279" s="184"/>
      <c r="Z279" s="184"/>
    </row>
    <row r="280" ht="15.75" customHeight="1">
      <c r="A280" s="184"/>
      <c r="B280" s="184"/>
      <c r="C280" s="184"/>
      <c r="D280" s="184"/>
      <c r="E280" s="184"/>
      <c r="F280" s="184"/>
      <c r="G280" s="184"/>
      <c r="H280" s="184"/>
      <c r="I280" s="184"/>
      <c r="J280" s="184"/>
      <c r="K280" s="184"/>
      <c r="L280" s="184"/>
      <c r="M280" s="184"/>
      <c r="N280" s="184"/>
      <c r="O280" s="184"/>
      <c r="P280" s="184"/>
      <c r="Q280" s="184"/>
      <c r="R280" s="184"/>
      <c r="S280" s="184"/>
      <c r="T280" s="184"/>
      <c r="U280" s="184"/>
      <c r="V280" s="184"/>
      <c r="W280" s="184"/>
      <c r="X280" s="184"/>
      <c r="Y280" s="184"/>
      <c r="Z280" s="184"/>
    </row>
    <row r="281" ht="15.75" customHeight="1">
      <c r="A281" s="184"/>
      <c r="B281" s="184"/>
      <c r="C281" s="184"/>
      <c r="D281" s="184"/>
      <c r="E281" s="184"/>
      <c r="F281" s="184"/>
      <c r="G281" s="184"/>
      <c r="H281" s="184"/>
      <c r="I281" s="184"/>
      <c r="J281" s="184"/>
      <c r="K281" s="184"/>
      <c r="L281" s="184"/>
      <c r="M281" s="184"/>
      <c r="N281" s="184"/>
      <c r="O281" s="184"/>
      <c r="P281" s="184"/>
      <c r="Q281" s="184"/>
      <c r="R281" s="184"/>
      <c r="S281" s="184"/>
      <c r="T281" s="184"/>
      <c r="U281" s="184"/>
      <c r="V281" s="184"/>
      <c r="W281" s="184"/>
      <c r="X281" s="184"/>
      <c r="Y281" s="184"/>
      <c r="Z281" s="184"/>
    </row>
    <row r="282" ht="15.75" customHeight="1">
      <c r="A282" s="184"/>
      <c r="B282" s="184"/>
      <c r="C282" s="184"/>
      <c r="D282" s="184"/>
      <c r="E282" s="184"/>
      <c r="F282" s="184"/>
      <c r="G282" s="184"/>
      <c r="H282" s="184"/>
      <c r="I282" s="184"/>
      <c r="J282" s="184"/>
      <c r="K282" s="184"/>
      <c r="L282" s="184"/>
      <c r="M282" s="184"/>
      <c r="N282" s="184"/>
      <c r="O282" s="184"/>
      <c r="P282" s="184"/>
      <c r="Q282" s="184"/>
      <c r="R282" s="184"/>
      <c r="S282" s="184"/>
      <c r="T282" s="184"/>
      <c r="U282" s="184"/>
      <c r="V282" s="184"/>
      <c r="W282" s="184"/>
      <c r="X282" s="184"/>
      <c r="Y282" s="184"/>
      <c r="Z282" s="184"/>
    </row>
    <row r="283" ht="15.75" customHeight="1">
      <c r="A283" s="184"/>
      <c r="B283" s="184"/>
      <c r="C283" s="184"/>
      <c r="D283" s="184"/>
      <c r="E283" s="184"/>
      <c r="F283" s="184"/>
      <c r="G283" s="184"/>
      <c r="H283" s="184"/>
      <c r="I283" s="184"/>
      <c r="J283" s="184"/>
      <c r="K283" s="184"/>
      <c r="L283" s="184"/>
      <c r="M283" s="184"/>
      <c r="N283" s="184"/>
      <c r="O283" s="184"/>
      <c r="P283" s="184"/>
      <c r="Q283" s="184"/>
      <c r="R283" s="184"/>
      <c r="S283" s="184"/>
      <c r="T283" s="184"/>
      <c r="U283" s="184"/>
      <c r="V283" s="184"/>
      <c r="W283" s="184"/>
      <c r="X283" s="184"/>
      <c r="Y283" s="184"/>
      <c r="Z283" s="184"/>
    </row>
    <row r="284" ht="15.75" customHeight="1">
      <c r="A284" s="184"/>
      <c r="B284" s="184"/>
      <c r="C284" s="184"/>
      <c r="D284" s="184"/>
      <c r="E284" s="184"/>
      <c r="F284" s="184"/>
      <c r="G284" s="184"/>
      <c r="H284" s="184"/>
      <c r="I284" s="184"/>
      <c r="J284" s="184"/>
      <c r="K284" s="184"/>
      <c r="L284" s="184"/>
      <c r="M284" s="184"/>
      <c r="N284" s="184"/>
      <c r="O284" s="184"/>
      <c r="P284" s="184"/>
      <c r="Q284" s="184"/>
      <c r="R284" s="184"/>
      <c r="S284" s="184"/>
      <c r="T284" s="184"/>
      <c r="U284" s="184"/>
      <c r="V284" s="184"/>
      <c r="W284" s="184"/>
      <c r="X284" s="184"/>
      <c r="Y284" s="184"/>
      <c r="Z284" s="184"/>
    </row>
    <row r="285" ht="15.75" customHeight="1">
      <c r="A285" s="184"/>
      <c r="B285" s="184"/>
      <c r="C285" s="184"/>
      <c r="D285" s="184"/>
      <c r="E285" s="184"/>
      <c r="F285" s="184"/>
      <c r="G285" s="184"/>
      <c r="H285" s="184"/>
      <c r="I285" s="184"/>
      <c r="J285" s="184"/>
      <c r="K285" s="184"/>
      <c r="L285" s="184"/>
      <c r="M285" s="184"/>
      <c r="N285" s="184"/>
      <c r="O285" s="184"/>
      <c r="P285" s="184"/>
      <c r="Q285" s="184"/>
      <c r="R285" s="184"/>
      <c r="S285" s="184"/>
      <c r="T285" s="184"/>
      <c r="U285" s="184"/>
      <c r="V285" s="184"/>
      <c r="W285" s="184"/>
      <c r="X285" s="184"/>
      <c r="Y285" s="184"/>
      <c r="Z285" s="184"/>
    </row>
    <row r="286" ht="15.75" customHeight="1">
      <c r="A286" s="184"/>
      <c r="B286" s="184"/>
      <c r="C286" s="184"/>
      <c r="D286" s="184"/>
      <c r="E286" s="184"/>
      <c r="F286" s="184"/>
      <c r="G286" s="184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84"/>
      <c r="S286" s="184"/>
      <c r="T286" s="184"/>
      <c r="U286" s="184"/>
      <c r="V286" s="184"/>
      <c r="W286" s="184"/>
      <c r="X286" s="184"/>
      <c r="Y286" s="184"/>
      <c r="Z286" s="184"/>
    </row>
    <row r="287" ht="15.75" customHeight="1">
      <c r="A287" s="184"/>
      <c r="B287" s="184"/>
      <c r="C287" s="184"/>
      <c r="D287" s="184"/>
      <c r="E287" s="184"/>
      <c r="F287" s="184"/>
      <c r="G287" s="184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84"/>
      <c r="S287" s="184"/>
      <c r="T287" s="184"/>
      <c r="U287" s="184"/>
      <c r="V287" s="184"/>
      <c r="W287" s="184"/>
      <c r="X287" s="184"/>
      <c r="Y287" s="184"/>
      <c r="Z287" s="184"/>
    </row>
    <row r="288" ht="15.75" customHeight="1">
      <c r="A288" s="184"/>
      <c r="B288" s="184"/>
      <c r="C288" s="184"/>
      <c r="D288" s="184"/>
      <c r="E288" s="184"/>
      <c r="F288" s="184"/>
      <c r="G288" s="184"/>
      <c r="H288" s="184"/>
      <c r="I288" s="184"/>
      <c r="J288" s="184"/>
      <c r="K288" s="184"/>
      <c r="L288" s="184"/>
      <c r="M288" s="184"/>
      <c r="N288" s="184"/>
      <c r="O288" s="184"/>
      <c r="P288" s="184"/>
      <c r="Q288" s="184"/>
      <c r="R288" s="184"/>
      <c r="S288" s="184"/>
      <c r="T288" s="184"/>
      <c r="U288" s="184"/>
      <c r="V288" s="184"/>
      <c r="W288" s="184"/>
      <c r="X288" s="184"/>
      <c r="Y288" s="184"/>
      <c r="Z288" s="184"/>
    </row>
    <row r="289" ht="15.75" customHeight="1">
      <c r="A289" s="184"/>
      <c r="B289" s="184"/>
      <c r="C289" s="184"/>
      <c r="D289" s="184"/>
      <c r="E289" s="184"/>
      <c r="F289" s="184"/>
      <c r="G289" s="184"/>
      <c r="H289" s="184"/>
      <c r="I289" s="184"/>
      <c r="J289" s="184"/>
      <c r="K289" s="184"/>
      <c r="L289" s="184"/>
      <c r="M289" s="184"/>
      <c r="N289" s="184"/>
      <c r="O289" s="184"/>
      <c r="P289" s="184"/>
      <c r="Q289" s="184"/>
      <c r="R289" s="184"/>
      <c r="S289" s="184"/>
      <c r="T289" s="184"/>
      <c r="U289" s="184"/>
      <c r="V289" s="184"/>
      <c r="W289" s="184"/>
      <c r="X289" s="184"/>
      <c r="Y289" s="184"/>
      <c r="Z289" s="184"/>
    </row>
    <row r="290" ht="15.75" customHeight="1">
      <c r="A290" s="184"/>
      <c r="B290" s="184"/>
      <c r="C290" s="184"/>
      <c r="D290" s="184"/>
      <c r="E290" s="184"/>
      <c r="F290" s="184"/>
      <c r="G290" s="184"/>
      <c r="H290" s="184"/>
      <c r="I290" s="184"/>
      <c r="J290" s="184"/>
      <c r="K290" s="184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5.75" customHeight="1">
      <c r="A291" s="184"/>
      <c r="B291" s="184"/>
      <c r="C291" s="184"/>
      <c r="D291" s="184"/>
      <c r="E291" s="184"/>
      <c r="F291" s="184"/>
      <c r="G291" s="184"/>
      <c r="H291" s="184"/>
      <c r="I291" s="184"/>
      <c r="J291" s="184"/>
      <c r="K291" s="184"/>
      <c r="L291" s="184"/>
      <c r="M291" s="184"/>
      <c r="N291" s="184"/>
      <c r="O291" s="184"/>
      <c r="P291" s="184"/>
      <c r="Q291" s="184"/>
      <c r="R291" s="184"/>
      <c r="S291" s="184"/>
      <c r="T291" s="184"/>
      <c r="U291" s="184"/>
      <c r="V291" s="184"/>
      <c r="W291" s="184"/>
      <c r="X291" s="184"/>
      <c r="Y291" s="184"/>
      <c r="Z291" s="184"/>
    </row>
    <row r="292" ht="15.75" customHeight="1">
      <c r="A292" s="184"/>
      <c r="B292" s="184"/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  <c r="N292" s="184"/>
      <c r="O292" s="184"/>
      <c r="P292" s="184"/>
      <c r="Q292" s="184"/>
      <c r="R292" s="184"/>
      <c r="S292" s="184"/>
      <c r="T292" s="184"/>
      <c r="U292" s="184"/>
      <c r="V292" s="184"/>
      <c r="W292" s="184"/>
      <c r="X292" s="184"/>
      <c r="Y292" s="184"/>
      <c r="Z292" s="184"/>
    </row>
    <row r="293" ht="15.75" customHeight="1">
      <c r="A293" s="184"/>
      <c r="B293" s="184"/>
      <c r="C293" s="184"/>
      <c r="D293" s="184"/>
      <c r="E293" s="184"/>
      <c r="F293" s="184"/>
      <c r="G293" s="184"/>
      <c r="H293" s="184"/>
      <c r="I293" s="184"/>
      <c r="J293" s="184"/>
      <c r="K293" s="184"/>
      <c r="L293" s="184"/>
      <c r="M293" s="184"/>
      <c r="N293" s="184"/>
      <c r="O293" s="184"/>
      <c r="P293" s="184"/>
      <c r="Q293" s="184"/>
      <c r="R293" s="184"/>
      <c r="S293" s="184"/>
      <c r="T293" s="184"/>
      <c r="U293" s="184"/>
      <c r="V293" s="184"/>
      <c r="W293" s="184"/>
      <c r="X293" s="184"/>
      <c r="Y293" s="184"/>
      <c r="Z293" s="184"/>
    </row>
    <row r="294" ht="15.75" customHeight="1">
      <c r="A294" s="184"/>
      <c r="B294" s="184"/>
      <c r="C294" s="184"/>
      <c r="D294" s="184"/>
      <c r="E294" s="184"/>
      <c r="F294" s="184"/>
      <c r="G294" s="184"/>
      <c r="H294" s="184"/>
      <c r="I294" s="184"/>
      <c r="J294" s="184"/>
      <c r="K294" s="184"/>
      <c r="L294" s="184"/>
      <c r="M294" s="184"/>
      <c r="N294" s="184"/>
      <c r="O294" s="184"/>
      <c r="P294" s="184"/>
      <c r="Q294" s="184"/>
      <c r="R294" s="184"/>
      <c r="S294" s="184"/>
      <c r="T294" s="184"/>
      <c r="U294" s="184"/>
      <c r="V294" s="184"/>
      <c r="W294" s="184"/>
      <c r="X294" s="184"/>
      <c r="Y294" s="184"/>
      <c r="Z294" s="184"/>
    </row>
    <row r="295" ht="15.75" customHeight="1">
      <c r="A295" s="184"/>
      <c r="B295" s="184"/>
      <c r="C295" s="184"/>
      <c r="D295" s="184"/>
      <c r="E295" s="184"/>
      <c r="F295" s="184"/>
      <c r="G295" s="184"/>
      <c r="H295" s="184"/>
      <c r="I295" s="184"/>
      <c r="J295" s="184"/>
      <c r="K295" s="184"/>
      <c r="L295" s="184"/>
      <c r="M295" s="184"/>
      <c r="N295" s="184"/>
      <c r="O295" s="184"/>
      <c r="P295" s="184"/>
      <c r="Q295" s="184"/>
      <c r="R295" s="184"/>
      <c r="S295" s="184"/>
      <c r="T295" s="184"/>
      <c r="U295" s="184"/>
      <c r="V295" s="184"/>
      <c r="W295" s="184"/>
      <c r="X295" s="184"/>
      <c r="Y295" s="184"/>
      <c r="Z295" s="184"/>
    </row>
    <row r="296" ht="15.75" customHeight="1">
      <c r="A296" s="184"/>
      <c r="B296" s="184"/>
      <c r="C296" s="184"/>
      <c r="D296" s="184"/>
      <c r="E296" s="184"/>
      <c r="F296" s="184"/>
      <c r="G296" s="184"/>
      <c r="H296" s="184"/>
      <c r="I296" s="184"/>
      <c r="J296" s="184"/>
      <c r="K296" s="184"/>
      <c r="L296" s="184"/>
      <c r="M296" s="184"/>
      <c r="N296" s="184"/>
      <c r="O296" s="184"/>
      <c r="P296" s="184"/>
      <c r="Q296" s="184"/>
      <c r="R296" s="184"/>
      <c r="S296" s="184"/>
      <c r="T296" s="184"/>
      <c r="U296" s="184"/>
      <c r="V296" s="184"/>
      <c r="W296" s="184"/>
      <c r="X296" s="184"/>
      <c r="Y296" s="184"/>
      <c r="Z296" s="184"/>
    </row>
    <row r="297" ht="15.75" customHeight="1">
      <c r="A297" s="184"/>
      <c r="B297" s="184"/>
      <c r="C297" s="184"/>
      <c r="D297" s="184"/>
      <c r="E297" s="184"/>
      <c r="F297" s="184"/>
      <c r="G297" s="184"/>
      <c r="H297" s="184"/>
      <c r="I297" s="184"/>
      <c r="J297" s="184"/>
      <c r="K297" s="184"/>
      <c r="L297" s="184"/>
      <c r="M297" s="184"/>
      <c r="N297" s="184"/>
      <c r="O297" s="184"/>
      <c r="P297" s="184"/>
      <c r="Q297" s="184"/>
      <c r="R297" s="184"/>
      <c r="S297" s="184"/>
      <c r="T297" s="184"/>
      <c r="U297" s="184"/>
      <c r="V297" s="184"/>
      <c r="W297" s="184"/>
      <c r="X297" s="184"/>
      <c r="Y297" s="184"/>
      <c r="Z297" s="184"/>
    </row>
    <row r="298" ht="15.75" customHeight="1">
      <c r="A298" s="184"/>
      <c r="B298" s="184"/>
      <c r="C298" s="184"/>
      <c r="D298" s="184"/>
      <c r="E298" s="184"/>
      <c r="F298" s="184"/>
      <c r="G298" s="184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184"/>
      <c r="T298" s="184"/>
      <c r="U298" s="184"/>
      <c r="V298" s="184"/>
      <c r="W298" s="184"/>
      <c r="X298" s="184"/>
      <c r="Y298" s="184"/>
      <c r="Z298" s="184"/>
    </row>
    <row r="299" ht="15.75" customHeight="1">
      <c r="A299" s="184"/>
      <c r="B299" s="184"/>
      <c r="C299" s="184"/>
      <c r="D299" s="184"/>
      <c r="E299" s="184"/>
      <c r="F299" s="184"/>
      <c r="G299" s="184"/>
      <c r="H299" s="184"/>
      <c r="I299" s="184"/>
      <c r="J299" s="184"/>
      <c r="K299" s="184"/>
      <c r="L299" s="184"/>
      <c r="M299" s="184"/>
      <c r="N299" s="184"/>
      <c r="O299" s="184"/>
      <c r="P299" s="184"/>
      <c r="Q299" s="184"/>
      <c r="R299" s="184"/>
      <c r="S299" s="184"/>
      <c r="T299" s="184"/>
      <c r="U299" s="184"/>
      <c r="V299" s="184"/>
      <c r="W299" s="184"/>
      <c r="X299" s="184"/>
      <c r="Y299" s="184"/>
      <c r="Z299" s="184"/>
    </row>
    <row r="300" ht="15.75" customHeight="1">
      <c r="A300" s="184"/>
      <c r="B300" s="184"/>
      <c r="C300" s="184"/>
      <c r="D300" s="184"/>
      <c r="E300" s="184"/>
      <c r="F300" s="184"/>
      <c r="G300" s="184"/>
      <c r="H300" s="184"/>
      <c r="I300" s="184"/>
      <c r="J300" s="184"/>
      <c r="K300" s="184"/>
      <c r="L300" s="184"/>
      <c r="M300" s="184"/>
      <c r="N300" s="184"/>
      <c r="O300" s="184"/>
      <c r="P300" s="184"/>
      <c r="Q300" s="184"/>
      <c r="R300" s="184"/>
      <c r="S300" s="184"/>
      <c r="T300" s="184"/>
      <c r="U300" s="184"/>
      <c r="V300" s="184"/>
      <c r="W300" s="184"/>
      <c r="X300" s="184"/>
      <c r="Y300" s="184"/>
      <c r="Z300" s="184"/>
    </row>
    <row r="301" ht="15.75" customHeight="1">
      <c r="A301" s="184"/>
      <c r="B301" s="184"/>
      <c r="C301" s="184"/>
      <c r="D301" s="184"/>
      <c r="E301" s="184"/>
      <c r="F301" s="184"/>
      <c r="G301" s="184"/>
      <c r="H301" s="184"/>
      <c r="I301" s="184"/>
      <c r="J301" s="184"/>
      <c r="K301" s="184"/>
      <c r="L301" s="184"/>
      <c r="M301" s="184"/>
      <c r="N301" s="184"/>
      <c r="O301" s="184"/>
      <c r="P301" s="184"/>
      <c r="Q301" s="184"/>
      <c r="R301" s="184"/>
      <c r="S301" s="184"/>
      <c r="T301" s="184"/>
      <c r="U301" s="184"/>
      <c r="V301" s="184"/>
      <c r="W301" s="184"/>
      <c r="X301" s="184"/>
      <c r="Y301" s="184"/>
      <c r="Z301" s="184"/>
    </row>
    <row r="302" ht="15.75" customHeight="1">
      <c r="A302" s="184"/>
      <c r="B302" s="184"/>
      <c r="C302" s="184"/>
      <c r="D302" s="184"/>
      <c r="E302" s="184"/>
      <c r="F302" s="184"/>
      <c r="G302" s="184"/>
      <c r="H302" s="184"/>
      <c r="I302" s="184"/>
      <c r="J302" s="184"/>
      <c r="K302" s="184"/>
      <c r="L302" s="184"/>
      <c r="M302" s="184"/>
      <c r="N302" s="184"/>
      <c r="O302" s="184"/>
      <c r="P302" s="184"/>
      <c r="Q302" s="184"/>
      <c r="R302" s="184"/>
      <c r="S302" s="184"/>
      <c r="T302" s="184"/>
      <c r="U302" s="184"/>
      <c r="V302" s="184"/>
      <c r="W302" s="184"/>
      <c r="X302" s="184"/>
      <c r="Y302" s="184"/>
      <c r="Z302" s="184"/>
    </row>
    <row r="303" ht="15.75" customHeight="1">
      <c r="A303" s="184"/>
      <c r="B303" s="184"/>
      <c r="C303" s="184"/>
      <c r="D303" s="184"/>
      <c r="E303" s="184"/>
      <c r="F303" s="184"/>
      <c r="G303" s="184"/>
      <c r="H303" s="184"/>
      <c r="I303" s="184"/>
      <c r="J303" s="184"/>
      <c r="K303" s="184"/>
      <c r="L303" s="184"/>
      <c r="M303" s="184"/>
      <c r="N303" s="184"/>
      <c r="O303" s="184"/>
      <c r="P303" s="184"/>
      <c r="Q303" s="184"/>
      <c r="R303" s="184"/>
      <c r="S303" s="184"/>
      <c r="T303" s="184"/>
      <c r="U303" s="184"/>
      <c r="V303" s="184"/>
      <c r="W303" s="184"/>
      <c r="X303" s="184"/>
      <c r="Y303" s="184"/>
      <c r="Z303" s="184"/>
    </row>
    <row r="304" ht="15.75" customHeight="1">
      <c r="A304" s="184"/>
      <c r="B304" s="184"/>
      <c r="C304" s="184"/>
      <c r="D304" s="184"/>
      <c r="E304" s="184"/>
      <c r="F304" s="184"/>
      <c r="G304" s="184"/>
      <c r="H304" s="184"/>
      <c r="I304" s="184"/>
      <c r="J304" s="184"/>
      <c r="K304" s="184"/>
      <c r="L304" s="184"/>
      <c r="M304" s="184"/>
      <c r="N304" s="184"/>
      <c r="O304" s="184"/>
      <c r="P304" s="184"/>
      <c r="Q304" s="184"/>
      <c r="R304" s="184"/>
      <c r="S304" s="184"/>
      <c r="T304" s="184"/>
      <c r="U304" s="184"/>
      <c r="V304" s="184"/>
      <c r="W304" s="184"/>
      <c r="X304" s="184"/>
      <c r="Y304" s="184"/>
      <c r="Z304" s="184"/>
    </row>
    <row r="305" ht="15.75" customHeight="1">
      <c r="A305" s="184"/>
      <c r="B305" s="184"/>
      <c r="C305" s="184"/>
      <c r="D305" s="184"/>
      <c r="E305" s="184"/>
      <c r="F305" s="184"/>
      <c r="G305" s="184"/>
      <c r="H305" s="184"/>
      <c r="I305" s="184"/>
      <c r="J305" s="184"/>
      <c r="K305" s="184"/>
      <c r="L305" s="184"/>
      <c r="M305" s="184"/>
      <c r="N305" s="184"/>
      <c r="O305" s="184"/>
      <c r="P305" s="184"/>
      <c r="Q305" s="184"/>
      <c r="R305" s="184"/>
      <c r="S305" s="184"/>
      <c r="T305" s="184"/>
      <c r="U305" s="184"/>
      <c r="V305" s="184"/>
      <c r="W305" s="184"/>
      <c r="X305" s="184"/>
      <c r="Y305" s="184"/>
      <c r="Z305" s="184"/>
    </row>
    <row r="306" ht="15.75" customHeight="1">
      <c r="A306" s="184"/>
      <c r="B306" s="184"/>
      <c r="C306" s="184"/>
      <c r="D306" s="184"/>
      <c r="E306" s="184"/>
      <c r="F306" s="184"/>
      <c r="G306" s="184"/>
      <c r="H306" s="184"/>
      <c r="I306" s="184"/>
      <c r="J306" s="184"/>
      <c r="K306" s="184"/>
      <c r="L306" s="184"/>
      <c r="M306" s="184"/>
      <c r="N306" s="184"/>
      <c r="O306" s="184"/>
      <c r="P306" s="184"/>
      <c r="Q306" s="184"/>
      <c r="R306" s="184"/>
      <c r="S306" s="184"/>
      <c r="T306" s="184"/>
      <c r="U306" s="184"/>
      <c r="V306" s="184"/>
      <c r="W306" s="184"/>
      <c r="X306" s="184"/>
      <c r="Y306" s="184"/>
      <c r="Z306" s="184"/>
    </row>
    <row r="307" ht="15.75" customHeight="1">
      <c r="A307" s="184"/>
      <c r="B307" s="184"/>
      <c r="C307" s="184"/>
      <c r="D307" s="184"/>
      <c r="E307" s="184"/>
      <c r="F307" s="184"/>
      <c r="G307" s="184"/>
      <c r="H307" s="184"/>
      <c r="I307" s="184"/>
      <c r="J307" s="184"/>
      <c r="K307" s="184"/>
      <c r="L307" s="184"/>
      <c r="M307" s="184"/>
      <c r="N307" s="184"/>
      <c r="O307" s="184"/>
      <c r="P307" s="184"/>
      <c r="Q307" s="184"/>
      <c r="R307" s="184"/>
      <c r="S307" s="184"/>
      <c r="T307" s="184"/>
      <c r="U307" s="184"/>
      <c r="V307" s="184"/>
      <c r="W307" s="184"/>
      <c r="X307" s="184"/>
      <c r="Y307" s="184"/>
      <c r="Z307" s="184"/>
    </row>
    <row r="308" ht="15.75" customHeight="1">
      <c r="A308" s="184"/>
      <c r="B308" s="184"/>
      <c r="C308" s="184"/>
      <c r="D308" s="184"/>
      <c r="E308" s="184"/>
      <c r="F308" s="184"/>
      <c r="G308" s="184"/>
      <c r="H308" s="184"/>
      <c r="I308" s="184"/>
      <c r="J308" s="184"/>
      <c r="K308" s="184"/>
      <c r="L308" s="184"/>
      <c r="M308" s="184"/>
      <c r="N308" s="184"/>
      <c r="O308" s="184"/>
      <c r="P308" s="184"/>
      <c r="Q308" s="184"/>
      <c r="R308" s="184"/>
      <c r="S308" s="184"/>
      <c r="T308" s="184"/>
      <c r="U308" s="184"/>
      <c r="V308" s="184"/>
      <c r="W308" s="184"/>
      <c r="X308" s="184"/>
      <c r="Y308" s="184"/>
      <c r="Z308" s="184"/>
    </row>
    <row r="309" ht="15.75" customHeight="1">
      <c r="A309" s="184"/>
      <c r="B309" s="184"/>
      <c r="C309" s="184"/>
      <c r="D309" s="184"/>
      <c r="E309" s="184"/>
      <c r="F309" s="184"/>
      <c r="G309" s="184"/>
      <c r="H309" s="184"/>
      <c r="I309" s="184"/>
      <c r="J309" s="184"/>
      <c r="K309" s="184"/>
      <c r="L309" s="184"/>
      <c r="M309" s="184"/>
      <c r="N309" s="184"/>
      <c r="O309" s="184"/>
      <c r="P309" s="184"/>
      <c r="Q309" s="184"/>
      <c r="R309" s="184"/>
      <c r="S309" s="184"/>
      <c r="T309" s="184"/>
      <c r="U309" s="184"/>
      <c r="V309" s="184"/>
      <c r="W309" s="184"/>
      <c r="X309" s="184"/>
      <c r="Y309" s="184"/>
      <c r="Z309" s="184"/>
    </row>
    <row r="310" ht="15.75" customHeight="1">
      <c r="A310" s="184"/>
      <c r="B310" s="184"/>
      <c r="C310" s="184"/>
      <c r="D310" s="184"/>
      <c r="E310" s="184"/>
      <c r="F310" s="184"/>
      <c r="G310" s="184"/>
      <c r="H310" s="184"/>
      <c r="I310" s="184"/>
      <c r="J310" s="184"/>
      <c r="K310" s="184"/>
      <c r="L310" s="184"/>
      <c r="M310" s="184"/>
      <c r="N310" s="184"/>
      <c r="O310" s="184"/>
      <c r="P310" s="184"/>
      <c r="Q310" s="184"/>
      <c r="R310" s="184"/>
      <c r="S310" s="184"/>
      <c r="T310" s="184"/>
      <c r="U310" s="184"/>
      <c r="V310" s="184"/>
      <c r="W310" s="184"/>
      <c r="X310" s="184"/>
      <c r="Y310" s="184"/>
      <c r="Z310" s="184"/>
    </row>
    <row r="311" ht="15.75" customHeight="1">
      <c r="A311" s="184"/>
      <c r="B311" s="184"/>
      <c r="C311" s="184"/>
      <c r="D311" s="184"/>
      <c r="E311" s="184"/>
      <c r="F311" s="184"/>
      <c r="G311" s="184"/>
      <c r="H311" s="184"/>
      <c r="I311" s="184"/>
      <c r="J311" s="184"/>
      <c r="K311" s="184"/>
      <c r="L311" s="184"/>
      <c r="M311" s="184"/>
      <c r="N311" s="184"/>
      <c r="O311" s="184"/>
      <c r="P311" s="184"/>
      <c r="Q311" s="184"/>
      <c r="R311" s="184"/>
      <c r="S311" s="184"/>
      <c r="T311" s="184"/>
      <c r="U311" s="184"/>
      <c r="V311" s="184"/>
      <c r="W311" s="184"/>
      <c r="X311" s="184"/>
      <c r="Y311" s="184"/>
      <c r="Z311" s="184"/>
    </row>
    <row r="312" ht="15.75" customHeight="1">
      <c r="A312" s="184"/>
      <c r="B312" s="184"/>
      <c r="C312" s="184"/>
      <c r="D312" s="184"/>
      <c r="E312" s="184"/>
      <c r="F312" s="184"/>
      <c r="G312" s="184"/>
      <c r="H312" s="184"/>
      <c r="I312" s="184"/>
      <c r="J312" s="184"/>
      <c r="K312" s="184"/>
      <c r="L312" s="184"/>
      <c r="M312" s="184"/>
      <c r="N312" s="184"/>
      <c r="O312" s="184"/>
      <c r="P312" s="184"/>
      <c r="Q312" s="184"/>
      <c r="R312" s="184"/>
      <c r="S312" s="184"/>
      <c r="T312" s="184"/>
      <c r="U312" s="184"/>
      <c r="V312" s="184"/>
      <c r="W312" s="184"/>
      <c r="X312" s="184"/>
      <c r="Y312" s="184"/>
      <c r="Z312" s="184"/>
    </row>
    <row r="313" ht="15.75" customHeight="1">
      <c r="A313" s="184"/>
      <c r="B313" s="184"/>
      <c r="C313" s="184"/>
      <c r="D313" s="184"/>
      <c r="E313" s="184"/>
      <c r="F313" s="184"/>
      <c r="G313" s="184"/>
      <c r="H313" s="184"/>
      <c r="I313" s="184"/>
      <c r="J313" s="184"/>
      <c r="K313" s="184"/>
      <c r="L313" s="184"/>
      <c r="M313" s="184"/>
      <c r="N313" s="184"/>
      <c r="O313" s="184"/>
      <c r="P313" s="184"/>
      <c r="Q313" s="184"/>
      <c r="R313" s="184"/>
      <c r="S313" s="184"/>
      <c r="T313" s="184"/>
      <c r="U313" s="184"/>
      <c r="V313" s="184"/>
      <c r="W313" s="184"/>
      <c r="X313" s="184"/>
      <c r="Y313" s="184"/>
      <c r="Z313" s="184"/>
    </row>
    <row r="314" ht="15.75" customHeight="1">
      <c r="A314" s="184"/>
      <c r="B314" s="184"/>
      <c r="C314" s="184"/>
      <c r="D314" s="184"/>
      <c r="E314" s="184"/>
      <c r="F314" s="184"/>
      <c r="G314" s="184"/>
      <c r="H314" s="184"/>
      <c r="I314" s="184"/>
      <c r="J314" s="184"/>
      <c r="K314" s="184"/>
      <c r="L314" s="184"/>
      <c r="M314" s="184"/>
      <c r="N314" s="184"/>
      <c r="O314" s="184"/>
      <c r="P314" s="184"/>
      <c r="Q314" s="184"/>
      <c r="R314" s="184"/>
      <c r="S314" s="184"/>
      <c r="T314" s="184"/>
      <c r="U314" s="184"/>
      <c r="V314" s="184"/>
      <c r="W314" s="184"/>
      <c r="X314" s="184"/>
      <c r="Y314" s="184"/>
      <c r="Z314" s="184"/>
    </row>
    <row r="315" ht="15.75" customHeight="1">
      <c r="A315" s="184"/>
      <c r="B315" s="184"/>
      <c r="C315" s="184"/>
      <c r="D315" s="184"/>
      <c r="E315" s="184"/>
      <c r="F315" s="184"/>
      <c r="G315" s="184"/>
      <c r="H315" s="184"/>
      <c r="I315" s="184"/>
      <c r="J315" s="184"/>
      <c r="K315" s="184"/>
      <c r="L315" s="184"/>
      <c r="M315" s="184"/>
      <c r="N315" s="184"/>
      <c r="O315" s="184"/>
      <c r="P315" s="184"/>
      <c r="Q315" s="184"/>
      <c r="R315" s="184"/>
      <c r="S315" s="184"/>
      <c r="T315" s="184"/>
      <c r="U315" s="184"/>
      <c r="V315" s="184"/>
      <c r="W315" s="184"/>
      <c r="X315" s="184"/>
      <c r="Y315" s="184"/>
      <c r="Z315" s="184"/>
    </row>
    <row r="316" ht="15.75" customHeight="1">
      <c r="A316" s="184"/>
      <c r="B316" s="184"/>
      <c r="C316" s="184"/>
      <c r="D316" s="184"/>
      <c r="E316" s="184"/>
      <c r="F316" s="184"/>
      <c r="G316" s="184"/>
      <c r="H316" s="184"/>
      <c r="I316" s="184"/>
      <c r="J316" s="184"/>
      <c r="K316" s="184"/>
      <c r="L316" s="184"/>
      <c r="M316" s="184"/>
      <c r="N316" s="184"/>
      <c r="O316" s="184"/>
      <c r="P316" s="184"/>
      <c r="Q316" s="184"/>
      <c r="R316" s="184"/>
      <c r="S316" s="184"/>
      <c r="T316" s="184"/>
      <c r="U316" s="184"/>
      <c r="V316" s="184"/>
      <c r="W316" s="184"/>
      <c r="X316" s="184"/>
      <c r="Y316" s="184"/>
      <c r="Z316" s="184"/>
    </row>
    <row r="317" ht="15.75" customHeight="1">
      <c r="A317" s="184"/>
      <c r="B317" s="184"/>
      <c r="C317" s="184"/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4"/>
      <c r="S317" s="184"/>
      <c r="T317" s="184"/>
      <c r="U317" s="184"/>
      <c r="V317" s="184"/>
      <c r="W317" s="184"/>
      <c r="X317" s="184"/>
      <c r="Y317" s="184"/>
      <c r="Z317" s="184"/>
    </row>
    <row r="318" ht="15.75" customHeight="1">
      <c r="A318" s="184"/>
      <c r="B318" s="184"/>
      <c r="C318" s="184"/>
      <c r="D318" s="184"/>
      <c r="E318" s="184"/>
      <c r="F318" s="184"/>
      <c r="G318" s="184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4"/>
      <c r="S318" s="184"/>
      <c r="T318" s="184"/>
      <c r="U318" s="184"/>
      <c r="V318" s="184"/>
      <c r="W318" s="184"/>
      <c r="X318" s="184"/>
      <c r="Y318" s="184"/>
      <c r="Z318" s="184"/>
    </row>
    <row r="319" ht="15.75" customHeight="1">
      <c r="A319" s="184"/>
      <c r="B319" s="184"/>
      <c r="C319" s="184"/>
      <c r="D319" s="184"/>
      <c r="E319" s="184"/>
      <c r="F319" s="184"/>
      <c r="G319" s="184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4"/>
      <c r="S319" s="184"/>
      <c r="T319" s="184"/>
      <c r="U319" s="184"/>
      <c r="V319" s="184"/>
      <c r="W319" s="184"/>
      <c r="X319" s="184"/>
      <c r="Y319" s="184"/>
      <c r="Z319" s="184"/>
    </row>
    <row r="320" ht="15.75" customHeight="1">
      <c r="A320" s="184"/>
      <c r="B320" s="184"/>
      <c r="C320" s="184"/>
      <c r="D320" s="184"/>
      <c r="E320" s="184"/>
      <c r="F320" s="184"/>
      <c r="G320" s="184"/>
      <c r="H320" s="184"/>
      <c r="I320" s="184"/>
      <c r="J320" s="184"/>
      <c r="K320" s="184"/>
      <c r="L320" s="184"/>
      <c r="M320" s="184"/>
      <c r="N320" s="184"/>
      <c r="O320" s="184"/>
      <c r="P320" s="184"/>
      <c r="Q320" s="184"/>
      <c r="R320" s="184"/>
      <c r="S320" s="184"/>
      <c r="T320" s="184"/>
      <c r="U320" s="184"/>
      <c r="V320" s="184"/>
      <c r="W320" s="184"/>
      <c r="X320" s="184"/>
      <c r="Y320" s="184"/>
      <c r="Z320" s="184"/>
    </row>
    <row r="321" ht="15.75" customHeight="1">
      <c r="A321" s="184"/>
      <c r="B321" s="184"/>
      <c r="C321" s="184"/>
      <c r="D321" s="184"/>
      <c r="E321" s="184"/>
      <c r="F321" s="184"/>
      <c r="G321" s="184"/>
      <c r="H321" s="184"/>
      <c r="I321" s="184"/>
      <c r="J321" s="184"/>
      <c r="K321" s="184"/>
      <c r="L321" s="184"/>
      <c r="M321" s="184"/>
      <c r="N321" s="184"/>
      <c r="O321" s="184"/>
      <c r="P321" s="184"/>
      <c r="Q321" s="184"/>
      <c r="R321" s="184"/>
      <c r="S321" s="184"/>
      <c r="T321" s="184"/>
      <c r="U321" s="184"/>
      <c r="V321" s="184"/>
      <c r="W321" s="184"/>
      <c r="X321" s="184"/>
      <c r="Y321" s="184"/>
      <c r="Z321" s="184"/>
    </row>
    <row r="322" ht="15.75" customHeight="1">
      <c r="A322" s="184"/>
      <c r="B322" s="184"/>
      <c r="C322" s="184"/>
      <c r="D322" s="184"/>
      <c r="E322" s="184"/>
      <c r="F322" s="184"/>
      <c r="G322" s="184"/>
      <c r="H322" s="184"/>
      <c r="I322" s="184"/>
      <c r="J322" s="184"/>
      <c r="K322" s="184"/>
      <c r="L322" s="184"/>
      <c r="M322" s="184"/>
      <c r="N322" s="184"/>
      <c r="O322" s="184"/>
      <c r="P322" s="184"/>
      <c r="Q322" s="184"/>
      <c r="R322" s="184"/>
      <c r="S322" s="184"/>
      <c r="T322" s="184"/>
      <c r="U322" s="184"/>
      <c r="V322" s="184"/>
      <c r="W322" s="184"/>
      <c r="X322" s="184"/>
      <c r="Y322" s="184"/>
      <c r="Z322" s="184"/>
    </row>
    <row r="323" ht="15.75" customHeight="1">
      <c r="A323" s="184"/>
      <c r="B323" s="184"/>
      <c r="C323" s="184"/>
      <c r="D323" s="184"/>
      <c r="E323" s="184"/>
      <c r="F323" s="184"/>
      <c r="G323" s="184"/>
      <c r="H323" s="184"/>
      <c r="I323" s="184"/>
      <c r="J323" s="184"/>
      <c r="K323" s="184"/>
      <c r="L323" s="184"/>
      <c r="M323" s="184"/>
      <c r="N323" s="184"/>
      <c r="O323" s="184"/>
      <c r="P323" s="184"/>
      <c r="Q323" s="184"/>
      <c r="R323" s="184"/>
      <c r="S323" s="184"/>
      <c r="T323" s="184"/>
      <c r="U323" s="184"/>
      <c r="V323" s="184"/>
      <c r="W323" s="184"/>
      <c r="X323" s="184"/>
      <c r="Y323" s="184"/>
      <c r="Z323" s="184"/>
    </row>
    <row r="324" ht="15.75" customHeight="1">
      <c r="A324" s="184"/>
      <c r="B324" s="184"/>
      <c r="C324" s="184"/>
      <c r="D324" s="184"/>
      <c r="E324" s="184"/>
      <c r="F324" s="184"/>
      <c r="G324" s="184"/>
      <c r="H324" s="184"/>
      <c r="I324" s="184"/>
      <c r="J324" s="184"/>
      <c r="K324" s="184"/>
      <c r="L324" s="184"/>
      <c r="M324" s="184"/>
      <c r="N324" s="184"/>
      <c r="O324" s="184"/>
      <c r="P324" s="184"/>
      <c r="Q324" s="184"/>
      <c r="R324" s="184"/>
      <c r="S324" s="184"/>
      <c r="T324" s="184"/>
      <c r="U324" s="184"/>
      <c r="V324" s="184"/>
      <c r="W324" s="184"/>
      <c r="X324" s="184"/>
      <c r="Y324" s="184"/>
      <c r="Z324" s="184"/>
    </row>
    <row r="325" ht="15.75" customHeight="1">
      <c r="A325" s="184"/>
      <c r="B325" s="184"/>
      <c r="C325" s="184"/>
      <c r="D325" s="184"/>
      <c r="E325" s="184"/>
      <c r="F325" s="184"/>
      <c r="G325" s="184"/>
      <c r="H325" s="184"/>
      <c r="I325" s="184"/>
      <c r="J325" s="184"/>
      <c r="K325" s="184"/>
      <c r="L325" s="184"/>
      <c r="M325" s="184"/>
      <c r="N325" s="184"/>
      <c r="O325" s="184"/>
      <c r="P325" s="184"/>
      <c r="Q325" s="184"/>
      <c r="R325" s="184"/>
      <c r="S325" s="184"/>
      <c r="T325" s="184"/>
      <c r="U325" s="184"/>
      <c r="V325" s="184"/>
      <c r="W325" s="184"/>
      <c r="X325" s="184"/>
      <c r="Y325" s="184"/>
      <c r="Z325" s="184"/>
    </row>
    <row r="326" ht="15.75" customHeight="1">
      <c r="A326" s="184"/>
      <c r="B326" s="184"/>
      <c r="C326" s="184"/>
      <c r="D326" s="184"/>
      <c r="E326" s="184"/>
      <c r="F326" s="184"/>
      <c r="G326" s="184"/>
      <c r="H326" s="184"/>
      <c r="I326" s="184"/>
      <c r="J326" s="184"/>
      <c r="K326" s="184"/>
      <c r="L326" s="184"/>
      <c r="M326" s="184"/>
      <c r="N326" s="184"/>
      <c r="O326" s="184"/>
      <c r="P326" s="184"/>
      <c r="Q326" s="184"/>
      <c r="R326" s="184"/>
      <c r="S326" s="184"/>
      <c r="T326" s="184"/>
      <c r="U326" s="184"/>
      <c r="V326" s="184"/>
      <c r="W326" s="184"/>
      <c r="X326" s="184"/>
      <c r="Y326" s="184"/>
      <c r="Z326" s="184"/>
    </row>
    <row r="327" ht="15.75" customHeight="1">
      <c r="A327" s="184"/>
      <c r="B327" s="184"/>
      <c r="C327" s="184"/>
      <c r="D327" s="184"/>
      <c r="E327" s="184"/>
      <c r="F327" s="184"/>
      <c r="G327" s="184"/>
      <c r="H327" s="184"/>
      <c r="I327" s="184"/>
      <c r="J327" s="184"/>
      <c r="K327" s="184"/>
      <c r="L327" s="184"/>
      <c r="M327" s="184"/>
      <c r="N327" s="184"/>
      <c r="O327" s="184"/>
      <c r="P327" s="184"/>
      <c r="Q327" s="184"/>
      <c r="R327" s="184"/>
      <c r="S327" s="184"/>
      <c r="T327" s="184"/>
      <c r="U327" s="184"/>
      <c r="V327" s="184"/>
      <c r="W327" s="184"/>
      <c r="X327" s="184"/>
      <c r="Y327" s="184"/>
      <c r="Z327" s="184"/>
    </row>
    <row r="328" ht="15.75" customHeight="1">
      <c r="A328" s="184"/>
      <c r="B328" s="184"/>
      <c r="C328" s="184"/>
      <c r="D328" s="184"/>
      <c r="E328" s="184"/>
      <c r="F328" s="184"/>
      <c r="G328" s="184"/>
      <c r="H328" s="184"/>
      <c r="I328" s="184"/>
      <c r="J328" s="184"/>
      <c r="K328" s="184"/>
      <c r="L328" s="184"/>
      <c r="M328" s="184"/>
      <c r="N328" s="184"/>
      <c r="O328" s="184"/>
      <c r="P328" s="184"/>
      <c r="Q328" s="184"/>
      <c r="R328" s="184"/>
      <c r="S328" s="184"/>
      <c r="T328" s="184"/>
      <c r="U328" s="184"/>
      <c r="V328" s="184"/>
      <c r="W328" s="184"/>
      <c r="X328" s="184"/>
      <c r="Y328" s="184"/>
      <c r="Z328" s="184"/>
    </row>
    <row r="329" ht="15.75" customHeight="1">
      <c r="A329" s="184"/>
      <c r="B329" s="184"/>
      <c r="C329" s="184"/>
      <c r="D329" s="184"/>
      <c r="E329" s="184"/>
      <c r="F329" s="184"/>
      <c r="G329" s="184"/>
      <c r="H329" s="184"/>
      <c r="I329" s="184"/>
      <c r="J329" s="184"/>
      <c r="K329" s="184"/>
      <c r="L329" s="184"/>
      <c r="M329" s="184"/>
      <c r="N329" s="184"/>
      <c r="O329" s="184"/>
      <c r="P329" s="184"/>
      <c r="Q329" s="184"/>
      <c r="R329" s="184"/>
      <c r="S329" s="184"/>
      <c r="T329" s="184"/>
      <c r="U329" s="184"/>
      <c r="V329" s="184"/>
      <c r="W329" s="184"/>
      <c r="X329" s="184"/>
      <c r="Y329" s="184"/>
      <c r="Z329" s="184"/>
    </row>
    <row r="330" ht="15.75" customHeight="1">
      <c r="A330" s="184"/>
      <c r="B330" s="184"/>
      <c r="C330" s="184"/>
      <c r="D330" s="184"/>
      <c r="E330" s="184"/>
      <c r="F330" s="184"/>
      <c r="G330" s="184"/>
      <c r="H330" s="184"/>
      <c r="I330" s="184"/>
      <c r="J330" s="184"/>
      <c r="K330" s="184"/>
      <c r="L330" s="184"/>
      <c r="M330" s="184"/>
      <c r="N330" s="184"/>
      <c r="O330" s="184"/>
      <c r="P330" s="184"/>
      <c r="Q330" s="184"/>
      <c r="R330" s="184"/>
      <c r="S330" s="184"/>
      <c r="T330" s="184"/>
      <c r="U330" s="184"/>
      <c r="V330" s="184"/>
      <c r="W330" s="184"/>
      <c r="X330" s="184"/>
      <c r="Y330" s="184"/>
      <c r="Z330" s="184"/>
    </row>
    <row r="331" ht="15.75" customHeight="1">
      <c r="A331" s="184"/>
      <c r="B331" s="184"/>
      <c r="C331" s="184"/>
      <c r="D331" s="184"/>
      <c r="E331" s="184"/>
      <c r="F331" s="184"/>
      <c r="G331" s="184"/>
      <c r="H331" s="184"/>
      <c r="I331" s="184"/>
      <c r="J331" s="184"/>
      <c r="K331" s="184"/>
      <c r="L331" s="184"/>
      <c r="M331" s="184"/>
      <c r="N331" s="184"/>
      <c r="O331" s="184"/>
      <c r="P331" s="184"/>
      <c r="Q331" s="184"/>
      <c r="R331" s="184"/>
      <c r="S331" s="184"/>
      <c r="T331" s="184"/>
      <c r="U331" s="184"/>
      <c r="V331" s="184"/>
      <c r="W331" s="184"/>
      <c r="X331" s="184"/>
      <c r="Y331" s="184"/>
      <c r="Z331" s="184"/>
    </row>
    <row r="332" ht="15.75" customHeight="1">
      <c r="A332" s="184"/>
      <c r="B332" s="184"/>
      <c r="C332" s="184"/>
      <c r="D332" s="184"/>
      <c r="E332" s="184"/>
      <c r="F332" s="184"/>
      <c r="G332" s="184"/>
      <c r="H332" s="184"/>
      <c r="I332" s="184"/>
      <c r="J332" s="184"/>
      <c r="K332" s="184"/>
      <c r="L332" s="184"/>
      <c r="M332" s="184"/>
      <c r="N332" s="184"/>
      <c r="O332" s="184"/>
      <c r="P332" s="184"/>
      <c r="Q332" s="184"/>
      <c r="R332" s="184"/>
      <c r="S332" s="184"/>
      <c r="T332" s="184"/>
      <c r="U332" s="184"/>
      <c r="V332" s="184"/>
      <c r="W332" s="184"/>
      <c r="X332" s="184"/>
      <c r="Y332" s="184"/>
      <c r="Z332" s="184"/>
    </row>
    <row r="333" ht="15.75" customHeight="1">
      <c r="A333" s="184"/>
      <c r="B333" s="184"/>
      <c r="C333" s="184"/>
      <c r="D333" s="184"/>
      <c r="E333" s="184"/>
      <c r="F333" s="184"/>
      <c r="G333" s="184"/>
      <c r="H333" s="184"/>
      <c r="I333" s="184"/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  <c r="U333" s="184"/>
      <c r="V333" s="184"/>
      <c r="W333" s="184"/>
      <c r="X333" s="184"/>
      <c r="Y333" s="184"/>
      <c r="Z333" s="184"/>
    </row>
    <row r="334" ht="15.75" customHeight="1">
      <c r="A334" s="184"/>
      <c r="B334" s="184"/>
      <c r="C334" s="184"/>
      <c r="D334" s="184"/>
      <c r="E334" s="184"/>
      <c r="F334" s="184"/>
      <c r="G334" s="184"/>
      <c r="H334" s="184"/>
      <c r="I334" s="184"/>
      <c r="J334" s="184"/>
      <c r="K334" s="184"/>
      <c r="L334" s="184"/>
      <c r="M334" s="184"/>
      <c r="N334" s="184"/>
      <c r="O334" s="184"/>
      <c r="P334" s="184"/>
      <c r="Q334" s="184"/>
      <c r="R334" s="184"/>
      <c r="S334" s="184"/>
      <c r="T334" s="184"/>
      <c r="U334" s="184"/>
      <c r="V334" s="184"/>
      <c r="W334" s="184"/>
      <c r="X334" s="184"/>
      <c r="Y334" s="184"/>
      <c r="Z334" s="184"/>
    </row>
    <row r="335" ht="15.75" customHeight="1">
      <c r="A335" s="184"/>
      <c r="B335" s="184"/>
      <c r="C335" s="184"/>
      <c r="D335" s="184"/>
      <c r="E335" s="184"/>
      <c r="F335" s="184"/>
      <c r="G335" s="184"/>
      <c r="H335" s="184"/>
      <c r="I335" s="184"/>
      <c r="J335" s="184"/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  <c r="U335" s="184"/>
      <c r="V335" s="184"/>
      <c r="W335" s="184"/>
      <c r="X335" s="184"/>
      <c r="Y335" s="184"/>
      <c r="Z335" s="184"/>
    </row>
    <row r="336" ht="15.75" customHeight="1">
      <c r="A336" s="184"/>
      <c r="B336" s="184"/>
      <c r="C336" s="184"/>
      <c r="D336" s="184"/>
      <c r="E336" s="184"/>
      <c r="F336" s="184"/>
      <c r="G336" s="184"/>
      <c r="H336" s="184"/>
      <c r="I336" s="184"/>
      <c r="J336" s="184"/>
      <c r="K336" s="184"/>
      <c r="L336" s="184"/>
      <c r="M336" s="184"/>
      <c r="N336" s="184"/>
      <c r="O336" s="184"/>
      <c r="P336" s="184"/>
      <c r="Q336" s="184"/>
      <c r="R336" s="184"/>
      <c r="S336" s="184"/>
      <c r="T336" s="184"/>
      <c r="U336" s="184"/>
      <c r="V336" s="184"/>
      <c r="W336" s="184"/>
      <c r="X336" s="184"/>
      <c r="Y336" s="184"/>
      <c r="Z336" s="184"/>
    </row>
    <row r="337" ht="15.75" customHeight="1">
      <c r="A337" s="184"/>
      <c r="B337" s="184"/>
      <c r="C337" s="184"/>
      <c r="D337" s="184"/>
      <c r="E337" s="184"/>
      <c r="F337" s="184"/>
      <c r="G337" s="184"/>
      <c r="H337" s="184"/>
      <c r="I337" s="184"/>
      <c r="J337" s="184"/>
      <c r="K337" s="184"/>
      <c r="L337" s="184"/>
      <c r="M337" s="184"/>
      <c r="N337" s="184"/>
      <c r="O337" s="184"/>
      <c r="P337" s="184"/>
      <c r="Q337" s="184"/>
      <c r="R337" s="184"/>
      <c r="S337" s="184"/>
      <c r="T337" s="184"/>
      <c r="U337" s="184"/>
      <c r="V337" s="184"/>
      <c r="W337" s="184"/>
      <c r="X337" s="184"/>
      <c r="Y337" s="184"/>
      <c r="Z337" s="184"/>
    </row>
    <row r="338" ht="15.75" customHeight="1">
      <c r="A338" s="184"/>
      <c r="B338" s="184"/>
      <c r="C338" s="184"/>
      <c r="D338" s="184"/>
      <c r="E338" s="184"/>
      <c r="F338" s="184"/>
      <c r="G338" s="184"/>
      <c r="H338" s="184"/>
      <c r="I338" s="184"/>
      <c r="J338" s="184"/>
      <c r="K338" s="184"/>
      <c r="L338" s="184"/>
      <c r="M338" s="184"/>
      <c r="N338" s="184"/>
      <c r="O338" s="184"/>
      <c r="P338" s="184"/>
      <c r="Q338" s="184"/>
      <c r="R338" s="184"/>
      <c r="S338" s="184"/>
      <c r="T338" s="184"/>
      <c r="U338" s="184"/>
      <c r="V338" s="184"/>
      <c r="W338" s="184"/>
      <c r="X338" s="184"/>
      <c r="Y338" s="184"/>
      <c r="Z338" s="184"/>
    </row>
    <row r="339" ht="15.75" customHeight="1">
      <c r="A339" s="184"/>
      <c r="B339" s="184"/>
      <c r="C339" s="184"/>
      <c r="D339" s="184"/>
      <c r="E339" s="184"/>
      <c r="F339" s="184"/>
      <c r="G339" s="184"/>
      <c r="H339" s="184"/>
      <c r="I339" s="184"/>
      <c r="J339" s="184"/>
      <c r="K339" s="184"/>
      <c r="L339" s="184"/>
      <c r="M339" s="184"/>
      <c r="N339" s="184"/>
      <c r="O339" s="184"/>
      <c r="P339" s="184"/>
      <c r="Q339" s="184"/>
      <c r="R339" s="184"/>
      <c r="S339" s="184"/>
      <c r="T339" s="184"/>
      <c r="U339" s="184"/>
      <c r="V339" s="184"/>
      <c r="W339" s="184"/>
      <c r="X339" s="184"/>
      <c r="Y339" s="184"/>
      <c r="Z339" s="184"/>
    </row>
    <row r="340" ht="15.75" customHeight="1">
      <c r="A340" s="184"/>
      <c r="B340" s="184"/>
      <c r="C340" s="184"/>
      <c r="D340" s="184"/>
      <c r="E340" s="184"/>
      <c r="F340" s="184"/>
      <c r="G340" s="184"/>
      <c r="H340" s="184"/>
      <c r="I340" s="184"/>
      <c r="J340" s="184"/>
      <c r="K340" s="184"/>
      <c r="L340" s="184"/>
      <c r="M340" s="184"/>
      <c r="N340" s="184"/>
      <c r="O340" s="184"/>
      <c r="P340" s="184"/>
      <c r="Q340" s="184"/>
      <c r="R340" s="184"/>
      <c r="S340" s="184"/>
      <c r="T340" s="184"/>
      <c r="U340" s="184"/>
      <c r="V340" s="184"/>
      <c r="W340" s="184"/>
      <c r="X340" s="184"/>
      <c r="Y340" s="184"/>
      <c r="Z340" s="184"/>
    </row>
    <row r="341" ht="15.75" customHeight="1">
      <c r="A341" s="184"/>
      <c r="B341" s="184"/>
      <c r="C341" s="184"/>
      <c r="D341" s="184"/>
      <c r="E341" s="184"/>
      <c r="F341" s="184"/>
      <c r="G341" s="184"/>
      <c r="H341" s="184"/>
      <c r="I341" s="184"/>
      <c r="J341" s="184"/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  <c r="U341" s="184"/>
      <c r="V341" s="184"/>
      <c r="W341" s="184"/>
      <c r="X341" s="184"/>
      <c r="Y341" s="184"/>
      <c r="Z341" s="184"/>
    </row>
    <row r="342" ht="15.75" customHeight="1">
      <c r="A342" s="184"/>
      <c r="B342" s="184"/>
      <c r="C342" s="184"/>
      <c r="D342" s="184"/>
      <c r="E342" s="184"/>
      <c r="F342" s="184"/>
      <c r="G342" s="184"/>
      <c r="H342" s="184"/>
      <c r="I342" s="184"/>
      <c r="J342" s="184"/>
      <c r="K342" s="184"/>
      <c r="L342" s="184"/>
      <c r="M342" s="184"/>
      <c r="N342" s="184"/>
      <c r="O342" s="184"/>
      <c r="P342" s="184"/>
      <c r="Q342" s="184"/>
      <c r="R342" s="184"/>
      <c r="S342" s="184"/>
      <c r="T342" s="184"/>
      <c r="U342" s="184"/>
      <c r="V342" s="184"/>
      <c r="W342" s="184"/>
      <c r="X342" s="184"/>
      <c r="Y342" s="184"/>
      <c r="Z342" s="184"/>
    </row>
    <row r="343" ht="15.75" customHeight="1">
      <c r="A343" s="184"/>
      <c r="B343" s="184"/>
      <c r="C343" s="184"/>
      <c r="D343" s="184"/>
      <c r="E343" s="184"/>
      <c r="F343" s="184"/>
      <c r="G343" s="184"/>
      <c r="H343" s="184"/>
      <c r="I343" s="184"/>
      <c r="J343" s="184"/>
      <c r="K343" s="184"/>
      <c r="L343" s="184"/>
      <c r="M343" s="184"/>
      <c r="N343" s="184"/>
      <c r="O343" s="184"/>
      <c r="P343" s="184"/>
      <c r="Q343" s="184"/>
      <c r="R343" s="184"/>
      <c r="S343" s="184"/>
      <c r="T343" s="184"/>
      <c r="U343" s="184"/>
      <c r="V343" s="184"/>
      <c r="W343" s="184"/>
      <c r="X343" s="184"/>
      <c r="Y343" s="184"/>
      <c r="Z343" s="184"/>
    </row>
    <row r="344" ht="15.75" customHeight="1">
      <c r="A344" s="184"/>
      <c r="B344" s="184"/>
      <c r="C344" s="184"/>
      <c r="D344" s="184"/>
      <c r="E344" s="184"/>
      <c r="F344" s="184"/>
      <c r="G344" s="184"/>
      <c r="H344" s="184"/>
      <c r="I344" s="184"/>
      <c r="J344" s="184"/>
      <c r="K344" s="184"/>
      <c r="L344" s="184"/>
      <c r="M344" s="184"/>
      <c r="N344" s="184"/>
      <c r="O344" s="184"/>
      <c r="P344" s="184"/>
      <c r="Q344" s="184"/>
      <c r="R344" s="184"/>
      <c r="S344" s="184"/>
      <c r="T344" s="184"/>
      <c r="U344" s="184"/>
      <c r="V344" s="184"/>
      <c r="W344" s="184"/>
      <c r="X344" s="184"/>
      <c r="Y344" s="184"/>
      <c r="Z344" s="184"/>
    </row>
    <row r="345" ht="15.75" customHeight="1">
      <c r="A345" s="184"/>
      <c r="B345" s="184"/>
      <c r="C345" s="184"/>
      <c r="D345" s="184"/>
      <c r="E345" s="184"/>
      <c r="F345" s="184"/>
      <c r="G345" s="184"/>
      <c r="H345" s="184"/>
      <c r="I345" s="184"/>
      <c r="J345" s="184"/>
      <c r="K345" s="184"/>
      <c r="L345" s="184"/>
      <c r="M345" s="184"/>
      <c r="N345" s="184"/>
      <c r="O345" s="184"/>
      <c r="P345" s="184"/>
      <c r="Q345" s="184"/>
      <c r="R345" s="184"/>
      <c r="S345" s="184"/>
      <c r="T345" s="184"/>
      <c r="U345" s="184"/>
      <c r="V345" s="184"/>
      <c r="W345" s="184"/>
      <c r="X345" s="184"/>
      <c r="Y345" s="184"/>
      <c r="Z345" s="184"/>
    </row>
    <row r="346" ht="15.75" customHeight="1">
      <c r="A346" s="184"/>
      <c r="B346" s="184"/>
      <c r="C346" s="184"/>
      <c r="D346" s="184"/>
      <c r="E346" s="184"/>
      <c r="F346" s="184"/>
      <c r="G346" s="184"/>
      <c r="H346" s="184"/>
      <c r="I346" s="184"/>
      <c r="J346" s="184"/>
      <c r="K346" s="184"/>
      <c r="L346" s="184"/>
      <c r="M346" s="184"/>
      <c r="N346" s="184"/>
      <c r="O346" s="184"/>
      <c r="P346" s="184"/>
      <c r="Q346" s="184"/>
      <c r="R346" s="184"/>
      <c r="S346" s="184"/>
      <c r="T346" s="184"/>
      <c r="U346" s="184"/>
      <c r="V346" s="184"/>
      <c r="W346" s="184"/>
      <c r="X346" s="184"/>
      <c r="Y346" s="184"/>
      <c r="Z346" s="184"/>
    </row>
    <row r="347" ht="15.75" customHeight="1">
      <c r="A347" s="184"/>
      <c r="B347" s="184"/>
      <c r="C347" s="184"/>
      <c r="D347" s="184"/>
      <c r="E347" s="184"/>
      <c r="F347" s="184"/>
      <c r="G347" s="184"/>
      <c r="H347" s="184"/>
      <c r="I347" s="184"/>
      <c r="J347" s="184"/>
      <c r="K347" s="184"/>
      <c r="L347" s="184"/>
      <c r="M347" s="184"/>
      <c r="N347" s="184"/>
      <c r="O347" s="184"/>
      <c r="P347" s="184"/>
      <c r="Q347" s="184"/>
      <c r="R347" s="184"/>
      <c r="S347" s="184"/>
      <c r="T347" s="184"/>
      <c r="U347" s="184"/>
      <c r="V347" s="184"/>
      <c r="W347" s="184"/>
      <c r="X347" s="184"/>
      <c r="Y347" s="184"/>
      <c r="Z347" s="184"/>
    </row>
    <row r="348" ht="15.75" customHeight="1">
      <c r="A348" s="184"/>
      <c r="B348" s="184"/>
      <c r="C348" s="184"/>
      <c r="D348" s="184"/>
      <c r="E348" s="184"/>
      <c r="F348" s="184"/>
      <c r="G348" s="184"/>
      <c r="H348" s="184"/>
      <c r="I348" s="184"/>
      <c r="J348" s="184"/>
      <c r="K348" s="184"/>
      <c r="L348" s="184"/>
      <c r="M348" s="184"/>
      <c r="N348" s="184"/>
      <c r="O348" s="184"/>
      <c r="P348" s="184"/>
      <c r="Q348" s="184"/>
      <c r="R348" s="184"/>
      <c r="S348" s="184"/>
      <c r="T348" s="184"/>
      <c r="U348" s="184"/>
      <c r="V348" s="184"/>
      <c r="W348" s="184"/>
      <c r="X348" s="184"/>
      <c r="Y348" s="184"/>
      <c r="Z348" s="184"/>
    </row>
    <row r="349" ht="15.75" customHeight="1">
      <c r="A349" s="184"/>
      <c r="B349" s="184"/>
      <c r="C349" s="184"/>
      <c r="D349" s="184"/>
      <c r="E349" s="184"/>
      <c r="F349" s="184"/>
      <c r="G349" s="184"/>
      <c r="H349" s="184"/>
      <c r="I349" s="184"/>
      <c r="J349" s="184"/>
      <c r="K349" s="184"/>
      <c r="L349" s="184"/>
      <c r="M349" s="184"/>
      <c r="N349" s="184"/>
      <c r="O349" s="184"/>
      <c r="P349" s="184"/>
      <c r="Q349" s="184"/>
      <c r="R349" s="184"/>
      <c r="S349" s="184"/>
      <c r="T349" s="184"/>
      <c r="U349" s="184"/>
      <c r="V349" s="184"/>
      <c r="W349" s="184"/>
      <c r="X349" s="184"/>
      <c r="Y349" s="184"/>
      <c r="Z349" s="184"/>
    </row>
    <row r="350" ht="15.75" customHeight="1">
      <c r="A350" s="184"/>
      <c r="B350" s="184"/>
      <c r="C350" s="184"/>
      <c r="D350" s="184"/>
      <c r="E350" s="184"/>
      <c r="F350" s="184"/>
      <c r="G350" s="184"/>
      <c r="H350" s="184"/>
      <c r="I350" s="184"/>
      <c r="J350" s="184"/>
      <c r="K350" s="184"/>
      <c r="L350" s="184"/>
      <c r="M350" s="184"/>
      <c r="N350" s="184"/>
      <c r="O350" s="184"/>
      <c r="P350" s="184"/>
      <c r="Q350" s="184"/>
      <c r="R350" s="184"/>
      <c r="S350" s="184"/>
      <c r="T350" s="184"/>
      <c r="U350" s="184"/>
      <c r="V350" s="184"/>
      <c r="W350" s="184"/>
      <c r="X350" s="184"/>
      <c r="Y350" s="184"/>
      <c r="Z350" s="184"/>
    </row>
    <row r="351" ht="15.75" customHeight="1">
      <c r="A351" s="184"/>
      <c r="B351" s="184"/>
      <c r="C351" s="184"/>
      <c r="D351" s="184"/>
      <c r="E351" s="184"/>
      <c r="F351" s="184"/>
      <c r="G351" s="184"/>
      <c r="H351" s="184"/>
      <c r="I351" s="184"/>
      <c r="J351" s="184"/>
      <c r="K351" s="184"/>
      <c r="L351" s="184"/>
      <c r="M351" s="184"/>
      <c r="N351" s="184"/>
      <c r="O351" s="184"/>
      <c r="P351" s="184"/>
      <c r="Q351" s="184"/>
      <c r="R351" s="184"/>
      <c r="S351" s="184"/>
      <c r="T351" s="184"/>
      <c r="U351" s="184"/>
      <c r="V351" s="184"/>
      <c r="W351" s="184"/>
      <c r="X351" s="184"/>
      <c r="Y351" s="184"/>
      <c r="Z351" s="184"/>
    </row>
    <row r="352" ht="15.75" customHeight="1">
      <c r="A352" s="184"/>
      <c r="B352" s="184"/>
      <c r="C352" s="184"/>
      <c r="D352" s="184"/>
      <c r="E352" s="184"/>
      <c r="F352" s="184"/>
      <c r="G352" s="184"/>
      <c r="H352" s="184"/>
      <c r="I352" s="184"/>
      <c r="J352" s="184"/>
      <c r="K352" s="184"/>
      <c r="L352" s="184"/>
      <c r="M352" s="184"/>
      <c r="N352" s="184"/>
      <c r="O352" s="184"/>
      <c r="P352" s="184"/>
      <c r="Q352" s="184"/>
      <c r="R352" s="184"/>
      <c r="S352" s="184"/>
      <c r="T352" s="184"/>
      <c r="U352" s="184"/>
      <c r="V352" s="184"/>
      <c r="W352" s="184"/>
      <c r="X352" s="184"/>
      <c r="Y352" s="184"/>
      <c r="Z352" s="184"/>
    </row>
    <row r="353" ht="15.75" customHeight="1">
      <c r="A353" s="184"/>
      <c r="B353" s="184"/>
      <c r="C353" s="184"/>
      <c r="D353" s="184"/>
      <c r="E353" s="184"/>
      <c r="F353" s="184"/>
      <c r="G353" s="184"/>
      <c r="H353" s="184"/>
      <c r="I353" s="184"/>
      <c r="J353" s="184"/>
      <c r="K353" s="184"/>
      <c r="L353" s="184"/>
      <c r="M353" s="184"/>
      <c r="N353" s="184"/>
      <c r="O353" s="184"/>
      <c r="P353" s="184"/>
      <c r="Q353" s="184"/>
      <c r="R353" s="184"/>
      <c r="S353" s="184"/>
      <c r="T353" s="184"/>
      <c r="U353" s="184"/>
      <c r="V353" s="184"/>
      <c r="W353" s="184"/>
      <c r="X353" s="184"/>
      <c r="Y353" s="184"/>
      <c r="Z353" s="184"/>
    </row>
    <row r="354" ht="15.75" customHeight="1">
      <c r="A354" s="184"/>
      <c r="B354" s="184"/>
      <c r="C354" s="184"/>
      <c r="D354" s="184"/>
      <c r="E354" s="184"/>
      <c r="F354" s="184"/>
      <c r="G354" s="184"/>
      <c r="H354" s="184"/>
      <c r="I354" s="184"/>
      <c r="J354" s="184"/>
      <c r="K354" s="184"/>
      <c r="L354" s="184"/>
      <c r="M354" s="184"/>
      <c r="N354" s="184"/>
      <c r="O354" s="184"/>
      <c r="P354" s="184"/>
      <c r="Q354" s="184"/>
      <c r="R354" s="184"/>
      <c r="S354" s="184"/>
      <c r="T354" s="184"/>
      <c r="U354" s="184"/>
      <c r="V354" s="184"/>
      <c r="W354" s="184"/>
      <c r="X354" s="184"/>
      <c r="Y354" s="184"/>
      <c r="Z354" s="184"/>
    </row>
    <row r="355" ht="15.75" customHeight="1">
      <c r="A355" s="184"/>
      <c r="B355" s="184"/>
      <c r="C355" s="184"/>
      <c r="D355" s="184"/>
      <c r="E355" s="184"/>
      <c r="F355" s="184"/>
      <c r="G355" s="184"/>
      <c r="H355" s="184"/>
      <c r="I355" s="184"/>
      <c r="J355" s="184"/>
      <c r="K355" s="184"/>
      <c r="L355" s="184"/>
      <c r="M355" s="184"/>
      <c r="N355" s="184"/>
      <c r="O355" s="184"/>
      <c r="P355" s="184"/>
      <c r="Q355" s="184"/>
      <c r="R355" s="184"/>
      <c r="S355" s="184"/>
      <c r="T355" s="184"/>
      <c r="U355" s="184"/>
      <c r="V355" s="184"/>
      <c r="W355" s="184"/>
      <c r="X355" s="184"/>
      <c r="Y355" s="184"/>
      <c r="Z355" s="184"/>
    </row>
    <row r="356" ht="15.75" customHeight="1">
      <c r="A356" s="184"/>
      <c r="B356" s="184"/>
      <c r="C356" s="184"/>
      <c r="D356" s="184"/>
      <c r="E356" s="184"/>
      <c r="F356" s="184"/>
      <c r="G356" s="184"/>
      <c r="H356" s="184"/>
      <c r="I356" s="184"/>
      <c r="J356" s="184"/>
      <c r="K356" s="184"/>
      <c r="L356" s="184"/>
      <c r="M356" s="184"/>
      <c r="N356" s="184"/>
      <c r="O356" s="184"/>
      <c r="P356" s="184"/>
      <c r="Q356" s="184"/>
      <c r="R356" s="184"/>
      <c r="S356" s="184"/>
      <c r="T356" s="184"/>
      <c r="U356" s="184"/>
      <c r="V356" s="184"/>
      <c r="W356" s="184"/>
      <c r="X356" s="184"/>
      <c r="Y356" s="184"/>
      <c r="Z356" s="184"/>
    </row>
    <row r="357" ht="15.75" customHeight="1">
      <c r="A357" s="184"/>
      <c r="B357" s="184"/>
      <c r="C357" s="184"/>
      <c r="D357" s="184"/>
      <c r="E357" s="184"/>
      <c r="F357" s="184"/>
      <c r="G357" s="184"/>
      <c r="H357" s="184"/>
      <c r="I357" s="184"/>
      <c r="J357" s="184"/>
      <c r="K357" s="184"/>
      <c r="L357" s="184"/>
      <c r="M357" s="184"/>
      <c r="N357" s="184"/>
      <c r="O357" s="184"/>
      <c r="P357" s="184"/>
      <c r="Q357" s="184"/>
      <c r="R357" s="184"/>
      <c r="S357" s="184"/>
      <c r="T357" s="184"/>
      <c r="U357" s="184"/>
      <c r="V357" s="184"/>
      <c r="W357" s="184"/>
      <c r="X357" s="184"/>
      <c r="Y357" s="184"/>
      <c r="Z357" s="184"/>
    </row>
    <row r="358" ht="15.75" customHeight="1">
      <c r="A358" s="184"/>
      <c r="B358" s="184"/>
      <c r="C358" s="184"/>
      <c r="D358" s="184"/>
      <c r="E358" s="184"/>
      <c r="F358" s="184"/>
      <c r="G358" s="184"/>
      <c r="H358" s="184"/>
      <c r="I358" s="184"/>
      <c r="J358" s="184"/>
      <c r="K358" s="184"/>
      <c r="L358" s="184"/>
      <c r="M358" s="184"/>
      <c r="N358" s="184"/>
      <c r="O358" s="184"/>
      <c r="P358" s="184"/>
      <c r="Q358" s="184"/>
      <c r="R358" s="184"/>
      <c r="S358" s="184"/>
      <c r="T358" s="184"/>
      <c r="U358" s="184"/>
      <c r="V358" s="184"/>
      <c r="W358" s="184"/>
      <c r="X358" s="184"/>
      <c r="Y358" s="184"/>
      <c r="Z358" s="184"/>
    </row>
    <row r="359" ht="15.75" customHeight="1">
      <c r="A359" s="184"/>
      <c r="B359" s="184"/>
      <c r="C359" s="184"/>
      <c r="D359" s="184"/>
      <c r="E359" s="184"/>
      <c r="F359" s="184"/>
      <c r="G359" s="184"/>
      <c r="H359" s="184"/>
      <c r="I359" s="184"/>
      <c r="J359" s="184"/>
      <c r="K359" s="184"/>
      <c r="L359" s="184"/>
      <c r="M359" s="184"/>
      <c r="N359" s="184"/>
      <c r="O359" s="184"/>
      <c r="P359" s="184"/>
      <c r="Q359" s="184"/>
      <c r="R359" s="184"/>
      <c r="S359" s="184"/>
      <c r="T359" s="184"/>
      <c r="U359" s="184"/>
      <c r="V359" s="184"/>
      <c r="W359" s="184"/>
      <c r="X359" s="184"/>
      <c r="Y359" s="184"/>
      <c r="Z359" s="184"/>
    </row>
    <row r="360" ht="15.75" customHeight="1">
      <c r="A360" s="184"/>
      <c r="B360" s="184"/>
      <c r="C360" s="184"/>
      <c r="D360" s="184"/>
      <c r="E360" s="184"/>
      <c r="F360" s="184"/>
      <c r="G360" s="184"/>
      <c r="H360" s="184"/>
      <c r="I360" s="184"/>
      <c r="J360" s="184"/>
      <c r="K360" s="184"/>
      <c r="L360" s="184"/>
      <c r="M360" s="184"/>
      <c r="N360" s="184"/>
      <c r="O360" s="184"/>
      <c r="P360" s="184"/>
      <c r="Q360" s="184"/>
      <c r="R360" s="184"/>
      <c r="S360" s="184"/>
      <c r="T360" s="184"/>
      <c r="U360" s="184"/>
      <c r="V360" s="184"/>
      <c r="W360" s="184"/>
      <c r="X360" s="184"/>
      <c r="Y360" s="184"/>
      <c r="Z360" s="184"/>
    </row>
    <row r="361" ht="15.75" customHeight="1">
      <c r="A361" s="184"/>
      <c r="B361" s="184"/>
      <c r="C361" s="184"/>
      <c r="D361" s="184"/>
      <c r="E361" s="184"/>
      <c r="F361" s="184"/>
      <c r="G361" s="184"/>
      <c r="H361" s="184"/>
      <c r="I361" s="184"/>
      <c r="J361" s="184"/>
      <c r="K361" s="184"/>
      <c r="L361" s="184"/>
      <c r="M361" s="184"/>
      <c r="N361" s="184"/>
      <c r="O361" s="184"/>
      <c r="P361" s="184"/>
      <c r="Q361" s="184"/>
      <c r="R361" s="184"/>
      <c r="S361" s="184"/>
      <c r="T361" s="184"/>
      <c r="U361" s="184"/>
      <c r="V361" s="184"/>
      <c r="W361" s="184"/>
      <c r="X361" s="184"/>
      <c r="Y361" s="184"/>
      <c r="Z361" s="184"/>
    </row>
    <row r="362" ht="15.75" customHeight="1">
      <c r="A362" s="184"/>
      <c r="B362" s="184"/>
      <c r="C362" s="184"/>
      <c r="D362" s="184"/>
      <c r="E362" s="184"/>
      <c r="F362" s="184"/>
      <c r="G362" s="184"/>
      <c r="H362" s="184"/>
      <c r="I362" s="184"/>
      <c r="J362" s="184"/>
      <c r="K362" s="184"/>
      <c r="L362" s="184"/>
      <c r="M362" s="184"/>
      <c r="N362" s="184"/>
      <c r="O362" s="184"/>
      <c r="P362" s="184"/>
      <c r="Q362" s="184"/>
      <c r="R362" s="184"/>
      <c r="S362" s="184"/>
      <c r="T362" s="184"/>
      <c r="U362" s="184"/>
      <c r="V362" s="184"/>
      <c r="W362" s="184"/>
      <c r="X362" s="184"/>
      <c r="Y362" s="184"/>
      <c r="Z362" s="184"/>
    </row>
    <row r="363" ht="15.75" customHeight="1">
      <c r="A363" s="184"/>
      <c r="B363" s="184"/>
      <c r="C363" s="184"/>
      <c r="D363" s="184"/>
      <c r="E363" s="184"/>
      <c r="F363" s="184"/>
      <c r="G363" s="184"/>
      <c r="H363" s="184"/>
      <c r="I363" s="184"/>
      <c r="J363" s="184"/>
      <c r="K363" s="184"/>
      <c r="L363" s="184"/>
      <c r="M363" s="184"/>
      <c r="N363" s="184"/>
      <c r="O363" s="184"/>
      <c r="P363" s="184"/>
      <c r="Q363" s="184"/>
      <c r="R363" s="184"/>
      <c r="S363" s="184"/>
      <c r="T363" s="184"/>
      <c r="U363" s="184"/>
      <c r="V363" s="184"/>
      <c r="W363" s="184"/>
      <c r="X363" s="184"/>
      <c r="Y363" s="184"/>
      <c r="Z363" s="184"/>
    </row>
    <row r="364" ht="15.75" customHeight="1">
      <c r="A364" s="184"/>
      <c r="B364" s="184"/>
      <c r="C364" s="184"/>
      <c r="D364" s="184"/>
      <c r="E364" s="184"/>
      <c r="F364" s="184"/>
      <c r="G364" s="184"/>
      <c r="H364" s="184"/>
      <c r="I364" s="184"/>
      <c r="J364" s="184"/>
      <c r="K364" s="184"/>
      <c r="L364" s="184"/>
      <c r="M364" s="184"/>
      <c r="N364" s="184"/>
      <c r="O364" s="184"/>
      <c r="P364" s="184"/>
      <c r="Q364" s="184"/>
      <c r="R364" s="184"/>
      <c r="S364" s="184"/>
      <c r="T364" s="184"/>
      <c r="U364" s="184"/>
      <c r="V364" s="184"/>
      <c r="W364" s="184"/>
      <c r="X364" s="184"/>
      <c r="Y364" s="184"/>
      <c r="Z364" s="184"/>
    </row>
    <row r="365" ht="15.75" customHeight="1">
      <c r="A365" s="184"/>
      <c r="B365" s="184"/>
      <c r="C365" s="184"/>
      <c r="D365" s="184"/>
      <c r="E365" s="184"/>
      <c r="F365" s="184"/>
      <c r="G365" s="184"/>
      <c r="H365" s="184"/>
      <c r="I365" s="184"/>
      <c r="J365" s="184"/>
      <c r="K365" s="184"/>
      <c r="L365" s="184"/>
      <c r="M365" s="184"/>
      <c r="N365" s="184"/>
      <c r="O365" s="184"/>
      <c r="P365" s="184"/>
      <c r="Q365" s="184"/>
      <c r="R365" s="184"/>
      <c r="S365" s="184"/>
      <c r="T365" s="184"/>
      <c r="U365" s="184"/>
      <c r="V365" s="184"/>
      <c r="W365" s="184"/>
      <c r="X365" s="184"/>
      <c r="Y365" s="184"/>
      <c r="Z365" s="184"/>
    </row>
    <row r="366" ht="15.75" customHeight="1">
      <c r="A366" s="184"/>
      <c r="B366" s="184"/>
      <c r="C366" s="184"/>
      <c r="D366" s="184"/>
      <c r="E366" s="184"/>
      <c r="F366" s="184"/>
      <c r="G366" s="184"/>
      <c r="H366" s="184"/>
      <c r="I366" s="184"/>
      <c r="J366" s="184"/>
      <c r="K366" s="184"/>
      <c r="L366" s="184"/>
      <c r="M366" s="184"/>
      <c r="N366" s="184"/>
      <c r="O366" s="184"/>
      <c r="P366" s="184"/>
      <c r="Q366" s="184"/>
      <c r="R366" s="184"/>
      <c r="S366" s="184"/>
      <c r="T366" s="184"/>
      <c r="U366" s="184"/>
      <c r="V366" s="184"/>
      <c r="W366" s="184"/>
      <c r="X366" s="184"/>
      <c r="Y366" s="184"/>
      <c r="Z366" s="184"/>
    </row>
    <row r="367" ht="15.75" customHeight="1">
      <c r="A367" s="184"/>
      <c r="B367" s="184"/>
      <c r="C367" s="184"/>
      <c r="D367" s="184"/>
      <c r="E367" s="184"/>
      <c r="F367" s="184"/>
      <c r="G367" s="184"/>
      <c r="H367" s="184"/>
      <c r="I367" s="184"/>
      <c r="J367" s="184"/>
      <c r="K367" s="184"/>
      <c r="L367" s="184"/>
      <c r="M367" s="184"/>
      <c r="N367" s="184"/>
      <c r="O367" s="184"/>
      <c r="P367" s="184"/>
      <c r="Q367" s="184"/>
      <c r="R367" s="184"/>
      <c r="S367" s="184"/>
      <c r="T367" s="184"/>
      <c r="U367" s="184"/>
      <c r="V367" s="184"/>
      <c r="W367" s="184"/>
      <c r="X367" s="184"/>
      <c r="Y367" s="184"/>
      <c r="Z367" s="184"/>
    </row>
    <row r="368" ht="15.75" customHeight="1">
      <c r="A368" s="184"/>
      <c r="B368" s="184"/>
      <c r="C368" s="184"/>
      <c r="D368" s="184"/>
      <c r="E368" s="184"/>
      <c r="F368" s="184"/>
      <c r="G368" s="184"/>
      <c r="H368" s="184"/>
      <c r="I368" s="184"/>
      <c r="J368" s="184"/>
      <c r="K368" s="184"/>
      <c r="L368" s="184"/>
      <c r="M368" s="184"/>
      <c r="N368" s="184"/>
      <c r="O368" s="184"/>
      <c r="P368" s="184"/>
      <c r="Q368" s="184"/>
      <c r="R368" s="184"/>
      <c r="S368" s="184"/>
      <c r="T368" s="184"/>
      <c r="U368" s="184"/>
      <c r="V368" s="184"/>
      <c r="W368" s="184"/>
      <c r="X368" s="184"/>
      <c r="Y368" s="184"/>
      <c r="Z368" s="184"/>
    </row>
    <row r="369" ht="15.75" customHeight="1">
      <c r="A369" s="184"/>
      <c r="B369" s="184"/>
      <c r="C369" s="184"/>
      <c r="D369" s="184"/>
      <c r="E369" s="184"/>
      <c r="F369" s="184"/>
      <c r="G369" s="184"/>
      <c r="H369" s="184"/>
      <c r="I369" s="184"/>
      <c r="J369" s="184"/>
      <c r="K369" s="184"/>
      <c r="L369" s="184"/>
      <c r="M369" s="184"/>
      <c r="N369" s="184"/>
      <c r="O369" s="184"/>
      <c r="P369" s="184"/>
      <c r="Q369" s="184"/>
      <c r="R369" s="184"/>
      <c r="S369" s="184"/>
      <c r="T369" s="184"/>
      <c r="U369" s="184"/>
      <c r="V369" s="184"/>
      <c r="W369" s="184"/>
      <c r="X369" s="184"/>
      <c r="Y369" s="184"/>
      <c r="Z369" s="184"/>
    </row>
    <row r="370" ht="15.75" customHeight="1">
      <c r="A370" s="184"/>
      <c r="B370" s="184"/>
      <c r="C370" s="184"/>
      <c r="D370" s="184"/>
      <c r="E370" s="184"/>
      <c r="F370" s="184"/>
      <c r="G370" s="184"/>
      <c r="H370" s="184"/>
      <c r="I370" s="184"/>
      <c r="J370" s="184"/>
      <c r="K370" s="184"/>
      <c r="L370" s="184"/>
      <c r="M370" s="184"/>
      <c r="N370" s="184"/>
      <c r="O370" s="184"/>
      <c r="P370" s="184"/>
      <c r="Q370" s="184"/>
      <c r="R370" s="184"/>
      <c r="S370" s="184"/>
      <c r="T370" s="184"/>
      <c r="U370" s="184"/>
      <c r="V370" s="184"/>
      <c r="W370" s="184"/>
      <c r="X370" s="184"/>
      <c r="Y370" s="184"/>
      <c r="Z370" s="184"/>
    </row>
    <row r="371" ht="15.75" customHeight="1">
      <c r="A371" s="184"/>
      <c r="B371" s="184"/>
      <c r="C371" s="184"/>
      <c r="D371" s="184"/>
      <c r="E371" s="184"/>
      <c r="F371" s="184"/>
      <c r="G371" s="184"/>
      <c r="H371" s="184"/>
      <c r="I371" s="184"/>
      <c r="J371" s="184"/>
      <c r="K371" s="184"/>
      <c r="L371" s="184"/>
      <c r="M371" s="184"/>
      <c r="N371" s="184"/>
      <c r="O371" s="184"/>
      <c r="P371" s="184"/>
      <c r="Q371" s="184"/>
      <c r="R371" s="184"/>
      <c r="S371" s="184"/>
      <c r="T371" s="184"/>
      <c r="U371" s="184"/>
      <c r="V371" s="184"/>
      <c r="W371" s="184"/>
      <c r="X371" s="184"/>
      <c r="Y371" s="184"/>
      <c r="Z371" s="184"/>
    </row>
    <row r="372" ht="15.75" customHeight="1">
      <c r="A372" s="184"/>
      <c r="B372" s="184"/>
      <c r="C372" s="184"/>
      <c r="D372" s="184"/>
      <c r="E372" s="184"/>
      <c r="F372" s="184"/>
      <c r="G372" s="184"/>
      <c r="H372" s="184"/>
      <c r="I372" s="184"/>
      <c r="J372" s="184"/>
      <c r="K372" s="184"/>
      <c r="L372" s="184"/>
      <c r="M372" s="184"/>
      <c r="N372" s="184"/>
      <c r="O372" s="184"/>
      <c r="P372" s="184"/>
      <c r="Q372" s="184"/>
      <c r="R372" s="184"/>
      <c r="S372" s="184"/>
      <c r="T372" s="184"/>
      <c r="U372" s="184"/>
      <c r="V372" s="184"/>
      <c r="W372" s="184"/>
      <c r="X372" s="184"/>
      <c r="Y372" s="184"/>
      <c r="Z372" s="184"/>
    </row>
    <row r="373" ht="15.75" customHeight="1">
      <c r="A373" s="184"/>
      <c r="B373" s="184"/>
      <c r="C373" s="184"/>
      <c r="D373" s="184"/>
      <c r="E373" s="184"/>
      <c r="F373" s="184"/>
      <c r="G373" s="184"/>
      <c r="H373" s="184"/>
      <c r="I373" s="184"/>
      <c r="J373" s="184"/>
      <c r="K373" s="184"/>
      <c r="L373" s="184"/>
      <c r="M373" s="184"/>
      <c r="N373" s="184"/>
      <c r="O373" s="184"/>
      <c r="P373" s="184"/>
      <c r="Q373" s="184"/>
      <c r="R373" s="184"/>
      <c r="S373" s="184"/>
      <c r="T373" s="184"/>
      <c r="U373" s="184"/>
      <c r="V373" s="184"/>
      <c r="W373" s="184"/>
      <c r="X373" s="184"/>
      <c r="Y373" s="184"/>
      <c r="Z373" s="184"/>
    </row>
    <row r="374" ht="15.75" customHeight="1">
      <c r="A374" s="184"/>
      <c r="B374" s="184"/>
      <c r="C374" s="184"/>
      <c r="D374" s="184"/>
      <c r="E374" s="184"/>
      <c r="F374" s="184"/>
      <c r="G374" s="184"/>
      <c r="H374" s="184"/>
      <c r="I374" s="184"/>
      <c r="J374" s="184"/>
      <c r="K374" s="184"/>
      <c r="L374" s="184"/>
      <c r="M374" s="184"/>
      <c r="N374" s="184"/>
      <c r="O374" s="184"/>
      <c r="P374" s="184"/>
      <c r="Q374" s="184"/>
      <c r="R374" s="184"/>
      <c r="S374" s="184"/>
      <c r="T374" s="184"/>
      <c r="U374" s="184"/>
      <c r="V374" s="184"/>
      <c r="W374" s="184"/>
      <c r="X374" s="184"/>
      <c r="Y374" s="184"/>
      <c r="Z374" s="184"/>
    </row>
    <row r="375" ht="15.75" customHeight="1">
      <c r="A375" s="184"/>
      <c r="B375" s="184"/>
      <c r="C375" s="184"/>
      <c r="D375" s="184"/>
      <c r="E375" s="184"/>
      <c r="F375" s="184"/>
      <c r="G375" s="184"/>
      <c r="H375" s="184"/>
      <c r="I375" s="184"/>
      <c r="J375" s="184"/>
      <c r="K375" s="184"/>
      <c r="L375" s="184"/>
      <c r="M375" s="184"/>
      <c r="N375" s="184"/>
      <c r="O375" s="184"/>
      <c r="P375" s="184"/>
      <c r="Q375" s="184"/>
      <c r="R375" s="184"/>
      <c r="S375" s="184"/>
      <c r="T375" s="184"/>
      <c r="U375" s="184"/>
      <c r="V375" s="184"/>
      <c r="W375" s="184"/>
      <c r="X375" s="184"/>
      <c r="Y375" s="184"/>
      <c r="Z375" s="184"/>
    </row>
    <row r="376" ht="15.75" customHeight="1">
      <c r="A376" s="184"/>
      <c r="B376" s="184"/>
      <c r="C376" s="184"/>
      <c r="D376" s="184"/>
      <c r="E376" s="184"/>
      <c r="F376" s="184"/>
      <c r="G376" s="184"/>
      <c r="H376" s="184"/>
      <c r="I376" s="184"/>
      <c r="J376" s="184"/>
      <c r="K376" s="184"/>
      <c r="L376" s="184"/>
      <c r="M376" s="184"/>
      <c r="N376" s="184"/>
      <c r="O376" s="184"/>
      <c r="P376" s="184"/>
      <c r="Q376" s="184"/>
      <c r="R376" s="184"/>
      <c r="S376" s="184"/>
      <c r="T376" s="184"/>
      <c r="U376" s="184"/>
      <c r="V376" s="184"/>
      <c r="W376" s="184"/>
      <c r="X376" s="184"/>
      <c r="Y376" s="184"/>
      <c r="Z376" s="184"/>
    </row>
    <row r="377" ht="15.75" customHeight="1">
      <c r="A377" s="184"/>
      <c r="B377" s="184"/>
      <c r="C377" s="184"/>
      <c r="D377" s="184"/>
      <c r="E377" s="184"/>
      <c r="F377" s="184"/>
      <c r="G377" s="184"/>
      <c r="H377" s="184"/>
      <c r="I377" s="184"/>
      <c r="J377" s="184"/>
      <c r="K377" s="184"/>
      <c r="L377" s="184"/>
      <c r="M377" s="184"/>
      <c r="N377" s="184"/>
      <c r="O377" s="184"/>
      <c r="P377" s="184"/>
      <c r="Q377" s="184"/>
      <c r="R377" s="184"/>
      <c r="S377" s="184"/>
      <c r="T377" s="184"/>
      <c r="U377" s="184"/>
      <c r="V377" s="184"/>
      <c r="W377" s="184"/>
      <c r="X377" s="184"/>
      <c r="Y377" s="184"/>
      <c r="Z377" s="184"/>
    </row>
    <row r="378" ht="15.75" customHeight="1">
      <c r="A378" s="184"/>
      <c r="B378" s="184"/>
      <c r="C378" s="184"/>
      <c r="D378" s="184"/>
      <c r="E378" s="184"/>
      <c r="F378" s="184"/>
      <c r="G378" s="184"/>
      <c r="H378" s="184"/>
      <c r="I378" s="184"/>
      <c r="J378" s="184"/>
      <c r="K378" s="184"/>
      <c r="L378" s="184"/>
      <c r="M378" s="184"/>
      <c r="N378" s="184"/>
      <c r="O378" s="184"/>
      <c r="P378" s="184"/>
      <c r="Q378" s="184"/>
      <c r="R378" s="184"/>
      <c r="S378" s="184"/>
      <c r="T378" s="184"/>
      <c r="U378" s="184"/>
      <c r="V378" s="184"/>
      <c r="W378" s="184"/>
      <c r="X378" s="184"/>
      <c r="Y378" s="184"/>
      <c r="Z378" s="184"/>
    </row>
    <row r="379" ht="15.75" customHeight="1">
      <c r="A379" s="184"/>
      <c r="B379" s="184"/>
      <c r="C379" s="184"/>
      <c r="D379" s="184"/>
      <c r="E379" s="184"/>
      <c r="F379" s="184"/>
      <c r="G379" s="184"/>
      <c r="H379" s="184"/>
      <c r="I379" s="184"/>
      <c r="J379" s="184"/>
      <c r="K379" s="184"/>
      <c r="L379" s="184"/>
      <c r="M379" s="184"/>
      <c r="N379" s="184"/>
      <c r="O379" s="184"/>
      <c r="P379" s="184"/>
      <c r="Q379" s="184"/>
      <c r="R379" s="184"/>
      <c r="S379" s="184"/>
      <c r="T379" s="184"/>
      <c r="U379" s="184"/>
      <c r="V379" s="184"/>
      <c r="W379" s="184"/>
      <c r="X379" s="184"/>
      <c r="Y379" s="184"/>
      <c r="Z379" s="184"/>
    </row>
    <row r="380" ht="15.75" customHeight="1">
      <c r="A380" s="184"/>
      <c r="B380" s="184"/>
      <c r="C380" s="184"/>
      <c r="D380" s="184"/>
      <c r="E380" s="184"/>
      <c r="F380" s="184"/>
      <c r="G380" s="184"/>
      <c r="H380" s="184"/>
      <c r="I380" s="184"/>
      <c r="J380" s="184"/>
      <c r="K380" s="184"/>
      <c r="L380" s="184"/>
      <c r="M380" s="184"/>
      <c r="N380" s="184"/>
      <c r="O380" s="184"/>
      <c r="P380" s="184"/>
      <c r="Q380" s="184"/>
      <c r="R380" s="184"/>
      <c r="S380" s="184"/>
      <c r="T380" s="184"/>
      <c r="U380" s="184"/>
      <c r="V380" s="184"/>
      <c r="W380" s="184"/>
      <c r="X380" s="184"/>
      <c r="Y380" s="184"/>
      <c r="Z380" s="184"/>
    </row>
    <row r="381" ht="15.75" customHeight="1">
      <c r="A381" s="184"/>
      <c r="B381" s="184"/>
      <c r="C381" s="184"/>
      <c r="D381" s="184"/>
      <c r="E381" s="184"/>
      <c r="F381" s="184"/>
      <c r="G381" s="184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  <c r="U381" s="184"/>
      <c r="V381" s="184"/>
      <c r="W381" s="184"/>
      <c r="X381" s="184"/>
      <c r="Y381" s="184"/>
      <c r="Z381" s="184"/>
    </row>
    <row r="382" ht="15.75" customHeight="1">
      <c r="A382" s="184"/>
      <c r="B382" s="184"/>
      <c r="C382" s="184"/>
      <c r="D382" s="184"/>
      <c r="E382" s="184"/>
      <c r="F382" s="184"/>
      <c r="G382" s="184"/>
      <c r="H382" s="184"/>
      <c r="I382" s="184"/>
      <c r="J382" s="184"/>
      <c r="K382" s="184"/>
      <c r="L382" s="184"/>
      <c r="M382" s="184"/>
      <c r="N382" s="184"/>
      <c r="O382" s="184"/>
      <c r="P382" s="184"/>
      <c r="Q382" s="184"/>
      <c r="R382" s="184"/>
      <c r="S382" s="184"/>
      <c r="T382" s="184"/>
      <c r="U382" s="184"/>
      <c r="V382" s="184"/>
      <c r="W382" s="184"/>
      <c r="X382" s="184"/>
      <c r="Y382" s="184"/>
      <c r="Z382" s="184"/>
    </row>
    <row r="383" ht="15.75" customHeight="1">
      <c r="A383" s="184"/>
      <c r="B383" s="184"/>
      <c r="C383" s="184"/>
      <c r="D383" s="184"/>
      <c r="E383" s="184"/>
      <c r="F383" s="184"/>
      <c r="G383" s="184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84"/>
      <c r="S383" s="184"/>
      <c r="T383" s="184"/>
      <c r="U383" s="184"/>
      <c r="V383" s="184"/>
      <c r="W383" s="184"/>
      <c r="X383" s="184"/>
      <c r="Y383" s="184"/>
      <c r="Z383" s="184"/>
    </row>
    <row r="384" ht="15.75" customHeight="1">
      <c r="A384" s="184"/>
      <c r="B384" s="184"/>
      <c r="C384" s="184"/>
      <c r="D384" s="184"/>
      <c r="E384" s="184"/>
      <c r="F384" s="184"/>
      <c r="G384" s="184"/>
      <c r="H384" s="184"/>
      <c r="I384" s="184"/>
      <c r="J384" s="184"/>
      <c r="K384" s="184"/>
      <c r="L384" s="184"/>
      <c r="M384" s="184"/>
      <c r="N384" s="184"/>
      <c r="O384" s="184"/>
      <c r="P384" s="184"/>
      <c r="Q384" s="184"/>
      <c r="R384" s="184"/>
      <c r="S384" s="184"/>
      <c r="T384" s="184"/>
      <c r="U384" s="184"/>
      <c r="V384" s="184"/>
      <c r="W384" s="184"/>
      <c r="X384" s="184"/>
      <c r="Y384" s="184"/>
      <c r="Z384" s="184"/>
    </row>
    <row r="385" ht="15.75" customHeight="1">
      <c r="A385" s="184"/>
      <c r="B385" s="184"/>
      <c r="C385" s="184"/>
      <c r="D385" s="184"/>
      <c r="E385" s="184"/>
      <c r="F385" s="184"/>
      <c r="G385" s="184"/>
      <c r="H385" s="184"/>
      <c r="I385" s="184"/>
      <c r="J385" s="184"/>
      <c r="K385" s="184"/>
      <c r="L385" s="184"/>
      <c r="M385" s="184"/>
      <c r="N385" s="184"/>
      <c r="O385" s="184"/>
      <c r="P385" s="184"/>
      <c r="Q385" s="184"/>
      <c r="R385" s="184"/>
      <c r="S385" s="184"/>
      <c r="T385" s="184"/>
      <c r="U385" s="184"/>
      <c r="V385" s="184"/>
      <c r="W385" s="184"/>
      <c r="X385" s="184"/>
      <c r="Y385" s="184"/>
      <c r="Z385" s="184"/>
    </row>
    <row r="386" ht="15.75" customHeight="1">
      <c r="A386" s="184"/>
      <c r="B386" s="184"/>
      <c r="C386" s="184"/>
      <c r="D386" s="184"/>
      <c r="E386" s="184"/>
      <c r="F386" s="184"/>
      <c r="G386" s="184"/>
      <c r="H386" s="184"/>
      <c r="I386" s="184"/>
      <c r="J386" s="184"/>
      <c r="K386" s="184"/>
      <c r="L386" s="184"/>
      <c r="M386" s="184"/>
      <c r="N386" s="184"/>
      <c r="O386" s="184"/>
      <c r="P386" s="184"/>
      <c r="Q386" s="184"/>
      <c r="R386" s="184"/>
      <c r="S386" s="184"/>
      <c r="T386" s="184"/>
      <c r="U386" s="184"/>
      <c r="V386" s="184"/>
      <c r="W386" s="184"/>
      <c r="X386" s="184"/>
      <c r="Y386" s="184"/>
      <c r="Z386" s="184"/>
    </row>
    <row r="387" ht="15.75" customHeight="1">
      <c r="A387" s="184"/>
      <c r="B387" s="184"/>
      <c r="C387" s="184"/>
      <c r="D387" s="184"/>
      <c r="E387" s="184"/>
      <c r="F387" s="184"/>
      <c r="G387" s="184"/>
      <c r="H387" s="184"/>
      <c r="I387" s="184"/>
      <c r="J387" s="184"/>
      <c r="K387" s="184"/>
      <c r="L387" s="184"/>
      <c r="M387" s="184"/>
      <c r="N387" s="184"/>
      <c r="O387" s="184"/>
      <c r="P387" s="184"/>
      <c r="Q387" s="184"/>
      <c r="R387" s="184"/>
      <c r="S387" s="184"/>
      <c r="T387" s="184"/>
      <c r="U387" s="184"/>
      <c r="V387" s="184"/>
      <c r="W387" s="184"/>
      <c r="X387" s="184"/>
      <c r="Y387" s="184"/>
      <c r="Z387" s="184"/>
    </row>
    <row r="388" ht="15.75" customHeight="1">
      <c r="A388" s="184"/>
      <c r="B388" s="184"/>
      <c r="C388" s="184"/>
      <c r="D388" s="184"/>
      <c r="E388" s="184"/>
      <c r="F388" s="184"/>
      <c r="G388" s="184"/>
      <c r="H388" s="184"/>
      <c r="I388" s="184"/>
      <c r="J388" s="184"/>
      <c r="K388" s="184"/>
      <c r="L388" s="184"/>
      <c r="M388" s="184"/>
      <c r="N388" s="184"/>
      <c r="O388" s="184"/>
      <c r="P388" s="184"/>
      <c r="Q388" s="184"/>
      <c r="R388" s="184"/>
      <c r="S388" s="184"/>
      <c r="T388" s="184"/>
      <c r="U388" s="184"/>
      <c r="V388" s="184"/>
      <c r="W388" s="184"/>
      <c r="X388" s="184"/>
      <c r="Y388" s="184"/>
      <c r="Z388" s="184"/>
    </row>
    <row r="389" ht="15.75" customHeight="1">
      <c r="A389" s="184"/>
      <c r="B389" s="184"/>
      <c r="C389" s="184"/>
      <c r="D389" s="184"/>
      <c r="E389" s="184"/>
      <c r="F389" s="184"/>
      <c r="G389" s="184"/>
      <c r="H389" s="184"/>
      <c r="I389" s="184"/>
      <c r="J389" s="184"/>
      <c r="K389" s="184"/>
      <c r="L389" s="184"/>
      <c r="M389" s="184"/>
      <c r="N389" s="184"/>
      <c r="O389" s="184"/>
      <c r="P389" s="184"/>
      <c r="Q389" s="184"/>
      <c r="R389" s="184"/>
      <c r="S389" s="184"/>
      <c r="T389" s="184"/>
      <c r="U389" s="184"/>
      <c r="V389" s="184"/>
      <c r="W389" s="184"/>
      <c r="X389" s="184"/>
      <c r="Y389" s="184"/>
      <c r="Z389" s="184"/>
    </row>
    <row r="390" ht="15.75" customHeight="1">
      <c r="A390" s="184"/>
      <c r="B390" s="184"/>
      <c r="C390" s="184"/>
      <c r="D390" s="184"/>
      <c r="E390" s="184"/>
      <c r="F390" s="184"/>
      <c r="G390" s="184"/>
      <c r="H390" s="184"/>
      <c r="I390" s="184"/>
      <c r="J390" s="184"/>
      <c r="K390" s="184"/>
      <c r="L390" s="184"/>
      <c r="M390" s="184"/>
      <c r="N390" s="184"/>
      <c r="O390" s="184"/>
      <c r="P390" s="184"/>
      <c r="Q390" s="184"/>
      <c r="R390" s="184"/>
      <c r="S390" s="184"/>
      <c r="T390" s="184"/>
      <c r="U390" s="184"/>
      <c r="V390" s="184"/>
      <c r="W390" s="184"/>
      <c r="X390" s="184"/>
      <c r="Y390" s="184"/>
      <c r="Z390" s="184"/>
    </row>
    <row r="391" ht="15.75" customHeight="1">
      <c r="A391" s="184"/>
      <c r="B391" s="184"/>
      <c r="C391" s="184"/>
      <c r="D391" s="184"/>
      <c r="E391" s="184"/>
      <c r="F391" s="184"/>
      <c r="G391" s="184"/>
      <c r="H391" s="184"/>
      <c r="I391" s="184"/>
      <c r="J391" s="184"/>
      <c r="K391" s="184"/>
      <c r="L391" s="184"/>
      <c r="M391" s="184"/>
      <c r="N391" s="184"/>
      <c r="O391" s="184"/>
      <c r="P391" s="184"/>
      <c r="Q391" s="184"/>
      <c r="R391" s="184"/>
      <c r="S391" s="184"/>
      <c r="T391" s="184"/>
      <c r="U391" s="184"/>
      <c r="V391" s="184"/>
      <c r="W391" s="184"/>
      <c r="X391" s="184"/>
      <c r="Y391" s="184"/>
      <c r="Z391" s="184"/>
    </row>
    <row r="392" ht="15.75" customHeight="1">
      <c r="A392" s="184"/>
      <c r="B392" s="184"/>
      <c r="C392" s="184"/>
      <c r="D392" s="184"/>
      <c r="E392" s="184"/>
      <c r="F392" s="184"/>
      <c r="G392" s="184"/>
      <c r="H392" s="184"/>
      <c r="I392" s="184"/>
      <c r="J392" s="184"/>
      <c r="K392" s="184"/>
      <c r="L392" s="184"/>
      <c r="M392" s="184"/>
      <c r="N392" s="184"/>
      <c r="O392" s="184"/>
      <c r="P392" s="184"/>
      <c r="Q392" s="184"/>
      <c r="R392" s="184"/>
      <c r="S392" s="184"/>
      <c r="T392" s="184"/>
      <c r="U392" s="184"/>
      <c r="V392" s="184"/>
      <c r="W392" s="184"/>
      <c r="X392" s="184"/>
      <c r="Y392" s="184"/>
      <c r="Z392" s="184"/>
    </row>
    <row r="393" ht="15.75" customHeight="1">
      <c r="A393" s="184"/>
      <c r="B393" s="184"/>
      <c r="C393" s="184"/>
      <c r="D393" s="184"/>
      <c r="E393" s="184"/>
      <c r="F393" s="184"/>
      <c r="G393" s="184"/>
      <c r="H393" s="184"/>
      <c r="I393" s="184"/>
      <c r="J393" s="184"/>
      <c r="K393" s="184"/>
      <c r="L393" s="184"/>
      <c r="M393" s="184"/>
      <c r="N393" s="184"/>
      <c r="O393" s="184"/>
      <c r="P393" s="184"/>
      <c r="Q393" s="184"/>
      <c r="R393" s="184"/>
      <c r="S393" s="184"/>
      <c r="T393" s="184"/>
      <c r="U393" s="184"/>
      <c r="V393" s="184"/>
      <c r="W393" s="184"/>
      <c r="X393" s="184"/>
      <c r="Y393" s="184"/>
      <c r="Z393" s="184"/>
    </row>
    <row r="394" ht="15.75" customHeight="1">
      <c r="A394" s="184"/>
      <c r="B394" s="184"/>
      <c r="C394" s="184"/>
      <c r="D394" s="184"/>
      <c r="E394" s="184"/>
      <c r="F394" s="184"/>
      <c r="G394" s="184"/>
      <c r="H394" s="184"/>
      <c r="I394" s="184"/>
      <c r="J394" s="184"/>
      <c r="K394" s="184"/>
      <c r="L394" s="184"/>
      <c r="M394" s="184"/>
      <c r="N394" s="184"/>
      <c r="O394" s="184"/>
      <c r="P394" s="184"/>
      <c r="Q394" s="184"/>
      <c r="R394" s="184"/>
      <c r="S394" s="184"/>
      <c r="T394" s="184"/>
      <c r="U394" s="184"/>
      <c r="V394" s="184"/>
      <c r="W394" s="184"/>
      <c r="X394" s="184"/>
      <c r="Y394" s="184"/>
      <c r="Z394" s="184"/>
    </row>
    <row r="395" ht="15.75" customHeight="1">
      <c r="A395" s="184"/>
      <c r="B395" s="184"/>
      <c r="C395" s="184"/>
      <c r="D395" s="184"/>
      <c r="E395" s="184"/>
      <c r="F395" s="184"/>
      <c r="G395" s="184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  <c r="U395" s="184"/>
      <c r="V395" s="184"/>
      <c r="W395" s="184"/>
      <c r="X395" s="184"/>
      <c r="Y395" s="184"/>
      <c r="Z395" s="184"/>
    </row>
    <row r="396" ht="15.75" customHeight="1">
      <c r="A396" s="184"/>
      <c r="B396" s="184"/>
      <c r="C396" s="184"/>
      <c r="D396" s="184"/>
      <c r="E396" s="184"/>
      <c r="F396" s="184"/>
      <c r="G396" s="184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4"/>
      <c r="S396" s="184"/>
      <c r="T396" s="184"/>
      <c r="U396" s="184"/>
      <c r="V396" s="184"/>
      <c r="W396" s="184"/>
      <c r="X396" s="184"/>
      <c r="Y396" s="184"/>
      <c r="Z396" s="184"/>
    </row>
    <row r="397" ht="15.75" customHeight="1">
      <c r="A397" s="184"/>
      <c r="B397" s="184"/>
      <c r="C397" s="184"/>
      <c r="D397" s="184"/>
      <c r="E397" s="184"/>
      <c r="F397" s="184"/>
      <c r="G397" s="184"/>
      <c r="H397" s="184"/>
      <c r="I397" s="184"/>
      <c r="J397" s="184"/>
      <c r="K397" s="184"/>
      <c r="L397" s="184"/>
      <c r="M397" s="184"/>
      <c r="N397" s="184"/>
      <c r="O397" s="184"/>
      <c r="P397" s="184"/>
      <c r="Q397" s="184"/>
      <c r="R397" s="184"/>
      <c r="S397" s="184"/>
      <c r="T397" s="184"/>
      <c r="U397" s="184"/>
      <c r="V397" s="184"/>
      <c r="W397" s="184"/>
      <c r="X397" s="184"/>
      <c r="Y397" s="184"/>
      <c r="Z397" s="184"/>
    </row>
    <row r="398" ht="15.75" customHeight="1">
      <c r="A398" s="184"/>
      <c r="B398" s="184"/>
      <c r="C398" s="184"/>
      <c r="D398" s="184"/>
      <c r="E398" s="184"/>
      <c r="F398" s="184"/>
      <c r="G398" s="184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4"/>
      <c r="S398" s="184"/>
      <c r="T398" s="184"/>
      <c r="U398" s="184"/>
      <c r="V398" s="184"/>
      <c r="W398" s="184"/>
      <c r="X398" s="184"/>
      <c r="Y398" s="184"/>
      <c r="Z398" s="184"/>
    </row>
    <row r="399" ht="15.75" customHeight="1">
      <c r="A399" s="184"/>
      <c r="B399" s="184"/>
      <c r="C399" s="184"/>
      <c r="D399" s="184"/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4"/>
      <c r="T399" s="184"/>
      <c r="U399" s="184"/>
      <c r="V399" s="184"/>
      <c r="W399" s="184"/>
      <c r="X399" s="184"/>
      <c r="Y399" s="184"/>
      <c r="Z399" s="184"/>
    </row>
    <row r="400" ht="15.75" customHeight="1">
      <c r="A400" s="184"/>
      <c r="B400" s="184"/>
      <c r="C400" s="184"/>
      <c r="D400" s="184"/>
      <c r="E400" s="184"/>
      <c r="F400" s="184"/>
      <c r="G400" s="184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4"/>
      <c r="Z400" s="184"/>
    </row>
    <row r="401" ht="15.75" customHeight="1">
      <c r="A401" s="184"/>
      <c r="B401" s="184"/>
      <c r="C401" s="184"/>
      <c r="D401" s="184"/>
      <c r="E401" s="184"/>
      <c r="F401" s="184"/>
      <c r="G401" s="184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184"/>
      <c r="T401" s="184"/>
      <c r="U401" s="184"/>
      <c r="V401" s="184"/>
      <c r="W401" s="184"/>
      <c r="X401" s="184"/>
      <c r="Y401" s="184"/>
      <c r="Z401" s="184"/>
    </row>
    <row r="402" ht="15.75" customHeight="1">
      <c r="A402" s="184"/>
      <c r="B402" s="184"/>
      <c r="C402" s="184"/>
      <c r="D402" s="184"/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  <c r="U402" s="184"/>
      <c r="V402" s="184"/>
      <c r="W402" s="184"/>
      <c r="X402" s="184"/>
      <c r="Y402" s="184"/>
      <c r="Z402" s="184"/>
    </row>
    <row r="403" ht="15.75" customHeight="1">
      <c r="A403" s="184"/>
      <c r="B403" s="184"/>
      <c r="C403" s="184"/>
      <c r="D403" s="184"/>
      <c r="E403" s="184"/>
      <c r="F403" s="184"/>
      <c r="G403" s="184"/>
      <c r="H403" s="184"/>
      <c r="I403" s="184"/>
      <c r="J403" s="184"/>
      <c r="K403" s="184"/>
      <c r="L403" s="184"/>
      <c r="M403" s="184"/>
      <c r="N403" s="184"/>
      <c r="O403" s="184"/>
      <c r="P403" s="184"/>
      <c r="Q403" s="184"/>
      <c r="R403" s="184"/>
      <c r="S403" s="184"/>
      <c r="T403" s="184"/>
      <c r="U403" s="184"/>
      <c r="V403" s="184"/>
      <c r="W403" s="184"/>
      <c r="X403" s="184"/>
      <c r="Y403" s="184"/>
      <c r="Z403" s="184"/>
    </row>
    <row r="404" ht="15.75" customHeight="1">
      <c r="A404" s="184"/>
      <c r="B404" s="184"/>
      <c r="C404" s="184"/>
      <c r="D404" s="184"/>
      <c r="E404" s="184"/>
      <c r="F404" s="184"/>
      <c r="G404" s="184"/>
      <c r="H404" s="184"/>
      <c r="I404" s="184"/>
      <c r="J404" s="184"/>
      <c r="K404" s="184"/>
      <c r="L404" s="184"/>
      <c r="M404" s="184"/>
      <c r="N404" s="184"/>
      <c r="O404" s="184"/>
      <c r="P404" s="184"/>
      <c r="Q404" s="184"/>
      <c r="R404" s="184"/>
      <c r="S404" s="184"/>
      <c r="T404" s="184"/>
      <c r="U404" s="184"/>
      <c r="V404" s="184"/>
      <c r="W404" s="184"/>
      <c r="X404" s="184"/>
      <c r="Y404" s="184"/>
      <c r="Z404" s="184"/>
    </row>
    <row r="405" ht="15.75" customHeight="1">
      <c r="A405" s="184"/>
      <c r="B405" s="184"/>
      <c r="C405" s="184"/>
      <c r="D405" s="184"/>
      <c r="E405" s="184"/>
      <c r="F405" s="184"/>
      <c r="G405" s="184"/>
      <c r="H405" s="184"/>
      <c r="I405" s="184"/>
      <c r="J405" s="184"/>
      <c r="K405" s="184"/>
      <c r="L405" s="184"/>
      <c r="M405" s="184"/>
      <c r="N405" s="184"/>
      <c r="O405" s="184"/>
      <c r="P405" s="184"/>
      <c r="Q405" s="184"/>
      <c r="R405" s="184"/>
      <c r="S405" s="184"/>
      <c r="T405" s="184"/>
      <c r="U405" s="184"/>
      <c r="V405" s="184"/>
      <c r="W405" s="184"/>
      <c r="X405" s="184"/>
      <c r="Y405" s="184"/>
      <c r="Z405" s="184"/>
    </row>
    <row r="406" ht="15.75" customHeight="1">
      <c r="A406" s="184"/>
      <c r="B406" s="184"/>
      <c r="C406" s="184"/>
      <c r="D406" s="184"/>
      <c r="E406" s="184"/>
      <c r="F406" s="184"/>
      <c r="G406" s="184"/>
      <c r="H406" s="184"/>
      <c r="I406" s="184"/>
      <c r="J406" s="184"/>
      <c r="K406" s="184"/>
      <c r="L406" s="184"/>
      <c r="M406" s="184"/>
      <c r="N406" s="184"/>
      <c r="O406" s="184"/>
      <c r="P406" s="184"/>
      <c r="Q406" s="184"/>
      <c r="R406" s="184"/>
      <c r="S406" s="184"/>
      <c r="T406" s="184"/>
      <c r="U406" s="184"/>
      <c r="V406" s="184"/>
      <c r="W406" s="184"/>
      <c r="X406" s="184"/>
      <c r="Y406" s="184"/>
      <c r="Z406" s="184"/>
    </row>
    <row r="407" ht="15.75" customHeight="1">
      <c r="A407" s="184"/>
      <c r="B407" s="184"/>
      <c r="C407" s="184"/>
      <c r="D407" s="184"/>
      <c r="E407" s="184"/>
      <c r="F407" s="184"/>
      <c r="G407" s="184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  <c r="S407" s="184"/>
      <c r="T407" s="184"/>
      <c r="U407" s="184"/>
      <c r="V407" s="184"/>
      <c r="W407" s="184"/>
      <c r="X407" s="184"/>
      <c r="Y407" s="184"/>
      <c r="Z407" s="184"/>
    </row>
    <row r="408" ht="15.75" customHeight="1">
      <c r="A408" s="184"/>
      <c r="B408" s="184"/>
      <c r="C408" s="184"/>
      <c r="D408" s="184"/>
      <c r="E408" s="184"/>
      <c r="F408" s="184"/>
      <c r="G408" s="184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  <c r="S408" s="184"/>
      <c r="T408" s="184"/>
      <c r="U408" s="184"/>
      <c r="V408" s="184"/>
      <c r="W408" s="184"/>
      <c r="X408" s="184"/>
      <c r="Y408" s="184"/>
      <c r="Z408" s="184"/>
    </row>
    <row r="409" ht="15.75" customHeight="1">
      <c r="A409" s="184"/>
      <c r="B409" s="184"/>
      <c r="C409" s="184"/>
      <c r="D409" s="184"/>
      <c r="E409" s="184"/>
      <c r="F409" s="184"/>
      <c r="G409" s="184"/>
      <c r="H409" s="184"/>
      <c r="I409" s="184"/>
      <c r="J409" s="184"/>
      <c r="K409" s="184"/>
      <c r="L409" s="184"/>
      <c r="M409" s="184"/>
      <c r="N409" s="184"/>
      <c r="O409" s="184"/>
      <c r="P409" s="184"/>
      <c r="Q409" s="184"/>
      <c r="R409" s="184"/>
      <c r="S409" s="184"/>
      <c r="T409" s="184"/>
      <c r="U409" s="184"/>
      <c r="V409" s="184"/>
      <c r="W409" s="184"/>
      <c r="X409" s="184"/>
      <c r="Y409" s="184"/>
      <c r="Z409" s="184"/>
    </row>
    <row r="410" ht="15.75" customHeight="1">
      <c r="A410" s="184"/>
      <c r="B410" s="184"/>
      <c r="C410" s="184"/>
      <c r="D410" s="184"/>
      <c r="E410" s="184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  <c r="S410" s="184"/>
      <c r="T410" s="184"/>
      <c r="U410" s="184"/>
      <c r="V410" s="184"/>
      <c r="W410" s="184"/>
      <c r="X410" s="184"/>
      <c r="Y410" s="184"/>
      <c r="Z410" s="184"/>
    </row>
    <row r="411" ht="15.75" customHeight="1">
      <c r="A411" s="184"/>
      <c r="B411" s="184"/>
      <c r="C411" s="184"/>
      <c r="D411" s="184"/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  <c r="U411" s="184"/>
      <c r="V411" s="184"/>
      <c r="W411" s="184"/>
      <c r="X411" s="184"/>
      <c r="Y411" s="184"/>
      <c r="Z411" s="184"/>
    </row>
    <row r="412" ht="15.75" customHeight="1">
      <c r="A412" s="184"/>
      <c r="B412" s="184"/>
      <c r="C412" s="184"/>
      <c r="D412" s="184"/>
      <c r="E412" s="184"/>
      <c r="F412" s="184"/>
      <c r="G412" s="184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  <c r="U412" s="184"/>
      <c r="V412" s="184"/>
      <c r="W412" s="184"/>
      <c r="X412" s="184"/>
      <c r="Y412" s="184"/>
      <c r="Z412" s="184"/>
    </row>
    <row r="413" ht="15.75" customHeight="1">
      <c r="A413" s="184"/>
      <c r="B413" s="184"/>
      <c r="C413" s="184"/>
      <c r="D413" s="184"/>
      <c r="E413" s="184"/>
      <c r="F413" s="184"/>
      <c r="G413" s="184"/>
      <c r="H413" s="184"/>
      <c r="I413" s="184"/>
      <c r="J413" s="184"/>
      <c r="K413" s="184"/>
      <c r="L413" s="184"/>
      <c r="M413" s="184"/>
      <c r="N413" s="184"/>
      <c r="O413" s="184"/>
      <c r="P413" s="184"/>
      <c r="Q413" s="184"/>
      <c r="R413" s="184"/>
      <c r="S413" s="184"/>
      <c r="T413" s="184"/>
      <c r="U413" s="184"/>
      <c r="V413" s="184"/>
      <c r="W413" s="184"/>
      <c r="X413" s="184"/>
      <c r="Y413" s="184"/>
      <c r="Z413" s="184"/>
    </row>
    <row r="414" ht="15.75" customHeight="1">
      <c r="A414" s="184"/>
      <c r="B414" s="184"/>
      <c r="C414" s="184"/>
      <c r="D414" s="184"/>
      <c r="E414" s="184"/>
      <c r="F414" s="184"/>
      <c r="G414" s="184"/>
      <c r="H414" s="184"/>
      <c r="I414" s="184"/>
      <c r="J414" s="184"/>
      <c r="K414" s="184"/>
      <c r="L414" s="184"/>
      <c r="M414" s="184"/>
      <c r="N414" s="184"/>
      <c r="O414" s="184"/>
      <c r="P414" s="184"/>
      <c r="Q414" s="184"/>
      <c r="R414" s="184"/>
      <c r="S414" s="184"/>
      <c r="T414" s="184"/>
      <c r="U414" s="184"/>
      <c r="V414" s="184"/>
      <c r="W414" s="184"/>
      <c r="X414" s="184"/>
      <c r="Y414" s="184"/>
      <c r="Z414" s="184"/>
    </row>
    <row r="415" ht="15.75" customHeight="1">
      <c r="A415" s="184"/>
      <c r="B415" s="184"/>
      <c r="C415" s="184"/>
      <c r="D415" s="184"/>
      <c r="E415" s="184"/>
      <c r="F415" s="184"/>
      <c r="G415" s="184"/>
      <c r="H415" s="184"/>
      <c r="I415" s="184"/>
      <c r="J415" s="184"/>
      <c r="K415" s="184"/>
      <c r="L415" s="184"/>
      <c r="M415" s="184"/>
      <c r="N415" s="184"/>
      <c r="O415" s="184"/>
      <c r="P415" s="184"/>
      <c r="Q415" s="184"/>
      <c r="R415" s="184"/>
      <c r="S415" s="184"/>
      <c r="T415" s="184"/>
      <c r="U415" s="184"/>
      <c r="V415" s="184"/>
      <c r="W415" s="184"/>
      <c r="X415" s="184"/>
      <c r="Y415" s="184"/>
      <c r="Z415" s="184"/>
    </row>
    <row r="416" ht="15.75" customHeight="1">
      <c r="A416" s="184"/>
      <c r="B416" s="184"/>
      <c r="C416" s="184"/>
      <c r="D416" s="184"/>
      <c r="E416" s="184"/>
      <c r="F416" s="184"/>
      <c r="G416" s="184"/>
      <c r="H416" s="184"/>
      <c r="I416" s="184"/>
      <c r="J416" s="184"/>
      <c r="K416" s="184"/>
      <c r="L416" s="184"/>
      <c r="M416" s="184"/>
      <c r="N416" s="184"/>
      <c r="O416" s="184"/>
      <c r="P416" s="184"/>
      <c r="Q416" s="184"/>
      <c r="R416" s="184"/>
      <c r="S416" s="184"/>
      <c r="T416" s="184"/>
      <c r="U416" s="184"/>
      <c r="V416" s="184"/>
      <c r="W416" s="184"/>
      <c r="X416" s="184"/>
      <c r="Y416" s="184"/>
      <c r="Z416" s="184"/>
    </row>
    <row r="417" ht="15.75" customHeight="1">
      <c r="A417" s="184"/>
      <c r="B417" s="184"/>
      <c r="C417" s="184"/>
      <c r="D417" s="184"/>
      <c r="E417" s="184"/>
      <c r="F417" s="184"/>
      <c r="G417" s="184"/>
      <c r="H417" s="184"/>
      <c r="I417" s="184"/>
      <c r="J417" s="184"/>
      <c r="K417" s="184"/>
      <c r="L417" s="184"/>
      <c r="M417" s="184"/>
      <c r="N417" s="184"/>
      <c r="O417" s="184"/>
      <c r="P417" s="184"/>
      <c r="Q417" s="184"/>
      <c r="R417" s="184"/>
      <c r="S417" s="184"/>
      <c r="T417" s="184"/>
      <c r="U417" s="184"/>
      <c r="V417" s="184"/>
      <c r="W417" s="184"/>
      <c r="X417" s="184"/>
      <c r="Y417" s="184"/>
      <c r="Z417" s="184"/>
    </row>
    <row r="418" ht="15.75" customHeight="1">
      <c r="A418" s="184"/>
      <c r="B418" s="184"/>
      <c r="C418" s="184"/>
      <c r="D418" s="184"/>
      <c r="E418" s="184"/>
      <c r="F418" s="184"/>
      <c r="G418" s="184"/>
      <c r="H418" s="184"/>
      <c r="I418" s="184"/>
      <c r="J418" s="184"/>
      <c r="K418" s="184"/>
      <c r="L418" s="184"/>
      <c r="M418" s="184"/>
      <c r="N418" s="184"/>
      <c r="O418" s="184"/>
      <c r="P418" s="184"/>
      <c r="Q418" s="184"/>
      <c r="R418" s="184"/>
      <c r="S418" s="184"/>
      <c r="T418" s="184"/>
      <c r="U418" s="184"/>
      <c r="V418" s="184"/>
      <c r="W418" s="184"/>
      <c r="X418" s="184"/>
      <c r="Y418" s="184"/>
      <c r="Z418" s="184"/>
    </row>
    <row r="419" ht="15.75" customHeight="1">
      <c r="A419" s="184"/>
      <c r="B419" s="184"/>
      <c r="C419" s="184"/>
      <c r="D419" s="184"/>
      <c r="E419" s="184"/>
      <c r="F419" s="184"/>
      <c r="G419" s="184"/>
      <c r="H419" s="184"/>
      <c r="I419" s="184"/>
      <c r="J419" s="184"/>
      <c r="K419" s="184"/>
      <c r="L419" s="184"/>
      <c r="M419" s="184"/>
      <c r="N419" s="184"/>
      <c r="O419" s="184"/>
      <c r="P419" s="184"/>
      <c r="Q419" s="184"/>
      <c r="R419" s="184"/>
      <c r="S419" s="184"/>
      <c r="T419" s="184"/>
      <c r="U419" s="184"/>
      <c r="V419" s="184"/>
      <c r="W419" s="184"/>
      <c r="X419" s="184"/>
      <c r="Y419" s="184"/>
      <c r="Z419" s="184"/>
    </row>
    <row r="420" ht="15.75" customHeight="1">
      <c r="A420" s="184"/>
      <c r="B420" s="184"/>
      <c r="C420" s="184"/>
      <c r="D420" s="184"/>
      <c r="E420" s="184"/>
      <c r="F420" s="184"/>
      <c r="G420" s="184"/>
      <c r="H420" s="184"/>
      <c r="I420" s="184"/>
      <c r="J420" s="184"/>
      <c r="K420" s="184"/>
      <c r="L420" s="184"/>
      <c r="M420" s="184"/>
      <c r="N420" s="184"/>
      <c r="O420" s="184"/>
      <c r="P420" s="184"/>
      <c r="Q420" s="184"/>
      <c r="R420" s="184"/>
      <c r="S420" s="184"/>
      <c r="T420" s="184"/>
      <c r="U420" s="184"/>
      <c r="V420" s="184"/>
      <c r="W420" s="184"/>
      <c r="X420" s="184"/>
      <c r="Y420" s="184"/>
      <c r="Z420" s="184"/>
    </row>
    <row r="421" ht="15.75" customHeight="1">
      <c r="A421" s="184"/>
      <c r="B421" s="184"/>
      <c r="C421" s="184"/>
      <c r="D421" s="184"/>
      <c r="E421" s="184"/>
      <c r="F421" s="184"/>
      <c r="G421" s="184"/>
      <c r="H421" s="184"/>
      <c r="I421" s="184"/>
      <c r="J421" s="184"/>
      <c r="K421" s="184"/>
      <c r="L421" s="184"/>
      <c r="M421" s="184"/>
      <c r="N421" s="184"/>
      <c r="O421" s="184"/>
      <c r="P421" s="184"/>
      <c r="Q421" s="184"/>
      <c r="R421" s="184"/>
      <c r="S421" s="184"/>
      <c r="T421" s="184"/>
      <c r="U421" s="184"/>
      <c r="V421" s="184"/>
      <c r="W421" s="184"/>
      <c r="X421" s="184"/>
      <c r="Y421" s="184"/>
      <c r="Z421" s="184"/>
    </row>
    <row r="422" ht="15.75" customHeight="1">
      <c r="A422" s="184"/>
      <c r="B422" s="184"/>
      <c r="C422" s="184"/>
      <c r="D422" s="184"/>
      <c r="E422" s="184"/>
      <c r="F422" s="184"/>
      <c r="G422" s="184"/>
      <c r="H422" s="184"/>
      <c r="I422" s="184"/>
      <c r="J422" s="184"/>
      <c r="K422" s="184"/>
      <c r="L422" s="184"/>
      <c r="M422" s="184"/>
      <c r="N422" s="184"/>
      <c r="O422" s="184"/>
      <c r="P422" s="184"/>
      <c r="Q422" s="184"/>
      <c r="R422" s="184"/>
      <c r="S422" s="184"/>
      <c r="T422" s="184"/>
      <c r="U422" s="184"/>
      <c r="V422" s="184"/>
      <c r="W422" s="184"/>
      <c r="X422" s="184"/>
      <c r="Y422" s="184"/>
      <c r="Z422" s="184"/>
    </row>
    <row r="423" ht="15.75" customHeight="1">
      <c r="A423" s="184"/>
      <c r="B423" s="184"/>
      <c r="C423" s="184"/>
      <c r="D423" s="184"/>
      <c r="E423" s="184"/>
      <c r="F423" s="184"/>
      <c r="G423" s="184"/>
      <c r="H423" s="184"/>
      <c r="I423" s="184"/>
      <c r="J423" s="184"/>
      <c r="K423" s="184"/>
      <c r="L423" s="184"/>
      <c r="M423" s="184"/>
      <c r="N423" s="184"/>
      <c r="O423" s="184"/>
      <c r="P423" s="184"/>
      <c r="Q423" s="184"/>
      <c r="R423" s="184"/>
      <c r="S423" s="184"/>
      <c r="T423" s="184"/>
      <c r="U423" s="184"/>
      <c r="V423" s="184"/>
      <c r="W423" s="184"/>
      <c r="X423" s="184"/>
      <c r="Y423" s="184"/>
      <c r="Z423" s="184"/>
    </row>
    <row r="424" ht="15.75" customHeight="1">
      <c r="A424" s="184"/>
      <c r="B424" s="184"/>
      <c r="C424" s="184"/>
      <c r="D424" s="184"/>
      <c r="E424" s="184"/>
      <c r="F424" s="184"/>
      <c r="G424" s="184"/>
      <c r="H424" s="184"/>
      <c r="I424" s="184"/>
      <c r="J424" s="184"/>
      <c r="K424" s="184"/>
      <c r="L424" s="184"/>
      <c r="M424" s="184"/>
      <c r="N424" s="184"/>
      <c r="O424" s="184"/>
      <c r="P424" s="184"/>
      <c r="Q424" s="184"/>
      <c r="R424" s="184"/>
      <c r="S424" s="184"/>
      <c r="T424" s="184"/>
      <c r="U424" s="184"/>
      <c r="V424" s="184"/>
      <c r="W424" s="184"/>
      <c r="X424" s="184"/>
      <c r="Y424" s="184"/>
      <c r="Z424" s="184"/>
    </row>
    <row r="425" ht="15.75" customHeight="1">
      <c r="A425" s="184"/>
      <c r="B425" s="184"/>
      <c r="C425" s="184"/>
      <c r="D425" s="184"/>
      <c r="E425" s="184"/>
      <c r="F425" s="184"/>
      <c r="G425" s="184"/>
      <c r="H425" s="184"/>
      <c r="I425" s="184"/>
      <c r="J425" s="184"/>
      <c r="K425" s="184"/>
      <c r="L425" s="184"/>
      <c r="M425" s="184"/>
      <c r="N425" s="184"/>
      <c r="O425" s="184"/>
      <c r="P425" s="184"/>
      <c r="Q425" s="184"/>
      <c r="R425" s="184"/>
      <c r="S425" s="184"/>
      <c r="T425" s="184"/>
      <c r="U425" s="184"/>
      <c r="V425" s="184"/>
      <c r="W425" s="184"/>
      <c r="X425" s="184"/>
      <c r="Y425" s="184"/>
      <c r="Z425" s="184"/>
    </row>
    <row r="426" ht="15.75" customHeight="1">
      <c r="A426" s="184"/>
      <c r="B426" s="184"/>
      <c r="C426" s="184"/>
      <c r="D426" s="184"/>
      <c r="E426" s="184"/>
      <c r="F426" s="184"/>
      <c r="G426" s="184"/>
      <c r="H426" s="184"/>
      <c r="I426" s="184"/>
      <c r="J426" s="184"/>
      <c r="K426" s="184"/>
      <c r="L426" s="184"/>
      <c r="M426" s="184"/>
      <c r="N426" s="184"/>
      <c r="O426" s="184"/>
      <c r="P426" s="184"/>
      <c r="Q426" s="184"/>
      <c r="R426" s="184"/>
      <c r="S426" s="184"/>
      <c r="T426" s="184"/>
      <c r="U426" s="184"/>
      <c r="V426" s="184"/>
      <c r="W426" s="184"/>
      <c r="X426" s="184"/>
      <c r="Y426" s="184"/>
      <c r="Z426" s="184"/>
    </row>
    <row r="427" ht="15.75" customHeight="1">
      <c r="A427" s="184"/>
      <c r="B427" s="184"/>
      <c r="C427" s="184"/>
      <c r="D427" s="184"/>
      <c r="E427" s="184"/>
      <c r="F427" s="184"/>
      <c r="G427" s="184"/>
      <c r="H427" s="184"/>
      <c r="I427" s="184"/>
      <c r="J427" s="184"/>
      <c r="K427" s="184"/>
      <c r="L427" s="184"/>
      <c r="M427" s="184"/>
      <c r="N427" s="184"/>
      <c r="O427" s="184"/>
      <c r="P427" s="184"/>
      <c r="Q427" s="184"/>
      <c r="R427" s="184"/>
      <c r="S427" s="184"/>
      <c r="T427" s="184"/>
      <c r="U427" s="184"/>
      <c r="V427" s="184"/>
      <c r="W427" s="184"/>
      <c r="X427" s="184"/>
      <c r="Y427" s="184"/>
      <c r="Z427" s="184"/>
    </row>
    <row r="428" ht="15.75" customHeight="1">
      <c r="A428" s="184"/>
      <c r="B428" s="184"/>
      <c r="C428" s="184"/>
      <c r="D428" s="184"/>
      <c r="E428" s="184"/>
      <c r="F428" s="184"/>
      <c r="G428" s="184"/>
      <c r="H428" s="184"/>
      <c r="I428" s="184"/>
      <c r="J428" s="184"/>
      <c r="K428" s="184"/>
      <c r="L428" s="184"/>
      <c r="M428" s="184"/>
      <c r="N428" s="184"/>
      <c r="O428" s="184"/>
      <c r="P428" s="184"/>
      <c r="Q428" s="184"/>
      <c r="R428" s="184"/>
      <c r="S428" s="184"/>
      <c r="T428" s="184"/>
      <c r="U428" s="184"/>
      <c r="V428" s="184"/>
      <c r="W428" s="184"/>
      <c r="X428" s="184"/>
      <c r="Y428" s="184"/>
      <c r="Z428" s="184"/>
    </row>
    <row r="429" ht="15.75" customHeight="1">
      <c r="A429" s="184"/>
      <c r="B429" s="184"/>
      <c r="C429" s="184"/>
      <c r="D429" s="184"/>
      <c r="E429" s="184"/>
      <c r="F429" s="184"/>
      <c r="G429" s="184"/>
      <c r="H429" s="184"/>
      <c r="I429" s="184"/>
      <c r="J429" s="184"/>
      <c r="K429" s="184"/>
      <c r="L429" s="184"/>
      <c r="M429" s="184"/>
      <c r="N429" s="184"/>
      <c r="O429" s="184"/>
      <c r="P429" s="184"/>
      <c r="Q429" s="184"/>
      <c r="R429" s="184"/>
      <c r="S429" s="184"/>
      <c r="T429" s="184"/>
      <c r="U429" s="184"/>
      <c r="V429" s="184"/>
      <c r="W429" s="184"/>
      <c r="X429" s="184"/>
      <c r="Y429" s="184"/>
      <c r="Z429" s="184"/>
    </row>
    <row r="430" ht="15.75" customHeight="1">
      <c r="A430" s="184"/>
      <c r="B430" s="184"/>
      <c r="C430" s="184"/>
      <c r="D430" s="184"/>
      <c r="E430" s="184"/>
      <c r="F430" s="184"/>
      <c r="G430" s="184"/>
      <c r="H430" s="184"/>
      <c r="I430" s="184"/>
      <c r="J430" s="184"/>
      <c r="K430" s="184"/>
      <c r="L430" s="184"/>
      <c r="M430" s="184"/>
      <c r="N430" s="184"/>
      <c r="O430" s="184"/>
      <c r="P430" s="184"/>
      <c r="Q430" s="184"/>
      <c r="R430" s="184"/>
      <c r="S430" s="184"/>
      <c r="T430" s="184"/>
      <c r="U430" s="184"/>
      <c r="V430" s="184"/>
      <c r="W430" s="184"/>
      <c r="X430" s="184"/>
      <c r="Y430" s="184"/>
      <c r="Z430" s="184"/>
    </row>
    <row r="431" ht="15.75" customHeight="1">
      <c r="A431" s="184"/>
      <c r="B431" s="184"/>
      <c r="C431" s="184"/>
      <c r="D431" s="184"/>
      <c r="E431" s="184"/>
      <c r="F431" s="184"/>
      <c r="G431" s="184"/>
      <c r="H431" s="184"/>
      <c r="I431" s="184"/>
      <c r="J431" s="184"/>
      <c r="K431" s="184"/>
      <c r="L431" s="184"/>
      <c r="M431" s="184"/>
      <c r="N431" s="184"/>
      <c r="O431" s="184"/>
      <c r="P431" s="184"/>
      <c r="Q431" s="184"/>
      <c r="R431" s="184"/>
      <c r="S431" s="184"/>
      <c r="T431" s="184"/>
      <c r="U431" s="184"/>
      <c r="V431" s="184"/>
      <c r="W431" s="184"/>
      <c r="X431" s="184"/>
      <c r="Y431" s="184"/>
      <c r="Z431" s="184"/>
    </row>
    <row r="432" ht="15.75" customHeight="1">
      <c r="A432" s="184"/>
      <c r="B432" s="184"/>
      <c r="C432" s="184"/>
      <c r="D432" s="184"/>
      <c r="E432" s="184"/>
      <c r="F432" s="184"/>
      <c r="G432" s="184"/>
      <c r="H432" s="184"/>
      <c r="I432" s="184"/>
      <c r="J432" s="184"/>
      <c r="K432" s="184"/>
      <c r="L432" s="184"/>
      <c r="M432" s="184"/>
      <c r="N432" s="184"/>
      <c r="O432" s="184"/>
      <c r="P432" s="184"/>
      <c r="Q432" s="184"/>
      <c r="R432" s="184"/>
      <c r="S432" s="184"/>
      <c r="T432" s="184"/>
      <c r="U432" s="184"/>
      <c r="V432" s="184"/>
      <c r="W432" s="184"/>
      <c r="X432" s="184"/>
      <c r="Y432" s="184"/>
      <c r="Z432" s="184"/>
    </row>
    <row r="433" ht="15.75" customHeight="1">
      <c r="A433" s="184"/>
      <c r="B433" s="184"/>
      <c r="C433" s="184"/>
      <c r="D433" s="184"/>
      <c r="E433" s="184"/>
      <c r="F433" s="184"/>
      <c r="G433" s="184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4"/>
      <c r="S433" s="184"/>
      <c r="T433" s="184"/>
      <c r="U433" s="184"/>
      <c r="V433" s="184"/>
      <c r="W433" s="184"/>
      <c r="X433" s="184"/>
      <c r="Y433" s="184"/>
      <c r="Z433" s="184"/>
    </row>
    <row r="434" ht="15.75" customHeight="1">
      <c r="A434" s="184"/>
      <c r="B434" s="184"/>
      <c r="C434" s="184"/>
      <c r="D434" s="184"/>
      <c r="E434" s="184"/>
      <c r="F434" s="184"/>
      <c r="G434" s="184"/>
      <c r="H434" s="184"/>
      <c r="I434" s="184"/>
      <c r="J434" s="184"/>
      <c r="K434" s="184"/>
      <c r="L434" s="184"/>
      <c r="M434" s="184"/>
      <c r="N434" s="184"/>
      <c r="O434" s="184"/>
      <c r="P434" s="184"/>
      <c r="Q434" s="184"/>
      <c r="R434" s="184"/>
      <c r="S434" s="184"/>
      <c r="T434" s="184"/>
      <c r="U434" s="184"/>
      <c r="V434" s="184"/>
      <c r="W434" s="184"/>
      <c r="X434" s="184"/>
      <c r="Y434" s="184"/>
      <c r="Z434" s="184"/>
    </row>
    <row r="435" ht="15.75" customHeight="1">
      <c r="A435" s="184"/>
      <c r="B435" s="184"/>
      <c r="C435" s="184"/>
      <c r="D435" s="184"/>
      <c r="E435" s="184"/>
      <c r="F435" s="184"/>
      <c r="G435" s="184"/>
      <c r="H435" s="184"/>
      <c r="I435" s="184"/>
      <c r="J435" s="184"/>
      <c r="K435" s="184"/>
      <c r="L435" s="184"/>
      <c r="M435" s="184"/>
      <c r="N435" s="184"/>
      <c r="O435" s="184"/>
      <c r="P435" s="184"/>
      <c r="Q435" s="184"/>
      <c r="R435" s="184"/>
      <c r="S435" s="184"/>
      <c r="T435" s="184"/>
      <c r="U435" s="184"/>
      <c r="V435" s="184"/>
      <c r="W435" s="184"/>
      <c r="X435" s="184"/>
      <c r="Y435" s="184"/>
      <c r="Z435" s="184"/>
    </row>
    <row r="436" ht="15.75" customHeight="1">
      <c r="A436" s="184"/>
      <c r="B436" s="184"/>
      <c r="C436" s="184"/>
      <c r="D436" s="184"/>
      <c r="E436" s="184"/>
      <c r="F436" s="184"/>
      <c r="G436" s="184"/>
      <c r="H436" s="184"/>
      <c r="I436" s="184"/>
      <c r="J436" s="184"/>
      <c r="K436" s="184"/>
      <c r="L436" s="184"/>
      <c r="M436" s="184"/>
      <c r="N436" s="184"/>
      <c r="O436" s="184"/>
      <c r="P436" s="184"/>
      <c r="Q436" s="184"/>
      <c r="R436" s="184"/>
      <c r="S436" s="184"/>
      <c r="T436" s="184"/>
      <c r="U436" s="184"/>
      <c r="V436" s="184"/>
      <c r="W436" s="184"/>
      <c r="X436" s="184"/>
      <c r="Y436" s="184"/>
      <c r="Z436" s="184"/>
    </row>
    <row r="437" ht="15.75" customHeight="1">
      <c r="A437" s="184"/>
      <c r="B437" s="184"/>
      <c r="C437" s="184"/>
      <c r="D437" s="184"/>
      <c r="E437" s="184"/>
      <c r="F437" s="184"/>
      <c r="G437" s="184"/>
      <c r="H437" s="184"/>
      <c r="I437" s="184"/>
      <c r="J437" s="184"/>
      <c r="K437" s="184"/>
      <c r="L437" s="184"/>
      <c r="M437" s="184"/>
      <c r="N437" s="184"/>
      <c r="O437" s="184"/>
      <c r="P437" s="184"/>
      <c r="Q437" s="184"/>
      <c r="R437" s="184"/>
      <c r="S437" s="184"/>
      <c r="T437" s="184"/>
      <c r="U437" s="184"/>
      <c r="V437" s="184"/>
      <c r="W437" s="184"/>
      <c r="X437" s="184"/>
      <c r="Y437" s="184"/>
      <c r="Z437" s="184"/>
    </row>
    <row r="438" ht="15.75" customHeight="1">
      <c r="A438" s="184"/>
      <c r="B438" s="184"/>
      <c r="C438" s="184"/>
      <c r="D438" s="184"/>
      <c r="E438" s="184"/>
      <c r="F438" s="184"/>
      <c r="G438" s="184"/>
      <c r="H438" s="184"/>
      <c r="I438" s="184"/>
      <c r="J438" s="184"/>
      <c r="K438" s="184"/>
      <c r="L438" s="184"/>
      <c r="M438" s="184"/>
      <c r="N438" s="184"/>
      <c r="O438" s="184"/>
      <c r="P438" s="184"/>
      <c r="Q438" s="184"/>
      <c r="R438" s="184"/>
      <c r="S438" s="184"/>
      <c r="T438" s="184"/>
      <c r="U438" s="184"/>
      <c r="V438" s="184"/>
      <c r="W438" s="184"/>
      <c r="X438" s="184"/>
      <c r="Y438" s="184"/>
      <c r="Z438" s="184"/>
    </row>
    <row r="439" ht="15.75" customHeight="1">
      <c r="A439" s="184"/>
      <c r="B439" s="184"/>
      <c r="C439" s="184"/>
      <c r="D439" s="184"/>
      <c r="E439" s="184"/>
      <c r="F439" s="184"/>
      <c r="G439" s="184"/>
      <c r="H439" s="184"/>
      <c r="I439" s="184"/>
      <c r="J439" s="184"/>
      <c r="K439" s="184"/>
      <c r="L439" s="184"/>
      <c r="M439" s="184"/>
      <c r="N439" s="184"/>
      <c r="O439" s="184"/>
      <c r="P439" s="184"/>
      <c r="Q439" s="184"/>
      <c r="R439" s="184"/>
      <c r="S439" s="184"/>
      <c r="T439" s="184"/>
      <c r="U439" s="184"/>
      <c r="V439" s="184"/>
      <c r="W439" s="184"/>
      <c r="X439" s="184"/>
      <c r="Y439" s="184"/>
      <c r="Z439" s="184"/>
    </row>
    <row r="440" ht="15.75" customHeight="1">
      <c r="A440" s="184"/>
      <c r="B440" s="184"/>
      <c r="C440" s="184"/>
      <c r="D440" s="184"/>
      <c r="E440" s="184"/>
      <c r="F440" s="184"/>
      <c r="G440" s="184"/>
      <c r="H440" s="184"/>
      <c r="I440" s="184"/>
      <c r="J440" s="184"/>
      <c r="K440" s="184"/>
      <c r="L440" s="184"/>
      <c r="M440" s="184"/>
      <c r="N440" s="184"/>
      <c r="O440" s="184"/>
      <c r="P440" s="184"/>
      <c r="Q440" s="184"/>
      <c r="R440" s="184"/>
      <c r="S440" s="184"/>
      <c r="T440" s="184"/>
      <c r="U440" s="184"/>
      <c r="V440" s="184"/>
      <c r="W440" s="184"/>
      <c r="X440" s="184"/>
      <c r="Y440" s="184"/>
      <c r="Z440" s="184"/>
    </row>
    <row r="441" ht="15.75" customHeight="1">
      <c r="A441" s="184"/>
      <c r="B441" s="184"/>
      <c r="C441" s="184"/>
      <c r="D441" s="184"/>
      <c r="E441" s="184"/>
      <c r="F441" s="184"/>
      <c r="G441" s="184"/>
      <c r="H441" s="184"/>
      <c r="I441" s="184"/>
      <c r="J441" s="184"/>
      <c r="K441" s="184"/>
      <c r="L441" s="184"/>
      <c r="M441" s="184"/>
      <c r="N441" s="184"/>
      <c r="O441" s="184"/>
      <c r="P441" s="184"/>
      <c r="Q441" s="184"/>
      <c r="R441" s="184"/>
      <c r="S441" s="184"/>
      <c r="T441" s="184"/>
      <c r="U441" s="184"/>
      <c r="V441" s="184"/>
      <c r="W441" s="184"/>
      <c r="X441" s="184"/>
      <c r="Y441" s="184"/>
      <c r="Z441" s="184"/>
    </row>
    <row r="442" ht="15.75" customHeight="1">
      <c r="A442" s="184"/>
      <c r="B442" s="184"/>
      <c r="C442" s="184"/>
      <c r="D442" s="184"/>
      <c r="E442" s="184"/>
      <c r="F442" s="184"/>
      <c r="G442" s="184"/>
      <c r="H442" s="184"/>
      <c r="I442" s="184"/>
      <c r="J442" s="184"/>
      <c r="K442" s="184"/>
      <c r="L442" s="184"/>
      <c r="M442" s="184"/>
      <c r="N442" s="184"/>
      <c r="O442" s="184"/>
      <c r="P442" s="184"/>
      <c r="Q442" s="184"/>
      <c r="R442" s="184"/>
      <c r="S442" s="184"/>
      <c r="T442" s="184"/>
      <c r="U442" s="184"/>
      <c r="V442" s="184"/>
      <c r="W442" s="184"/>
      <c r="X442" s="184"/>
      <c r="Y442" s="184"/>
      <c r="Z442" s="184"/>
    </row>
    <row r="443" ht="15.75" customHeight="1">
      <c r="A443" s="184"/>
      <c r="B443" s="184"/>
      <c r="C443" s="184"/>
      <c r="D443" s="184"/>
      <c r="E443" s="184"/>
      <c r="F443" s="184"/>
      <c r="G443" s="184"/>
      <c r="H443" s="184"/>
      <c r="I443" s="184"/>
      <c r="J443" s="184"/>
      <c r="K443" s="184"/>
      <c r="L443" s="184"/>
      <c r="M443" s="184"/>
      <c r="N443" s="184"/>
      <c r="O443" s="184"/>
      <c r="P443" s="184"/>
      <c r="Q443" s="184"/>
      <c r="R443" s="184"/>
      <c r="S443" s="184"/>
      <c r="T443" s="184"/>
      <c r="U443" s="184"/>
      <c r="V443" s="184"/>
      <c r="W443" s="184"/>
      <c r="X443" s="184"/>
      <c r="Y443" s="184"/>
      <c r="Z443" s="184"/>
    </row>
    <row r="444" ht="15.75" customHeight="1">
      <c r="A444" s="184"/>
      <c r="B444" s="184"/>
      <c r="C444" s="184"/>
      <c r="D444" s="184"/>
      <c r="E444" s="184"/>
      <c r="F444" s="184"/>
      <c r="G444" s="184"/>
      <c r="H444" s="184"/>
      <c r="I444" s="184"/>
      <c r="J444" s="184"/>
      <c r="K444" s="184"/>
      <c r="L444" s="184"/>
      <c r="M444" s="184"/>
      <c r="N444" s="184"/>
      <c r="O444" s="184"/>
      <c r="P444" s="184"/>
      <c r="Q444" s="184"/>
      <c r="R444" s="184"/>
      <c r="S444" s="184"/>
      <c r="T444" s="184"/>
      <c r="U444" s="184"/>
      <c r="V444" s="184"/>
      <c r="W444" s="184"/>
      <c r="X444" s="184"/>
      <c r="Y444" s="184"/>
      <c r="Z444" s="184"/>
    </row>
    <row r="445" ht="15.75" customHeight="1">
      <c r="A445" s="184"/>
      <c r="B445" s="184"/>
      <c r="C445" s="184"/>
      <c r="D445" s="184"/>
      <c r="E445" s="184"/>
      <c r="F445" s="184"/>
      <c r="G445" s="184"/>
      <c r="H445" s="184"/>
      <c r="I445" s="184"/>
      <c r="J445" s="184"/>
      <c r="K445" s="184"/>
      <c r="L445" s="184"/>
      <c r="M445" s="184"/>
      <c r="N445" s="184"/>
      <c r="O445" s="184"/>
      <c r="P445" s="184"/>
      <c r="Q445" s="184"/>
      <c r="R445" s="184"/>
      <c r="S445" s="184"/>
      <c r="T445" s="184"/>
      <c r="U445" s="184"/>
      <c r="V445" s="184"/>
      <c r="W445" s="184"/>
      <c r="X445" s="184"/>
      <c r="Y445" s="184"/>
      <c r="Z445" s="184"/>
    </row>
    <row r="446" ht="15.75" customHeight="1">
      <c r="A446" s="184"/>
      <c r="B446" s="184"/>
      <c r="C446" s="184"/>
      <c r="D446" s="184"/>
      <c r="E446" s="184"/>
      <c r="F446" s="184"/>
      <c r="G446" s="184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  <c r="U446" s="184"/>
      <c r="V446" s="184"/>
      <c r="W446" s="184"/>
      <c r="X446" s="184"/>
      <c r="Y446" s="184"/>
      <c r="Z446" s="184"/>
    </row>
    <row r="447" ht="15.75" customHeight="1">
      <c r="A447" s="184"/>
      <c r="B447" s="184"/>
      <c r="C447" s="184"/>
      <c r="D447" s="184"/>
      <c r="E447" s="184"/>
      <c r="F447" s="184"/>
      <c r="G447" s="184"/>
      <c r="H447" s="184"/>
      <c r="I447" s="184"/>
      <c r="J447" s="184"/>
      <c r="K447" s="184"/>
      <c r="L447" s="184"/>
      <c r="M447" s="184"/>
      <c r="N447" s="184"/>
      <c r="O447" s="184"/>
      <c r="P447" s="184"/>
      <c r="Q447" s="184"/>
      <c r="R447" s="184"/>
      <c r="S447" s="184"/>
      <c r="T447" s="184"/>
      <c r="U447" s="184"/>
      <c r="V447" s="184"/>
      <c r="W447" s="184"/>
      <c r="X447" s="184"/>
      <c r="Y447" s="184"/>
      <c r="Z447" s="184"/>
    </row>
    <row r="448" ht="15.75" customHeight="1">
      <c r="A448" s="184"/>
      <c r="B448" s="184"/>
      <c r="C448" s="184"/>
      <c r="D448" s="184"/>
      <c r="E448" s="184"/>
      <c r="F448" s="184"/>
      <c r="G448" s="184"/>
      <c r="H448" s="184"/>
      <c r="I448" s="184"/>
      <c r="J448" s="184"/>
      <c r="K448" s="184"/>
      <c r="L448" s="184"/>
      <c r="M448" s="184"/>
      <c r="N448" s="184"/>
      <c r="O448" s="184"/>
      <c r="P448" s="184"/>
      <c r="Q448" s="184"/>
      <c r="R448" s="184"/>
      <c r="S448" s="184"/>
      <c r="T448" s="184"/>
      <c r="U448" s="184"/>
      <c r="V448" s="184"/>
      <c r="W448" s="184"/>
      <c r="X448" s="184"/>
      <c r="Y448" s="184"/>
      <c r="Z448" s="184"/>
    </row>
    <row r="449" ht="15.75" customHeight="1">
      <c r="A449" s="184"/>
      <c r="B449" s="184"/>
      <c r="C449" s="184"/>
      <c r="D449" s="184"/>
      <c r="E449" s="184"/>
      <c r="F449" s="184"/>
      <c r="G449" s="184"/>
      <c r="H449" s="184"/>
      <c r="I449" s="184"/>
      <c r="J449" s="184"/>
      <c r="K449" s="184"/>
      <c r="L449" s="184"/>
      <c r="M449" s="184"/>
      <c r="N449" s="184"/>
      <c r="O449" s="184"/>
      <c r="P449" s="184"/>
      <c r="Q449" s="184"/>
      <c r="R449" s="184"/>
      <c r="S449" s="184"/>
      <c r="T449" s="184"/>
      <c r="U449" s="184"/>
      <c r="V449" s="184"/>
      <c r="W449" s="184"/>
      <c r="X449" s="184"/>
      <c r="Y449" s="184"/>
      <c r="Z449" s="184"/>
    </row>
    <row r="450" ht="15.75" customHeight="1">
      <c r="A450" s="184"/>
      <c r="B450" s="184"/>
      <c r="C450" s="184"/>
      <c r="D450" s="184"/>
      <c r="E450" s="184"/>
      <c r="F450" s="184"/>
      <c r="G450" s="184"/>
      <c r="H450" s="184"/>
      <c r="I450" s="184"/>
      <c r="J450" s="184"/>
      <c r="K450" s="184"/>
      <c r="L450" s="184"/>
      <c r="M450" s="184"/>
      <c r="N450" s="184"/>
      <c r="O450" s="184"/>
      <c r="P450" s="184"/>
      <c r="Q450" s="184"/>
      <c r="R450" s="184"/>
      <c r="S450" s="184"/>
      <c r="T450" s="184"/>
      <c r="U450" s="184"/>
      <c r="V450" s="184"/>
      <c r="W450" s="184"/>
      <c r="X450" s="184"/>
      <c r="Y450" s="184"/>
      <c r="Z450" s="184"/>
    </row>
    <row r="451" ht="15.75" customHeight="1">
      <c r="A451" s="184"/>
      <c r="B451" s="184"/>
      <c r="C451" s="184"/>
      <c r="D451" s="184"/>
      <c r="E451" s="184"/>
      <c r="F451" s="184"/>
      <c r="G451" s="184"/>
      <c r="H451" s="184"/>
      <c r="I451" s="184"/>
      <c r="J451" s="184"/>
      <c r="K451" s="184"/>
      <c r="L451" s="184"/>
      <c r="M451" s="184"/>
      <c r="N451" s="184"/>
      <c r="O451" s="184"/>
      <c r="P451" s="184"/>
      <c r="Q451" s="184"/>
      <c r="R451" s="184"/>
      <c r="S451" s="184"/>
      <c r="T451" s="184"/>
      <c r="U451" s="184"/>
      <c r="V451" s="184"/>
      <c r="W451" s="184"/>
      <c r="X451" s="184"/>
      <c r="Y451" s="184"/>
      <c r="Z451" s="184"/>
    </row>
    <row r="452" ht="15.75" customHeight="1">
      <c r="A452" s="184"/>
      <c r="B452" s="184"/>
      <c r="C452" s="184"/>
      <c r="D452" s="184"/>
      <c r="E452" s="184"/>
      <c r="F452" s="184"/>
      <c r="G452" s="184"/>
      <c r="H452" s="184"/>
      <c r="I452" s="184"/>
      <c r="J452" s="184"/>
      <c r="K452" s="184"/>
      <c r="L452" s="184"/>
      <c r="M452" s="184"/>
      <c r="N452" s="184"/>
      <c r="O452" s="184"/>
      <c r="P452" s="184"/>
      <c r="Q452" s="184"/>
      <c r="R452" s="184"/>
      <c r="S452" s="184"/>
      <c r="T452" s="184"/>
      <c r="U452" s="184"/>
      <c r="V452" s="184"/>
      <c r="W452" s="184"/>
      <c r="X452" s="184"/>
      <c r="Y452" s="184"/>
      <c r="Z452" s="184"/>
    </row>
    <row r="453" ht="15.75" customHeight="1">
      <c r="A453" s="184"/>
      <c r="B453" s="184"/>
      <c r="C453" s="184"/>
      <c r="D453" s="184"/>
      <c r="E453" s="184"/>
      <c r="F453" s="184"/>
      <c r="G453" s="184"/>
      <c r="H453" s="184"/>
      <c r="I453" s="184"/>
      <c r="J453" s="184"/>
      <c r="K453" s="184"/>
      <c r="L453" s="184"/>
      <c r="M453" s="184"/>
      <c r="N453" s="184"/>
      <c r="O453" s="184"/>
      <c r="P453" s="184"/>
      <c r="Q453" s="184"/>
      <c r="R453" s="184"/>
      <c r="S453" s="184"/>
      <c r="T453" s="184"/>
      <c r="U453" s="184"/>
      <c r="V453" s="184"/>
      <c r="W453" s="184"/>
      <c r="X453" s="184"/>
      <c r="Y453" s="184"/>
      <c r="Z453" s="184"/>
    </row>
    <row r="454" ht="15.75" customHeight="1">
      <c r="A454" s="184"/>
      <c r="B454" s="184"/>
      <c r="C454" s="184"/>
      <c r="D454" s="184"/>
      <c r="E454" s="184"/>
      <c r="F454" s="184"/>
      <c r="G454" s="184"/>
      <c r="H454" s="184"/>
      <c r="I454" s="184"/>
      <c r="J454" s="184"/>
      <c r="K454" s="184"/>
      <c r="L454" s="184"/>
      <c r="M454" s="184"/>
      <c r="N454" s="184"/>
      <c r="O454" s="184"/>
      <c r="P454" s="184"/>
      <c r="Q454" s="184"/>
      <c r="R454" s="184"/>
      <c r="S454" s="184"/>
      <c r="T454" s="184"/>
      <c r="U454" s="184"/>
      <c r="V454" s="184"/>
      <c r="W454" s="184"/>
      <c r="X454" s="184"/>
      <c r="Y454" s="184"/>
      <c r="Z454" s="184"/>
    </row>
    <row r="455" ht="15.75" customHeight="1">
      <c r="A455" s="184"/>
      <c r="B455" s="184"/>
      <c r="C455" s="184"/>
      <c r="D455" s="184"/>
      <c r="E455" s="184"/>
      <c r="F455" s="184"/>
      <c r="G455" s="184"/>
      <c r="H455" s="184"/>
      <c r="I455" s="184"/>
      <c r="J455" s="184"/>
      <c r="K455" s="184"/>
      <c r="L455" s="184"/>
      <c r="M455" s="184"/>
      <c r="N455" s="184"/>
      <c r="O455" s="184"/>
      <c r="P455" s="184"/>
      <c r="Q455" s="184"/>
      <c r="R455" s="184"/>
      <c r="S455" s="184"/>
      <c r="T455" s="184"/>
      <c r="U455" s="184"/>
      <c r="V455" s="184"/>
      <c r="W455" s="184"/>
      <c r="X455" s="184"/>
      <c r="Y455" s="184"/>
      <c r="Z455" s="184"/>
    </row>
    <row r="456" ht="15.75" customHeight="1">
      <c r="A456" s="184"/>
      <c r="B456" s="184"/>
      <c r="C456" s="184"/>
      <c r="D456" s="184"/>
      <c r="E456" s="184"/>
      <c r="F456" s="184"/>
      <c r="G456" s="184"/>
      <c r="H456" s="184"/>
      <c r="I456" s="184"/>
      <c r="J456" s="184"/>
      <c r="K456" s="184"/>
      <c r="L456" s="184"/>
      <c r="M456" s="184"/>
      <c r="N456" s="184"/>
      <c r="O456" s="184"/>
      <c r="P456" s="184"/>
      <c r="Q456" s="184"/>
      <c r="R456" s="184"/>
      <c r="S456" s="184"/>
      <c r="T456" s="184"/>
      <c r="U456" s="184"/>
      <c r="V456" s="184"/>
      <c r="W456" s="184"/>
      <c r="X456" s="184"/>
      <c r="Y456" s="184"/>
      <c r="Z456" s="184"/>
    </row>
    <row r="457" ht="15.75" customHeight="1">
      <c r="A457" s="184"/>
      <c r="B457" s="184"/>
      <c r="C457" s="184"/>
      <c r="D457" s="184"/>
      <c r="E457" s="184"/>
      <c r="F457" s="184"/>
      <c r="G457" s="184"/>
      <c r="H457" s="184"/>
      <c r="I457" s="184"/>
      <c r="J457" s="184"/>
      <c r="K457" s="184"/>
      <c r="L457" s="184"/>
      <c r="M457" s="184"/>
      <c r="N457" s="184"/>
      <c r="O457" s="184"/>
      <c r="P457" s="184"/>
      <c r="Q457" s="184"/>
      <c r="R457" s="184"/>
      <c r="S457" s="184"/>
      <c r="T457" s="184"/>
      <c r="U457" s="184"/>
      <c r="V457" s="184"/>
      <c r="W457" s="184"/>
      <c r="X457" s="184"/>
      <c r="Y457" s="184"/>
      <c r="Z457" s="184"/>
    </row>
    <row r="458" ht="15.75" customHeight="1">
      <c r="A458" s="184"/>
      <c r="B458" s="184"/>
      <c r="C458" s="184"/>
      <c r="D458" s="184"/>
      <c r="E458" s="184"/>
      <c r="F458" s="184"/>
      <c r="G458" s="184"/>
      <c r="H458" s="184"/>
      <c r="I458" s="184"/>
      <c r="J458" s="184"/>
      <c r="K458" s="184"/>
      <c r="L458" s="184"/>
      <c r="M458" s="184"/>
      <c r="N458" s="184"/>
      <c r="O458" s="184"/>
      <c r="P458" s="184"/>
      <c r="Q458" s="184"/>
      <c r="R458" s="184"/>
      <c r="S458" s="184"/>
      <c r="T458" s="184"/>
      <c r="U458" s="184"/>
      <c r="V458" s="184"/>
      <c r="W458" s="184"/>
      <c r="X458" s="184"/>
      <c r="Y458" s="184"/>
      <c r="Z458" s="184"/>
    </row>
    <row r="459" ht="15.75" customHeight="1">
      <c r="A459" s="184"/>
      <c r="B459" s="184"/>
      <c r="C459" s="184"/>
      <c r="D459" s="184"/>
      <c r="E459" s="184"/>
      <c r="F459" s="184"/>
      <c r="G459" s="184"/>
      <c r="H459" s="184"/>
      <c r="I459" s="184"/>
      <c r="J459" s="184"/>
      <c r="K459" s="184"/>
      <c r="L459" s="184"/>
      <c r="M459" s="184"/>
      <c r="N459" s="184"/>
      <c r="O459" s="184"/>
      <c r="P459" s="184"/>
      <c r="Q459" s="184"/>
      <c r="R459" s="184"/>
      <c r="S459" s="184"/>
      <c r="T459" s="184"/>
      <c r="U459" s="184"/>
      <c r="V459" s="184"/>
      <c r="W459" s="184"/>
      <c r="X459" s="184"/>
      <c r="Y459" s="184"/>
      <c r="Z459" s="184"/>
    </row>
    <row r="460" ht="15.75" customHeight="1">
      <c r="A460" s="184"/>
      <c r="B460" s="184"/>
      <c r="C460" s="184"/>
      <c r="D460" s="184"/>
      <c r="E460" s="184"/>
      <c r="F460" s="184"/>
      <c r="G460" s="184"/>
      <c r="H460" s="184"/>
      <c r="I460" s="184"/>
      <c r="J460" s="184"/>
      <c r="K460" s="184"/>
      <c r="L460" s="184"/>
      <c r="M460" s="184"/>
      <c r="N460" s="184"/>
      <c r="O460" s="184"/>
      <c r="P460" s="184"/>
      <c r="Q460" s="184"/>
      <c r="R460" s="184"/>
      <c r="S460" s="184"/>
      <c r="T460" s="184"/>
      <c r="U460" s="184"/>
      <c r="V460" s="184"/>
      <c r="W460" s="184"/>
      <c r="X460" s="184"/>
      <c r="Y460" s="184"/>
      <c r="Z460" s="184"/>
    </row>
    <row r="461" ht="15.75" customHeight="1">
      <c r="A461" s="184"/>
      <c r="B461" s="184"/>
      <c r="C461" s="184"/>
      <c r="D461" s="184"/>
      <c r="E461" s="184"/>
      <c r="F461" s="184"/>
      <c r="G461" s="184"/>
      <c r="H461" s="184"/>
      <c r="I461" s="184"/>
      <c r="J461" s="184"/>
      <c r="K461" s="184"/>
      <c r="L461" s="184"/>
      <c r="M461" s="184"/>
      <c r="N461" s="184"/>
      <c r="O461" s="184"/>
      <c r="P461" s="184"/>
      <c r="Q461" s="184"/>
      <c r="R461" s="184"/>
      <c r="S461" s="184"/>
      <c r="T461" s="184"/>
      <c r="U461" s="184"/>
      <c r="V461" s="184"/>
      <c r="W461" s="184"/>
      <c r="X461" s="184"/>
      <c r="Y461" s="184"/>
      <c r="Z461" s="184"/>
    </row>
    <row r="462" ht="15.75" customHeight="1">
      <c r="A462" s="184"/>
      <c r="B462" s="184"/>
      <c r="C462" s="184"/>
      <c r="D462" s="184"/>
      <c r="E462" s="184"/>
      <c r="F462" s="184"/>
      <c r="G462" s="184"/>
      <c r="H462" s="184"/>
      <c r="I462" s="184"/>
      <c r="J462" s="184"/>
      <c r="K462" s="184"/>
      <c r="L462" s="184"/>
      <c r="M462" s="184"/>
      <c r="N462" s="184"/>
      <c r="O462" s="184"/>
      <c r="P462" s="184"/>
      <c r="Q462" s="184"/>
      <c r="R462" s="184"/>
      <c r="S462" s="184"/>
      <c r="T462" s="184"/>
      <c r="U462" s="184"/>
      <c r="V462" s="184"/>
      <c r="W462" s="184"/>
      <c r="X462" s="184"/>
      <c r="Y462" s="184"/>
      <c r="Z462" s="184"/>
    </row>
    <row r="463" ht="15.75" customHeight="1">
      <c r="A463" s="184"/>
      <c r="B463" s="184"/>
      <c r="C463" s="184"/>
      <c r="D463" s="184"/>
      <c r="E463" s="184"/>
      <c r="F463" s="184"/>
      <c r="G463" s="184"/>
      <c r="H463" s="184"/>
      <c r="I463" s="184"/>
      <c r="J463" s="184"/>
      <c r="K463" s="184"/>
      <c r="L463" s="184"/>
      <c r="M463" s="184"/>
      <c r="N463" s="184"/>
      <c r="O463" s="184"/>
      <c r="P463" s="184"/>
      <c r="Q463" s="184"/>
      <c r="R463" s="184"/>
      <c r="S463" s="184"/>
      <c r="T463" s="184"/>
      <c r="U463" s="184"/>
      <c r="V463" s="184"/>
      <c r="W463" s="184"/>
      <c r="X463" s="184"/>
      <c r="Y463" s="184"/>
      <c r="Z463" s="184"/>
    </row>
    <row r="464" ht="15.75" customHeight="1">
      <c r="A464" s="184"/>
      <c r="B464" s="184"/>
      <c r="C464" s="184"/>
      <c r="D464" s="184"/>
      <c r="E464" s="184"/>
      <c r="F464" s="184"/>
      <c r="G464" s="184"/>
      <c r="H464" s="184"/>
      <c r="I464" s="184"/>
      <c r="J464" s="184"/>
      <c r="K464" s="184"/>
      <c r="L464" s="184"/>
      <c r="M464" s="184"/>
      <c r="N464" s="184"/>
      <c r="O464" s="184"/>
      <c r="P464" s="184"/>
      <c r="Q464" s="184"/>
      <c r="R464" s="184"/>
      <c r="S464" s="184"/>
      <c r="T464" s="184"/>
      <c r="U464" s="184"/>
      <c r="V464" s="184"/>
      <c r="W464" s="184"/>
      <c r="X464" s="184"/>
      <c r="Y464" s="184"/>
      <c r="Z464" s="184"/>
    </row>
    <row r="465" ht="15.75" customHeight="1">
      <c r="A465" s="184"/>
      <c r="B465" s="184"/>
      <c r="C465" s="184"/>
      <c r="D465" s="184"/>
      <c r="E465" s="184"/>
      <c r="F465" s="184"/>
      <c r="G465" s="184"/>
      <c r="H465" s="184"/>
      <c r="I465" s="184"/>
      <c r="J465" s="184"/>
      <c r="K465" s="184"/>
      <c r="L465" s="184"/>
      <c r="M465" s="184"/>
      <c r="N465" s="184"/>
      <c r="O465" s="184"/>
      <c r="P465" s="184"/>
      <c r="Q465" s="184"/>
      <c r="R465" s="184"/>
      <c r="S465" s="184"/>
      <c r="T465" s="184"/>
      <c r="U465" s="184"/>
      <c r="V465" s="184"/>
      <c r="W465" s="184"/>
      <c r="X465" s="184"/>
      <c r="Y465" s="184"/>
      <c r="Z465" s="184"/>
    </row>
    <row r="466" ht="15.75" customHeight="1">
      <c r="A466" s="184"/>
      <c r="B466" s="184"/>
      <c r="C466" s="184"/>
      <c r="D466" s="184"/>
      <c r="E466" s="184"/>
      <c r="F466" s="184"/>
      <c r="G466" s="184"/>
      <c r="H466" s="184"/>
      <c r="I466" s="184"/>
      <c r="J466" s="184"/>
      <c r="K466" s="184"/>
      <c r="L466" s="184"/>
      <c r="M466" s="184"/>
      <c r="N466" s="184"/>
      <c r="O466" s="184"/>
      <c r="P466" s="184"/>
      <c r="Q466" s="184"/>
      <c r="R466" s="184"/>
      <c r="S466" s="184"/>
      <c r="T466" s="184"/>
      <c r="U466" s="184"/>
      <c r="V466" s="184"/>
      <c r="W466" s="184"/>
      <c r="X466" s="184"/>
      <c r="Y466" s="184"/>
      <c r="Z466" s="184"/>
    </row>
    <row r="467" ht="15.75" customHeight="1">
      <c r="A467" s="184"/>
      <c r="B467" s="184"/>
      <c r="C467" s="184"/>
      <c r="D467" s="184"/>
      <c r="E467" s="184"/>
      <c r="F467" s="184"/>
      <c r="G467" s="184"/>
      <c r="H467" s="184"/>
      <c r="I467" s="184"/>
      <c r="J467" s="184"/>
      <c r="K467" s="184"/>
      <c r="L467" s="184"/>
      <c r="M467" s="184"/>
      <c r="N467" s="184"/>
      <c r="O467" s="184"/>
      <c r="P467" s="184"/>
      <c r="Q467" s="184"/>
      <c r="R467" s="184"/>
      <c r="S467" s="184"/>
      <c r="T467" s="184"/>
      <c r="U467" s="184"/>
      <c r="V467" s="184"/>
      <c r="W467" s="184"/>
      <c r="X467" s="184"/>
      <c r="Y467" s="184"/>
      <c r="Z467" s="184"/>
    </row>
    <row r="468" ht="15.75" customHeight="1">
      <c r="A468" s="184"/>
      <c r="B468" s="184"/>
      <c r="C468" s="184"/>
      <c r="D468" s="184"/>
      <c r="E468" s="184"/>
      <c r="F468" s="184"/>
      <c r="G468" s="184"/>
      <c r="H468" s="184"/>
      <c r="I468" s="184"/>
      <c r="J468" s="184"/>
      <c r="K468" s="184"/>
      <c r="L468" s="184"/>
      <c r="M468" s="184"/>
      <c r="N468" s="184"/>
      <c r="O468" s="184"/>
      <c r="P468" s="184"/>
      <c r="Q468" s="184"/>
      <c r="R468" s="184"/>
      <c r="S468" s="184"/>
      <c r="T468" s="184"/>
      <c r="U468" s="184"/>
      <c r="V468" s="184"/>
      <c r="W468" s="184"/>
      <c r="X468" s="184"/>
      <c r="Y468" s="184"/>
      <c r="Z468" s="184"/>
    </row>
    <row r="469" ht="15.75" customHeight="1">
      <c r="A469" s="184"/>
      <c r="B469" s="184"/>
      <c r="C469" s="184"/>
      <c r="D469" s="184"/>
      <c r="E469" s="184"/>
      <c r="F469" s="184"/>
      <c r="G469" s="184"/>
      <c r="H469" s="184"/>
      <c r="I469" s="184"/>
      <c r="J469" s="184"/>
      <c r="K469" s="184"/>
      <c r="L469" s="184"/>
      <c r="M469" s="184"/>
      <c r="N469" s="184"/>
      <c r="O469" s="184"/>
      <c r="P469" s="184"/>
      <c r="Q469" s="184"/>
      <c r="R469" s="184"/>
      <c r="S469" s="184"/>
      <c r="T469" s="184"/>
      <c r="U469" s="184"/>
      <c r="V469" s="184"/>
      <c r="W469" s="184"/>
      <c r="X469" s="184"/>
      <c r="Y469" s="184"/>
      <c r="Z469" s="184"/>
    </row>
    <row r="470" ht="15.75" customHeight="1">
      <c r="A470" s="184"/>
      <c r="B470" s="184"/>
      <c r="C470" s="184"/>
      <c r="D470" s="184"/>
      <c r="E470" s="184"/>
      <c r="F470" s="184"/>
      <c r="G470" s="184"/>
      <c r="H470" s="184"/>
      <c r="I470" s="184"/>
      <c r="J470" s="184"/>
      <c r="K470" s="184"/>
      <c r="L470" s="184"/>
      <c r="M470" s="184"/>
      <c r="N470" s="184"/>
      <c r="O470" s="184"/>
      <c r="P470" s="184"/>
      <c r="Q470" s="184"/>
      <c r="R470" s="184"/>
      <c r="S470" s="184"/>
      <c r="T470" s="184"/>
      <c r="U470" s="184"/>
      <c r="V470" s="184"/>
      <c r="W470" s="184"/>
      <c r="X470" s="184"/>
      <c r="Y470" s="184"/>
      <c r="Z470" s="184"/>
    </row>
    <row r="471" ht="15.75" customHeight="1">
      <c r="A471" s="184"/>
      <c r="B471" s="184"/>
      <c r="C471" s="184"/>
      <c r="D471" s="184"/>
      <c r="E471" s="184"/>
      <c r="F471" s="184"/>
      <c r="G471" s="184"/>
      <c r="H471" s="184"/>
      <c r="I471" s="184"/>
      <c r="J471" s="184"/>
      <c r="K471" s="184"/>
      <c r="L471" s="184"/>
      <c r="M471" s="184"/>
      <c r="N471" s="184"/>
      <c r="O471" s="184"/>
      <c r="P471" s="184"/>
      <c r="Q471" s="184"/>
      <c r="R471" s="184"/>
      <c r="S471" s="184"/>
      <c r="T471" s="184"/>
      <c r="U471" s="184"/>
      <c r="V471" s="184"/>
      <c r="W471" s="184"/>
      <c r="X471" s="184"/>
      <c r="Y471" s="184"/>
      <c r="Z471" s="184"/>
    </row>
    <row r="472" ht="15.75" customHeight="1">
      <c r="A472" s="184"/>
      <c r="B472" s="184"/>
      <c r="C472" s="184"/>
      <c r="D472" s="184"/>
      <c r="E472" s="184"/>
      <c r="F472" s="184"/>
      <c r="G472" s="184"/>
      <c r="H472" s="184"/>
      <c r="I472" s="184"/>
      <c r="J472" s="184"/>
      <c r="K472" s="184"/>
      <c r="L472" s="184"/>
      <c r="M472" s="184"/>
      <c r="N472" s="184"/>
      <c r="O472" s="184"/>
      <c r="P472" s="184"/>
      <c r="Q472" s="184"/>
      <c r="R472" s="184"/>
      <c r="S472" s="184"/>
      <c r="T472" s="184"/>
      <c r="U472" s="184"/>
      <c r="V472" s="184"/>
      <c r="W472" s="184"/>
      <c r="X472" s="184"/>
      <c r="Y472" s="184"/>
      <c r="Z472" s="184"/>
    </row>
    <row r="473" ht="15.75" customHeight="1">
      <c r="A473" s="184"/>
      <c r="B473" s="184"/>
      <c r="C473" s="184"/>
      <c r="D473" s="184"/>
      <c r="E473" s="184"/>
      <c r="F473" s="184"/>
      <c r="G473" s="184"/>
      <c r="H473" s="184"/>
      <c r="I473" s="184"/>
      <c r="J473" s="184"/>
      <c r="K473" s="184"/>
      <c r="L473" s="184"/>
      <c r="M473" s="184"/>
      <c r="N473" s="184"/>
      <c r="O473" s="184"/>
      <c r="P473" s="184"/>
      <c r="Q473" s="184"/>
      <c r="R473" s="184"/>
      <c r="S473" s="184"/>
      <c r="T473" s="184"/>
      <c r="U473" s="184"/>
      <c r="V473" s="184"/>
      <c r="W473" s="184"/>
      <c r="X473" s="184"/>
      <c r="Y473" s="184"/>
      <c r="Z473" s="184"/>
    </row>
    <row r="474" ht="15.75" customHeight="1">
      <c r="A474" s="184"/>
      <c r="B474" s="184"/>
      <c r="C474" s="184"/>
      <c r="D474" s="184"/>
      <c r="E474" s="184"/>
      <c r="F474" s="184"/>
      <c r="G474" s="184"/>
      <c r="H474" s="184"/>
      <c r="I474" s="184"/>
      <c r="J474" s="184"/>
      <c r="K474" s="184"/>
      <c r="L474" s="184"/>
      <c r="M474" s="184"/>
      <c r="N474" s="184"/>
      <c r="O474" s="184"/>
      <c r="P474" s="184"/>
      <c r="Q474" s="184"/>
      <c r="R474" s="184"/>
      <c r="S474" s="184"/>
      <c r="T474" s="184"/>
      <c r="U474" s="184"/>
      <c r="V474" s="184"/>
      <c r="W474" s="184"/>
      <c r="X474" s="184"/>
      <c r="Y474" s="184"/>
      <c r="Z474" s="184"/>
    </row>
    <row r="475" ht="15.75" customHeight="1">
      <c r="A475" s="184"/>
      <c r="B475" s="184"/>
      <c r="C475" s="184"/>
      <c r="D475" s="184"/>
      <c r="E475" s="184"/>
      <c r="F475" s="184"/>
      <c r="G475" s="184"/>
      <c r="H475" s="184"/>
      <c r="I475" s="184"/>
      <c r="J475" s="184"/>
      <c r="K475" s="184"/>
      <c r="L475" s="184"/>
      <c r="M475" s="184"/>
      <c r="N475" s="184"/>
      <c r="O475" s="184"/>
      <c r="P475" s="184"/>
      <c r="Q475" s="184"/>
      <c r="R475" s="184"/>
      <c r="S475" s="184"/>
      <c r="T475" s="184"/>
      <c r="U475" s="184"/>
      <c r="V475" s="184"/>
      <c r="W475" s="184"/>
      <c r="X475" s="184"/>
      <c r="Y475" s="184"/>
      <c r="Z475" s="184"/>
    </row>
    <row r="476" ht="15.75" customHeight="1">
      <c r="A476" s="184"/>
      <c r="B476" s="184"/>
      <c r="C476" s="184"/>
      <c r="D476" s="184"/>
      <c r="E476" s="184"/>
      <c r="F476" s="184"/>
      <c r="G476" s="184"/>
      <c r="H476" s="184"/>
      <c r="I476" s="184"/>
      <c r="J476" s="184"/>
      <c r="K476" s="184"/>
      <c r="L476" s="184"/>
      <c r="M476" s="184"/>
      <c r="N476" s="184"/>
      <c r="O476" s="184"/>
      <c r="P476" s="184"/>
      <c r="Q476" s="184"/>
      <c r="R476" s="184"/>
      <c r="S476" s="184"/>
      <c r="T476" s="184"/>
      <c r="U476" s="184"/>
      <c r="V476" s="184"/>
      <c r="W476" s="184"/>
      <c r="X476" s="184"/>
      <c r="Y476" s="184"/>
      <c r="Z476" s="184"/>
    </row>
    <row r="477" ht="15.75" customHeight="1">
      <c r="A477" s="184"/>
      <c r="B477" s="184"/>
      <c r="C477" s="184"/>
      <c r="D477" s="184"/>
      <c r="E477" s="184"/>
      <c r="F477" s="184"/>
      <c r="G477" s="184"/>
      <c r="H477" s="184"/>
      <c r="I477" s="184"/>
      <c r="J477" s="184"/>
      <c r="K477" s="184"/>
      <c r="L477" s="184"/>
      <c r="M477" s="184"/>
      <c r="N477" s="184"/>
      <c r="O477" s="184"/>
      <c r="P477" s="184"/>
      <c r="Q477" s="184"/>
      <c r="R477" s="184"/>
      <c r="S477" s="184"/>
      <c r="T477" s="184"/>
      <c r="U477" s="184"/>
      <c r="V477" s="184"/>
      <c r="W477" s="184"/>
      <c r="X477" s="184"/>
      <c r="Y477" s="184"/>
      <c r="Z477" s="184"/>
    </row>
    <row r="478" ht="15.75" customHeight="1">
      <c r="A478" s="184"/>
      <c r="B478" s="184"/>
      <c r="C478" s="184"/>
      <c r="D478" s="184"/>
      <c r="E478" s="184"/>
      <c r="F478" s="184"/>
      <c r="G478" s="184"/>
      <c r="H478" s="184"/>
      <c r="I478" s="184"/>
      <c r="J478" s="184"/>
      <c r="K478" s="184"/>
      <c r="L478" s="184"/>
      <c r="M478" s="184"/>
      <c r="N478" s="184"/>
      <c r="O478" s="184"/>
      <c r="P478" s="184"/>
      <c r="Q478" s="184"/>
      <c r="R478" s="184"/>
      <c r="S478" s="184"/>
      <c r="T478" s="184"/>
      <c r="U478" s="184"/>
      <c r="V478" s="184"/>
      <c r="W478" s="184"/>
      <c r="X478" s="184"/>
      <c r="Y478" s="184"/>
      <c r="Z478" s="184"/>
    </row>
    <row r="479" ht="15.75" customHeight="1">
      <c r="A479" s="184"/>
      <c r="B479" s="184"/>
      <c r="C479" s="184"/>
      <c r="D479" s="184"/>
      <c r="E479" s="184"/>
      <c r="F479" s="184"/>
      <c r="G479" s="184"/>
      <c r="H479" s="184"/>
      <c r="I479" s="184"/>
      <c r="J479" s="184"/>
      <c r="K479" s="184"/>
      <c r="L479" s="184"/>
      <c r="M479" s="184"/>
      <c r="N479" s="184"/>
      <c r="O479" s="184"/>
      <c r="P479" s="184"/>
      <c r="Q479" s="184"/>
      <c r="R479" s="184"/>
      <c r="S479" s="184"/>
      <c r="T479" s="184"/>
      <c r="U479" s="184"/>
      <c r="V479" s="184"/>
      <c r="W479" s="184"/>
      <c r="X479" s="184"/>
      <c r="Y479" s="184"/>
      <c r="Z479" s="184"/>
    </row>
    <row r="480" ht="15.75" customHeight="1">
      <c r="A480" s="184"/>
      <c r="B480" s="184"/>
      <c r="C480" s="184"/>
      <c r="D480" s="184"/>
      <c r="E480" s="184"/>
      <c r="F480" s="184"/>
      <c r="G480" s="184"/>
      <c r="H480" s="184"/>
      <c r="I480" s="184"/>
      <c r="J480" s="184"/>
      <c r="K480" s="184"/>
      <c r="L480" s="184"/>
      <c r="M480" s="184"/>
      <c r="N480" s="184"/>
      <c r="O480" s="184"/>
      <c r="P480" s="184"/>
      <c r="Q480" s="184"/>
      <c r="R480" s="184"/>
      <c r="S480" s="184"/>
      <c r="T480" s="184"/>
      <c r="U480" s="184"/>
      <c r="V480" s="184"/>
      <c r="W480" s="184"/>
      <c r="X480" s="184"/>
      <c r="Y480" s="184"/>
      <c r="Z480" s="184"/>
    </row>
    <row r="481" ht="15.75" customHeight="1">
      <c r="A481" s="184"/>
      <c r="B481" s="184"/>
      <c r="C481" s="184"/>
      <c r="D481" s="184"/>
      <c r="E481" s="184"/>
      <c r="F481" s="184"/>
      <c r="G481" s="184"/>
      <c r="H481" s="184"/>
      <c r="I481" s="184"/>
      <c r="J481" s="184"/>
      <c r="K481" s="184"/>
      <c r="L481" s="184"/>
      <c r="M481" s="184"/>
      <c r="N481" s="184"/>
      <c r="O481" s="184"/>
      <c r="P481" s="184"/>
      <c r="Q481" s="184"/>
      <c r="R481" s="184"/>
      <c r="S481" s="184"/>
      <c r="T481" s="184"/>
      <c r="U481" s="184"/>
      <c r="V481" s="184"/>
      <c r="W481" s="184"/>
      <c r="X481" s="184"/>
      <c r="Y481" s="184"/>
      <c r="Z481" s="184"/>
    </row>
    <row r="482" ht="15.75" customHeight="1">
      <c r="A482" s="184"/>
      <c r="B482" s="184"/>
      <c r="C482" s="184"/>
      <c r="D482" s="184"/>
      <c r="E482" s="184"/>
      <c r="F482" s="184"/>
      <c r="G482" s="184"/>
      <c r="H482" s="184"/>
      <c r="I482" s="184"/>
      <c r="J482" s="184"/>
      <c r="K482" s="184"/>
      <c r="L482" s="184"/>
      <c r="M482" s="184"/>
      <c r="N482" s="184"/>
      <c r="O482" s="184"/>
      <c r="P482" s="184"/>
      <c r="Q482" s="184"/>
      <c r="R482" s="184"/>
      <c r="S482" s="184"/>
      <c r="T482" s="184"/>
      <c r="U482" s="184"/>
      <c r="V482" s="184"/>
      <c r="W482" s="184"/>
      <c r="X482" s="184"/>
      <c r="Y482" s="184"/>
      <c r="Z482" s="184"/>
    </row>
    <row r="483" ht="15.75" customHeight="1">
      <c r="A483" s="184"/>
      <c r="B483" s="184"/>
      <c r="C483" s="184"/>
      <c r="D483" s="184"/>
      <c r="E483" s="184"/>
      <c r="F483" s="184"/>
      <c r="G483" s="184"/>
      <c r="H483" s="184"/>
      <c r="I483" s="184"/>
      <c r="J483" s="184"/>
      <c r="K483" s="184"/>
      <c r="L483" s="184"/>
      <c r="M483" s="184"/>
      <c r="N483" s="184"/>
      <c r="O483" s="184"/>
      <c r="P483" s="184"/>
      <c r="Q483" s="184"/>
      <c r="R483" s="184"/>
      <c r="S483" s="184"/>
      <c r="T483" s="184"/>
      <c r="U483" s="184"/>
      <c r="V483" s="184"/>
      <c r="W483" s="184"/>
      <c r="X483" s="184"/>
      <c r="Y483" s="184"/>
      <c r="Z483" s="184"/>
    </row>
    <row r="484" ht="15.75" customHeight="1">
      <c r="A484" s="184"/>
      <c r="B484" s="184"/>
      <c r="C484" s="184"/>
      <c r="D484" s="184"/>
      <c r="E484" s="184"/>
      <c r="F484" s="184"/>
      <c r="G484" s="184"/>
      <c r="H484" s="184"/>
      <c r="I484" s="184"/>
      <c r="J484" s="184"/>
      <c r="K484" s="184"/>
      <c r="L484" s="184"/>
      <c r="M484" s="184"/>
      <c r="N484" s="184"/>
      <c r="O484" s="184"/>
      <c r="P484" s="184"/>
      <c r="Q484" s="184"/>
      <c r="R484" s="184"/>
      <c r="S484" s="184"/>
      <c r="T484" s="184"/>
      <c r="U484" s="184"/>
      <c r="V484" s="184"/>
      <c r="W484" s="184"/>
      <c r="X484" s="184"/>
      <c r="Y484" s="184"/>
      <c r="Z484" s="184"/>
    </row>
    <row r="485" ht="15.75" customHeight="1">
      <c r="A485" s="184"/>
      <c r="B485" s="184"/>
      <c r="C485" s="184"/>
      <c r="D485" s="184"/>
      <c r="E485" s="184"/>
      <c r="F485" s="184"/>
      <c r="G485" s="184"/>
      <c r="H485" s="184"/>
      <c r="I485" s="184"/>
      <c r="J485" s="184"/>
      <c r="K485" s="184"/>
      <c r="L485" s="184"/>
      <c r="M485" s="184"/>
      <c r="N485" s="184"/>
      <c r="O485" s="184"/>
      <c r="P485" s="184"/>
      <c r="Q485" s="184"/>
      <c r="R485" s="184"/>
      <c r="S485" s="184"/>
      <c r="T485" s="184"/>
      <c r="U485" s="184"/>
      <c r="V485" s="184"/>
      <c r="W485" s="184"/>
      <c r="X485" s="184"/>
      <c r="Y485" s="184"/>
      <c r="Z485" s="184"/>
    </row>
    <row r="486" ht="15.75" customHeight="1">
      <c r="A486" s="184"/>
      <c r="B486" s="184"/>
      <c r="C486" s="184"/>
      <c r="D486" s="184"/>
      <c r="E486" s="184"/>
      <c r="F486" s="184"/>
      <c r="G486" s="184"/>
      <c r="H486" s="184"/>
      <c r="I486" s="184"/>
      <c r="J486" s="184"/>
      <c r="K486" s="184"/>
      <c r="L486" s="184"/>
      <c r="M486" s="184"/>
      <c r="N486" s="184"/>
      <c r="O486" s="184"/>
      <c r="P486" s="184"/>
      <c r="Q486" s="184"/>
      <c r="R486" s="184"/>
      <c r="S486" s="184"/>
      <c r="T486" s="184"/>
      <c r="U486" s="184"/>
      <c r="V486" s="184"/>
      <c r="W486" s="184"/>
      <c r="X486" s="184"/>
      <c r="Y486" s="184"/>
      <c r="Z486" s="184"/>
    </row>
    <row r="487" ht="15.75" customHeight="1">
      <c r="A487" s="184"/>
      <c r="B487" s="184"/>
      <c r="C487" s="184"/>
      <c r="D487" s="184"/>
      <c r="E487" s="184"/>
      <c r="F487" s="184"/>
      <c r="G487" s="184"/>
      <c r="H487" s="184"/>
      <c r="I487" s="184"/>
      <c r="J487" s="184"/>
      <c r="K487" s="184"/>
      <c r="L487" s="184"/>
      <c r="M487" s="184"/>
      <c r="N487" s="184"/>
      <c r="O487" s="184"/>
      <c r="P487" s="184"/>
      <c r="Q487" s="184"/>
      <c r="R487" s="184"/>
      <c r="S487" s="184"/>
      <c r="T487" s="184"/>
      <c r="U487" s="184"/>
      <c r="V487" s="184"/>
      <c r="W487" s="184"/>
      <c r="X487" s="184"/>
      <c r="Y487" s="184"/>
      <c r="Z487" s="184"/>
    </row>
    <row r="488" ht="15.75" customHeight="1">
      <c r="A488" s="184"/>
      <c r="B488" s="184"/>
      <c r="C488" s="184"/>
      <c r="D488" s="184"/>
      <c r="E488" s="184"/>
      <c r="F488" s="184"/>
      <c r="G488" s="184"/>
      <c r="H488" s="184"/>
      <c r="I488" s="184"/>
      <c r="J488" s="184"/>
      <c r="K488" s="184"/>
      <c r="L488" s="184"/>
      <c r="M488" s="184"/>
      <c r="N488" s="184"/>
      <c r="O488" s="184"/>
      <c r="P488" s="184"/>
      <c r="Q488" s="184"/>
      <c r="R488" s="184"/>
      <c r="S488" s="184"/>
      <c r="T488" s="184"/>
      <c r="U488" s="184"/>
      <c r="V488" s="184"/>
      <c r="W488" s="184"/>
      <c r="X488" s="184"/>
      <c r="Y488" s="184"/>
      <c r="Z488" s="184"/>
    </row>
    <row r="489" ht="15.75" customHeight="1">
      <c r="A489" s="184"/>
      <c r="B489" s="184"/>
      <c r="C489" s="184"/>
      <c r="D489" s="184"/>
      <c r="E489" s="184"/>
      <c r="F489" s="184"/>
      <c r="G489" s="184"/>
      <c r="H489" s="184"/>
      <c r="I489" s="184"/>
      <c r="J489" s="184"/>
      <c r="K489" s="184"/>
      <c r="L489" s="184"/>
      <c r="M489" s="184"/>
      <c r="N489" s="184"/>
      <c r="O489" s="184"/>
      <c r="P489" s="184"/>
      <c r="Q489" s="184"/>
      <c r="R489" s="184"/>
      <c r="S489" s="184"/>
      <c r="T489" s="184"/>
      <c r="U489" s="184"/>
      <c r="V489" s="184"/>
      <c r="W489" s="184"/>
      <c r="X489" s="184"/>
      <c r="Y489" s="184"/>
      <c r="Z489" s="184"/>
    </row>
    <row r="490" ht="15.75" customHeight="1">
      <c r="A490" s="184"/>
      <c r="B490" s="184"/>
      <c r="C490" s="184"/>
      <c r="D490" s="184"/>
      <c r="E490" s="184"/>
      <c r="F490" s="184"/>
      <c r="G490" s="184"/>
      <c r="H490" s="184"/>
      <c r="I490" s="184"/>
      <c r="J490" s="184"/>
      <c r="K490" s="184"/>
      <c r="L490" s="184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4"/>
      <c r="Z490" s="184"/>
    </row>
    <row r="491" ht="15.75" customHeight="1">
      <c r="A491" s="184"/>
      <c r="B491" s="184"/>
      <c r="C491" s="184"/>
      <c r="D491" s="184"/>
      <c r="E491" s="184"/>
      <c r="F491" s="184"/>
      <c r="G491" s="184"/>
      <c r="H491" s="184"/>
      <c r="I491" s="184"/>
      <c r="J491" s="184"/>
      <c r="K491" s="184"/>
      <c r="L491" s="184"/>
      <c r="M491" s="184"/>
      <c r="N491" s="184"/>
      <c r="O491" s="184"/>
      <c r="P491" s="184"/>
      <c r="Q491" s="184"/>
      <c r="R491" s="184"/>
      <c r="S491" s="184"/>
      <c r="T491" s="184"/>
      <c r="U491" s="184"/>
      <c r="V491" s="184"/>
      <c r="W491" s="184"/>
      <c r="X491" s="184"/>
      <c r="Y491" s="184"/>
      <c r="Z491" s="184"/>
    </row>
    <row r="492" ht="15.75" customHeight="1">
      <c r="A492" s="184"/>
      <c r="B492" s="184"/>
      <c r="C492" s="184"/>
      <c r="D492" s="184"/>
      <c r="E492" s="184"/>
      <c r="F492" s="184"/>
      <c r="G492" s="184"/>
      <c r="H492" s="184"/>
      <c r="I492" s="184"/>
      <c r="J492" s="184"/>
      <c r="K492" s="184"/>
      <c r="L492" s="184"/>
      <c r="M492" s="184"/>
      <c r="N492" s="184"/>
      <c r="O492" s="184"/>
      <c r="P492" s="184"/>
      <c r="Q492" s="184"/>
      <c r="R492" s="184"/>
      <c r="S492" s="184"/>
      <c r="T492" s="184"/>
      <c r="U492" s="184"/>
      <c r="V492" s="184"/>
      <c r="W492" s="184"/>
      <c r="X492" s="184"/>
      <c r="Y492" s="184"/>
      <c r="Z492" s="184"/>
    </row>
    <row r="493" ht="15.75" customHeight="1">
      <c r="A493" s="184"/>
      <c r="B493" s="184"/>
      <c r="C493" s="184"/>
      <c r="D493" s="184"/>
      <c r="E493" s="184"/>
      <c r="F493" s="184"/>
      <c r="G493" s="184"/>
      <c r="H493" s="184"/>
      <c r="I493" s="184"/>
      <c r="J493" s="184"/>
      <c r="K493" s="184"/>
      <c r="L493" s="184"/>
      <c r="M493" s="184"/>
      <c r="N493" s="184"/>
      <c r="O493" s="184"/>
      <c r="P493" s="184"/>
      <c r="Q493" s="184"/>
      <c r="R493" s="184"/>
      <c r="S493" s="184"/>
      <c r="T493" s="184"/>
      <c r="U493" s="184"/>
      <c r="V493" s="184"/>
      <c r="W493" s="184"/>
      <c r="X493" s="184"/>
      <c r="Y493" s="184"/>
      <c r="Z493" s="184"/>
    </row>
    <row r="494" ht="15.75" customHeight="1">
      <c r="A494" s="184"/>
      <c r="B494" s="184"/>
      <c r="C494" s="184"/>
      <c r="D494" s="184"/>
      <c r="E494" s="184"/>
      <c r="F494" s="184"/>
      <c r="G494" s="184"/>
      <c r="H494" s="184"/>
      <c r="I494" s="184"/>
      <c r="J494" s="184"/>
      <c r="K494" s="184"/>
      <c r="L494" s="184"/>
      <c r="M494" s="184"/>
      <c r="N494" s="184"/>
      <c r="O494" s="184"/>
      <c r="P494" s="184"/>
      <c r="Q494" s="184"/>
      <c r="R494" s="184"/>
      <c r="S494" s="184"/>
      <c r="T494" s="184"/>
      <c r="U494" s="184"/>
      <c r="V494" s="184"/>
      <c r="W494" s="184"/>
      <c r="X494" s="184"/>
      <c r="Y494" s="184"/>
      <c r="Z494" s="184"/>
    </row>
    <row r="495" ht="15.75" customHeight="1">
      <c r="A495" s="184"/>
      <c r="B495" s="184"/>
      <c r="C495" s="184"/>
      <c r="D495" s="184"/>
      <c r="E495" s="184"/>
      <c r="F495" s="184"/>
      <c r="G495" s="184"/>
      <c r="H495" s="184"/>
      <c r="I495" s="184"/>
      <c r="J495" s="184"/>
      <c r="K495" s="184"/>
      <c r="L495" s="184"/>
      <c r="M495" s="184"/>
      <c r="N495" s="184"/>
      <c r="O495" s="184"/>
      <c r="P495" s="184"/>
      <c r="Q495" s="184"/>
      <c r="R495" s="184"/>
      <c r="S495" s="184"/>
      <c r="T495" s="184"/>
      <c r="U495" s="184"/>
      <c r="V495" s="184"/>
      <c r="W495" s="184"/>
      <c r="X495" s="184"/>
      <c r="Y495" s="184"/>
      <c r="Z495" s="184"/>
    </row>
    <row r="496" ht="15.75" customHeight="1">
      <c r="A496" s="184"/>
      <c r="B496" s="184"/>
      <c r="C496" s="184"/>
      <c r="D496" s="184"/>
      <c r="E496" s="184"/>
      <c r="F496" s="184"/>
      <c r="G496" s="184"/>
      <c r="H496" s="184"/>
      <c r="I496" s="184"/>
      <c r="J496" s="184"/>
      <c r="K496" s="184"/>
      <c r="L496" s="184"/>
      <c r="M496" s="184"/>
      <c r="N496" s="184"/>
      <c r="O496" s="184"/>
      <c r="P496" s="184"/>
      <c r="Q496" s="184"/>
      <c r="R496" s="184"/>
      <c r="S496" s="184"/>
      <c r="T496" s="184"/>
      <c r="U496" s="184"/>
      <c r="V496" s="184"/>
      <c r="W496" s="184"/>
      <c r="X496" s="184"/>
      <c r="Y496" s="184"/>
      <c r="Z496" s="184"/>
    </row>
    <row r="497" ht="15.75" customHeight="1">
      <c r="A497" s="184"/>
      <c r="B497" s="184"/>
      <c r="C497" s="184"/>
      <c r="D497" s="184"/>
      <c r="E497" s="184"/>
      <c r="F497" s="184"/>
      <c r="G497" s="184"/>
      <c r="H497" s="184"/>
      <c r="I497" s="184"/>
      <c r="J497" s="184"/>
      <c r="K497" s="184"/>
      <c r="L497" s="184"/>
      <c r="M497" s="184"/>
      <c r="N497" s="184"/>
      <c r="O497" s="184"/>
      <c r="P497" s="184"/>
      <c r="Q497" s="184"/>
      <c r="R497" s="184"/>
      <c r="S497" s="184"/>
      <c r="T497" s="184"/>
      <c r="U497" s="184"/>
      <c r="V497" s="184"/>
      <c r="W497" s="184"/>
      <c r="X497" s="184"/>
      <c r="Y497" s="184"/>
      <c r="Z497" s="184"/>
    </row>
    <row r="498" ht="15.75" customHeight="1">
      <c r="A498" s="184"/>
      <c r="B498" s="184"/>
      <c r="C498" s="184"/>
      <c r="D498" s="184"/>
      <c r="E498" s="184"/>
      <c r="F498" s="184"/>
      <c r="G498" s="184"/>
      <c r="H498" s="184"/>
      <c r="I498" s="184"/>
      <c r="J498" s="184"/>
      <c r="K498" s="184"/>
      <c r="L498" s="184"/>
      <c r="M498" s="184"/>
      <c r="N498" s="184"/>
      <c r="O498" s="184"/>
      <c r="P498" s="184"/>
      <c r="Q498" s="184"/>
      <c r="R498" s="184"/>
      <c r="S498" s="184"/>
      <c r="T498" s="184"/>
      <c r="U498" s="184"/>
      <c r="V498" s="184"/>
      <c r="W498" s="184"/>
      <c r="X498" s="184"/>
      <c r="Y498" s="184"/>
      <c r="Z498" s="184"/>
    </row>
    <row r="499" ht="15.75" customHeight="1">
      <c r="A499" s="184"/>
      <c r="B499" s="184"/>
      <c r="C499" s="184"/>
      <c r="D499" s="184"/>
      <c r="E499" s="184"/>
      <c r="F499" s="184"/>
      <c r="G499" s="184"/>
      <c r="H499" s="184"/>
      <c r="I499" s="184"/>
      <c r="J499" s="184"/>
      <c r="K499" s="184"/>
      <c r="L499" s="184"/>
      <c r="M499" s="184"/>
      <c r="N499" s="184"/>
      <c r="O499" s="184"/>
      <c r="P499" s="184"/>
      <c r="Q499" s="184"/>
      <c r="R499" s="184"/>
      <c r="S499" s="184"/>
      <c r="T499" s="184"/>
      <c r="U499" s="184"/>
      <c r="V499" s="184"/>
      <c r="W499" s="184"/>
      <c r="X499" s="184"/>
      <c r="Y499" s="184"/>
      <c r="Z499" s="184"/>
    </row>
    <row r="500" ht="15.75" customHeight="1">
      <c r="A500" s="184"/>
      <c r="B500" s="184"/>
      <c r="C500" s="184"/>
      <c r="D500" s="184"/>
      <c r="E500" s="184"/>
      <c r="F500" s="184"/>
      <c r="G500" s="184"/>
      <c r="H500" s="184"/>
      <c r="I500" s="184"/>
      <c r="J500" s="184"/>
      <c r="K500" s="184"/>
      <c r="L500" s="184"/>
      <c r="M500" s="184"/>
      <c r="N500" s="184"/>
      <c r="O500" s="184"/>
      <c r="P500" s="184"/>
      <c r="Q500" s="184"/>
      <c r="R500" s="184"/>
      <c r="S500" s="184"/>
      <c r="T500" s="184"/>
      <c r="U500" s="184"/>
      <c r="V500" s="184"/>
      <c r="W500" s="184"/>
      <c r="X500" s="184"/>
      <c r="Y500" s="184"/>
      <c r="Z500" s="184"/>
    </row>
    <row r="501" ht="15.75" customHeight="1">
      <c r="A501" s="184"/>
      <c r="B501" s="184"/>
      <c r="C501" s="184"/>
      <c r="D501" s="184"/>
      <c r="E501" s="184"/>
      <c r="F501" s="184"/>
      <c r="G501" s="184"/>
      <c r="H501" s="184"/>
      <c r="I501" s="184"/>
      <c r="J501" s="184"/>
      <c r="K501" s="184"/>
      <c r="L501" s="184"/>
      <c r="M501" s="184"/>
      <c r="N501" s="184"/>
      <c r="O501" s="184"/>
      <c r="P501" s="184"/>
      <c r="Q501" s="184"/>
      <c r="R501" s="184"/>
      <c r="S501" s="184"/>
      <c r="T501" s="184"/>
      <c r="U501" s="184"/>
      <c r="V501" s="184"/>
      <c r="W501" s="184"/>
      <c r="X501" s="184"/>
      <c r="Y501" s="184"/>
      <c r="Z501" s="184"/>
    </row>
    <row r="502" ht="15.75" customHeight="1">
      <c r="A502" s="184"/>
      <c r="B502" s="184"/>
      <c r="C502" s="184"/>
      <c r="D502" s="184"/>
      <c r="E502" s="184"/>
      <c r="F502" s="184"/>
      <c r="G502" s="184"/>
      <c r="H502" s="184"/>
      <c r="I502" s="184"/>
      <c r="J502" s="184"/>
      <c r="K502" s="184"/>
      <c r="L502" s="184"/>
      <c r="M502" s="184"/>
      <c r="N502" s="184"/>
      <c r="O502" s="184"/>
      <c r="P502" s="184"/>
      <c r="Q502" s="184"/>
      <c r="R502" s="184"/>
      <c r="S502" s="184"/>
      <c r="T502" s="184"/>
      <c r="U502" s="184"/>
      <c r="V502" s="184"/>
      <c r="W502" s="184"/>
      <c r="X502" s="184"/>
      <c r="Y502" s="184"/>
      <c r="Z502" s="184"/>
    </row>
    <row r="503" ht="15.75" customHeight="1">
      <c r="A503" s="184"/>
      <c r="B503" s="184"/>
      <c r="C503" s="184"/>
      <c r="D503" s="184"/>
      <c r="E503" s="184"/>
      <c r="F503" s="184"/>
      <c r="G503" s="184"/>
      <c r="H503" s="184"/>
      <c r="I503" s="184"/>
      <c r="J503" s="184"/>
      <c r="K503" s="184"/>
      <c r="L503" s="184"/>
      <c r="M503" s="184"/>
      <c r="N503" s="184"/>
      <c r="O503" s="184"/>
      <c r="P503" s="184"/>
      <c r="Q503" s="184"/>
      <c r="R503" s="184"/>
      <c r="S503" s="184"/>
      <c r="T503" s="184"/>
      <c r="U503" s="184"/>
      <c r="V503" s="184"/>
      <c r="W503" s="184"/>
      <c r="X503" s="184"/>
      <c r="Y503" s="184"/>
      <c r="Z503" s="184"/>
    </row>
    <row r="504" ht="15.75" customHeight="1">
      <c r="A504" s="184"/>
      <c r="B504" s="184"/>
      <c r="C504" s="184"/>
      <c r="D504" s="184"/>
      <c r="E504" s="184"/>
      <c r="F504" s="184"/>
      <c r="G504" s="184"/>
      <c r="H504" s="184"/>
      <c r="I504" s="184"/>
      <c r="J504" s="184"/>
      <c r="K504" s="184"/>
      <c r="L504" s="184"/>
      <c r="M504" s="184"/>
      <c r="N504" s="184"/>
      <c r="O504" s="184"/>
      <c r="P504" s="184"/>
      <c r="Q504" s="184"/>
      <c r="R504" s="184"/>
      <c r="S504" s="184"/>
      <c r="T504" s="184"/>
      <c r="U504" s="184"/>
      <c r="V504" s="184"/>
      <c r="W504" s="184"/>
      <c r="X504" s="184"/>
      <c r="Y504" s="184"/>
      <c r="Z504" s="184"/>
    </row>
    <row r="505" ht="15.75" customHeight="1">
      <c r="A505" s="184"/>
      <c r="B505" s="184"/>
      <c r="C505" s="184"/>
      <c r="D505" s="184"/>
      <c r="E505" s="184"/>
      <c r="F505" s="184"/>
      <c r="G505" s="184"/>
      <c r="H505" s="184"/>
      <c r="I505" s="184"/>
      <c r="J505" s="184"/>
      <c r="K505" s="184"/>
      <c r="L505" s="184"/>
      <c r="M505" s="184"/>
      <c r="N505" s="184"/>
      <c r="O505" s="184"/>
      <c r="P505" s="184"/>
      <c r="Q505" s="184"/>
      <c r="R505" s="184"/>
      <c r="S505" s="184"/>
      <c r="T505" s="184"/>
      <c r="U505" s="184"/>
      <c r="V505" s="184"/>
      <c r="W505" s="184"/>
      <c r="X505" s="184"/>
      <c r="Y505" s="184"/>
      <c r="Z505" s="184"/>
    </row>
    <row r="506" ht="15.75" customHeight="1">
      <c r="A506" s="184"/>
      <c r="B506" s="184"/>
      <c r="C506" s="184"/>
      <c r="D506" s="184"/>
      <c r="E506" s="184"/>
      <c r="F506" s="184"/>
      <c r="G506" s="184"/>
      <c r="H506" s="184"/>
      <c r="I506" s="184"/>
      <c r="J506" s="184"/>
      <c r="K506" s="184"/>
      <c r="L506" s="184"/>
      <c r="M506" s="184"/>
      <c r="N506" s="184"/>
      <c r="O506" s="184"/>
      <c r="P506" s="184"/>
      <c r="Q506" s="184"/>
      <c r="R506" s="184"/>
      <c r="S506" s="184"/>
      <c r="T506" s="184"/>
      <c r="U506" s="184"/>
      <c r="V506" s="184"/>
      <c r="W506" s="184"/>
      <c r="X506" s="184"/>
      <c r="Y506" s="184"/>
      <c r="Z506" s="184"/>
    </row>
    <row r="507" ht="15.75" customHeight="1">
      <c r="A507" s="184"/>
      <c r="B507" s="184"/>
      <c r="C507" s="184"/>
      <c r="D507" s="184"/>
      <c r="E507" s="184"/>
      <c r="F507" s="184"/>
      <c r="G507" s="184"/>
      <c r="H507" s="184"/>
      <c r="I507" s="184"/>
      <c r="J507" s="184"/>
      <c r="K507" s="184"/>
      <c r="L507" s="184"/>
      <c r="M507" s="184"/>
      <c r="N507" s="184"/>
      <c r="O507" s="184"/>
      <c r="P507" s="184"/>
      <c r="Q507" s="184"/>
      <c r="R507" s="184"/>
      <c r="S507" s="184"/>
      <c r="T507" s="184"/>
      <c r="U507" s="184"/>
      <c r="V507" s="184"/>
      <c r="W507" s="184"/>
      <c r="X507" s="184"/>
      <c r="Y507" s="184"/>
      <c r="Z507" s="184"/>
    </row>
    <row r="508" ht="15.75" customHeight="1">
      <c r="A508" s="184"/>
      <c r="B508" s="184"/>
      <c r="C508" s="184"/>
      <c r="D508" s="184"/>
      <c r="E508" s="184"/>
      <c r="F508" s="184"/>
      <c r="G508" s="184"/>
      <c r="H508" s="184"/>
      <c r="I508" s="184"/>
      <c r="J508" s="184"/>
      <c r="K508" s="184"/>
      <c r="L508" s="184"/>
      <c r="M508" s="184"/>
      <c r="N508" s="184"/>
      <c r="O508" s="184"/>
      <c r="P508" s="184"/>
      <c r="Q508" s="184"/>
      <c r="R508" s="184"/>
      <c r="S508" s="184"/>
      <c r="T508" s="184"/>
      <c r="U508" s="184"/>
      <c r="V508" s="184"/>
      <c r="W508" s="184"/>
      <c r="X508" s="184"/>
      <c r="Y508" s="184"/>
      <c r="Z508" s="184"/>
    </row>
    <row r="509" ht="15.75" customHeight="1">
      <c r="A509" s="184"/>
      <c r="B509" s="184"/>
      <c r="C509" s="184"/>
      <c r="D509" s="184"/>
      <c r="E509" s="184"/>
      <c r="F509" s="184"/>
      <c r="G509" s="184"/>
      <c r="H509" s="184"/>
      <c r="I509" s="184"/>
      <c r="J509" s="184"/>
      <c r="K509" s="184"/>
      <c r="L509" s="184"/>
      <c r="M509" s="184"/>
      <c r="N509" s="184"/>
      <c r="O509" s="184"/>
      <c r="P509" s="184"/>
      <c r="Q509" s="184"/>
      <c r="R509" s="184"/>
      <c r="S509" s="184"/>
      <c r="T509" s="184"/>
      <c r="U509" s="184"/>
      <c r="V509" s="184"/>
      <c r="W509" s="184"/>
      <c r="X509" s="184"/>
      <c r="Y509" s="184"/>
      <c r="Z509" s="184"/>
    </row>
    <row r="510" ht="15.75" customHeight="1">
      <c r="A510" s="184"/>
      <c r="B510" s="184"/>
      <c r="C510" s="184"/>
      <c r="D510" s="184"/>
      <c r="E510" s="184"/>
      <c r="F510" s="184"/>
      <c r="G510" s="184"/>
      <c r="H510" s="184"/>
      <c r="I510" s="184"/>
      <c r="J510" s="184"/>
      <c r="K510" s="184"/>
      <c r="L510" s="184"/>
      <c r="M510" s="184"/>
      <c r="N510" s="184"/>
      <c r="O510" s="184"/>
      <c r="P510" s="184"/>
      <c r="Q510" s="184"/>
      <c r="R510" s="184"/>
      <c r="S510" s="184"/>
      <c r="T510" s="184"/>
      <c r="U510" s="184"/>
      <c r="V510" s="184"/>
      <c r="W510" s="184"/>
      <c r="X510" s="184"/>
      <c r="Y510" s="184"/>
      <c r="Z510" s="184"/>
    </row>
    <row r="511" ht="15.75" customHeight="1">
      <c r="A511" s="184"/>
      <c r="B511" s="184"/>
      <c r="C511" s="184"/>
      <c r="D511" s="184"/>
      <c r="E511" s="184"/>
      <c r="F511" s="184"/>
      <c r="G511" s="184"/>
      <c r="H511" s="184"/>
      <c r="I511" s="184"/>
      <c r="J511" s="184"/>
      <c r="K511" s="184"/>
      <c r="L511" s="184"/>
      <c r="M511" s="184"/>
      <c r="N511" s="184"/>
      <c r="O511" s="184"/>
      <c r="P511" s="184"/>
      <c r="Q511" s="184"/>
      <c r="R511" s="184"/>
      <c r="S511" s="184"/>
      <c r="T511" s="184"/>
      <c r="U511" s="184"/>
      <c r="V511" s="184"/>
      <c r="W511" s="184"/>
      <c r="X511" s="184"/>
      <c r="Y511" s="184"/>
      <c r="Z511" s="184"/>
    </row>
    <row r="512" ht="15.75" customHeight="1">
      <c r="A512" s="184"/>
      <c r="B512" s="184"/>
      <c r="C512" s="184"/>
      <c r="D512" s="184"/>
      <c r="E512" s="184"/>
      <c r="F512" s="184"/>
      <c r="G512" s="184"/>
      <c r="H512" s="184"/>
      <c r="I512" s="184"/>
      <c r="J512" s="184"/>
      <c r="K512" s="184"/>
      <c r="L512" s="184"/>
      <c r="M512" s="184"/>
      <c r="N512" s="184"/>
      <c r="O512" s="184"/>
      <c r="P512" s="184"/>
      <c r="Q512" s="184"/>
      <c r="R512" s="184"/>
      <c r="S512" s="184"/>
      <c r="T512" s="184"/>
      <c r="U512" s="184"/>
      <c r="V512" s="184"/>
      <c r="W512" s="184"/>
      <c r="X512" s="184"/>
      <c r="Y512" s="184"/>
      <c r="Z512" s="184"/>
    </row>
    <row r="513" ht="15.75" customHeight="1">
      <c r="A513" s="184"/>
      <c r="B513" s="184"/>
      <c r="C513" s="184"/>
      <c r="D513" s="184"/>
      <c r="E513" s="184"/>
      <c r="F513" s="184"/>
      <c r="G513" s="184"/>
      <c r="H513" s="184"/>
      <c r="I513" s="184"/>
      <c r="J513" s="184"/>
      <c r="K513" s="184"/>
      <c r="L513" s="184"/>
      <c r="M513" s="184"/>
      <c r="N513" s="184"/>
      <c r="O513" s="184"/>
      <c r="P513" s="184"/>
      <c r="Q513" s="184"/>
      <c r="R513" s="184"/>
      <c r="S513" s="184"/>
      <c r="T513" s="184"/>
      <c r="U513" s="184"/>
      <c r="V513" s="184"/>
      <c r="W513" s="184"/>
      <c r="X513" s="184"/>
      <c r="Y513" s="184"/>
      <c r="Z513" s="184"/>
    </row>
    <row r="514" ht="15.75" customHeight="1">
      <c r="A514" s="184"/>
      <c r="B514" s="184"/>
      <c r="C514" s="184"/>
      <c r="D514" s="184"/>
      <c r="E514" s="184"/>
      <c r="F514" s="184"/>
      <c r="G514" s="184"/>
      <c r="H514" s="184"/>
      <c r="I514" s="184"/>
      <c r="J514" s="184"/>
      <c r="K514" s="184"/>
      <c r="L514" s="184"/>
      <c r="M514" s="184"/>
      <c r="N514" s="184"/>
      <c r="O514" s="184"/>
      <c r="P514" s="184"/>
      <c r="Q514" s="184"/>
      <c r="R514" s="184"/>
      <c r="S514" s="184"/>
      <c r="T514" s="184"/>
      <c r="U514" s="184"/>
      <c r="V514" s="184"/>
      <c r="W514" s="184"/>
      <c r="X514" s="184"/>
      <c r="Y514" s="184"/>
      <c r="Z514" s="184"/>
    </row>
    <row r="515" ht="15.75" customHeight="1">
      <c r="A515" s="184"/>
      <c r="B515" s="184"/>
      <c r="C515" s="184"/>
      <c r="D515" s="184"/>
      <c r="E515" s="184"/>
      <c r="F515" s="184"/>
      <c r="G515" s="184"/>
      <c r="H515" s="184"/>
      <c r="I515" s="184"/>
      <c r="J515" s="184"/>
      <c r="K515" s="184"/>
      <c r="L515" s="184"/>
      <c r="M515" s="184"/>
      <c r="N515" s="184"/>
      <c r="O515" s="184"/>
      <c r="P515" s="184"/>
      <c r="Q515" s="184"/>
      <c r="R515" s="184"/>
      <c r="S515" s="184"/>
      <c r="T515" s="184"/>
      <c r="U515" s="184"/>
      <c r="V515" s="184"/>
      <c r="W515" s="184"/>
      <c r="X515" s="184"/>
      <c r="Y515" s="184"/>
      <c r="Z515" s="184"/>
    </row>
    <row r="516" ht="15.75" customHeight="1">
      <c r="A516" s="184"/>
      <c r="B516" s="184"/>
      <c r="C516" s="184"/>
      <c r="D516" s="184"/>
      <c r="E516" s="184"/>
      <c r="F516" s="184"/>
      <c r="G516" s="184"/>
      <c r="H516" s="184"/>
      <c r="I516" s="184"/>
      <c r="J516" s="184"/>
      <c r="K516" s="184"/>
      <c r="L516" s="184"/>
      <c r="M516" s="184"/>
      <c r="N516" s="184"/>
      <c r="O516" s="184"/>
      <c r="P516" s="184"/>
      <c r="Q516" s="184"/>
      <c r="R516" s="184"/>
      <c r="S516" s="184"/>
      <c r="T516" s="184"/>
      <c r="U516" s="184"/>
      <c r="V516" s="184"/>
      <c r="W516" s="184"/>
      <c r="X516" s="184"/>
      <c r="Y516" s="184"/>
      <c r="Z516" s="184"/>
    </row>
    <row r="517" ht="15.75" customHeight="1">
      <c r="A517" s="184"/>
      <c r="B517" s="184"/>
      <c r="C517" s="184"/>
      <c r="D517" s="184"/>
      <c r="E517" s="184"/>
      <c r="F517" s="184"/>
      <c r="G517" s="184"/>
      <c r="H517" s="184"/>
      <c r="I517" s="184"/>
      <c r="J517" s="184"/>
      <c r="K517" s="184"/>
      <c r="L517" s="184"/>
      <c r="M517" s="184"/>
      <c r="N517" s="184"/>
      <c r="O517" s="184"/>
      <c r="P517" s="184"/>
      <c r="Q517" s="184"/>
      <c r="R517" s="184"/>
      <c r="S517" s="184"/>
      <c r="T517" s="184"/>
      <c r="U517" s="184"/>
      <c r="V517" s="184"/>
      <c r="W517" s="184"/>
      <c r="X517" s="184"/>
      <c r="Y517" s="184"/>
      <c r="Z517" s="184"/>
    </row>
    <row r="518" ht="15.75" customHeight="1">
      <c r="A518" s="184"/>
      <c r="B518" s="184"/>
      <c r="C518" s="184"/>
      <c r="D518" s="184"/>
      <c r="E518" s="184"/>
      <c r="F518" s="184"/>
      <c r="G518" s="184"/>
      <c r="H518" s="184"/>
      <c r="I518" s="184"/>
      <c r="J518" s="184"/>
      <c r="K518" s="184"/>
      <c r="L518" s="184"/>
      <c r="M518" s="184"/>
      <c r="N518" s="184"/>
      <c r="O518" s="184"/>
      <c r="P518" s="184"/>
      <c r="Q518" s="184"/>
      <c r="R518" s="184"/>
      <c r="S518" s="184"/>
      <c r="T518" s="184"/>
      <c r="U518" s="184"/>
      <c r="V518" s="184"/>
      <c r="W518" s="184"/>
      <c r="X518" s="184"/>
      <c r="Y518" s="184"/>
      <c r="Z518" s="184"/>
    </row>
    <row r="519" ht="15.75" customHeight="1">
      <c r="A519" s="184"/>
      <c r="B519" s="184"/>
      <c r="C519" s="184"/>
      <c r="D519" s="184"/>
      <c r="E519" s="184"/>
      <c r="F519" s="184"/>
      <c r="G519" s="184"/>
      <c r="H519" s="184"/>
      <c r="I519" s="184"/>
      <c r="J519" s="184"/>
      <c r="K519" s="184"/>
      <c r="L519" s="184"/>
      <c r="M519" s="184"/>
      <c r="N519" s="184"/>
      <c r="O519" s="184"/>
      <c r="P519" s="184"/>
      <c r="Q519" s="184"/>
      <c r="R519" s="184"/>
      <c r="S519" s="184"/>
      <c r="T519" s="184"/>
      <c r="U519" s="184"/>
      <c r="V519" s="184"/>
      <c r="W519" s="184"/>
      <c r="X519" s="184"/>
      <c r="Y519" s="184"/>
      <c r="Z519" s="184"/>
    </row>
    <row r="520" ht="15.75" customHeight="1">
      <c r="A520" s="184"/>
      <c r="B520" s="184"/>
      <c r="C520" s="184"/>
      <c r="D520" s="184"/>
      <c r="E520" s="184"/>
      <c r="F520" s="184"/>
      <c r="G520" s="184"/>
      <c r="H520" s="184"/>
      <c r="I520" s="184"/>
      <c r="J520" s="184"/>
      <c r="K520" s="184"/>
      <c r="L520" s="184"/>
      <c r="M520" s="184"/>
      <c r="N520" s="184"/>
      <c r="O520" s="184"/>
      <c r="P520" s="184"/>
      <c r="Q520" s="184"/>
      <c r="R520" s="184"/>
      <c r="S520" s="184"/>
      <c r="T520" s="184"/>
      <c r="U520" s="184"/>
      <c r="V520" s="184"/>
      <c r="W520" s="184"/>
      <c r="X520" s="184"/>
      <c r="Y520" s="184"/>
      <c r="Z520" s="184"/>
    </row>
    <row r="521" ht="15.75" customHeight="1">
      <c r="A521" s="184"/>
      <c r="B521" s="184"/>
      <c r="C521" s="184"/>
      <c r="D521" s="184"/>
      <c r="E521" s="184"/>
      <c r="F521" s="184"/>
      <c r="G521" s="184"/>
      <c r="H521" s="184"/>
      <c r="I521" s="184"/>
      <c r="J521" s="184"/>
      <c r="K521" s="184"/>
      <c r="L521" s="184"/>
      <c r="M521" s="184"/>
      <c r="N521" s="184"/>
      <c r="O521" s="184"/>
      <c r="P521" s="184"/>
      <c r="Q521" s="184"/>
      <c r="R521" s="184"/>
      <c r="S521" s="184"/>
      <c r="T521" s="184"/>
      <c r="U521" s="184"/>
      <c r="V521" s="184"/>
      <c r="W521" s="184"/>
      <c r="X521" s="184"/>
      <c r="Y521" s="184"/>
      <c r="Z521" s="184"/>
    </row>
    <row r="522" ht="15.75" customHeight="1">
      <c r="A522" s="184"/>
      <c r="B522" s="184"/>
      <c r="C522" s="184"/>
      <c r="D522" s="184"/>
      <c r="E522" s="184"/>
      <c r="F522" s="184"/>
      <c r="G522" s="184"/>
      <c r="H522" s="184"/>
      <c r="I522" s="184"/>
      <c r="J522" s="184"/>
      <c r="K522" s="184"/>
      <c r="L522" s="184"/>
      <c r="M522" s="184"/>
      <c r="N522" s="184"/>
      <c r="O522" s="184"/>
      <c r="P522" s="184"/>
      <c r="Q522" s="184"/>
      <c r="R522" s="184"/>
      <c r="S522" s="184"/>
      <c r="T522" s="184"/>
      <c r="U522" s="184"/>
      <c r="V522" s="184"/>
      <c r="W522" s="184"/>
      <c r="X522" s="184"/>
      <c r="Y522" s="184"/>
      <c r="Z522" s="184"/>
    </row>
    <row r="523" ht="15.75" customHeight="1">
      <c r="A523" s="184"/>
      <c r="B523" s="184"/>
      <c r="C523" s="184"/>
      <c r="D523" s="184"/>
      <c r="E523" s="184"/>
      <c r="F523" s="184"/>
      <c r="G523" s="184"/>
      <c r="H523" s="184"/>
      <c r="I523" s="184"/>
      <c r="J523" s="184"/>
      <c r="K523" s="184"/>
      <c r="L523" s="184"/>
      <c r="M523" s="184"/>
      <c r="N523" s="184"/>
      <c r="O523" s="184"/>
      <c r="P523" s="184"/>
      <c r="Q523" s="184"/>
      <c r="R523" s="184"/>
      <c r="S523" s="184"/>
      <c r="T523" s="184"/>
      <c r="U523" s="184"/>
      <c r="V523" s="184"/>
      <c r="W523" s="184"/>
      <c r="X523" s="184"/>
      <c r="Y523" s="184"/>
      <c r="Z523" s="184"/>
    </row>
    <row r="524" ht="15.75" customHeight="1">
      <c r="A524" s="184"/>
      <c r="B524" s="184"/>
      <c r="C524" s="184"/>
      <c r="D524" s="184"/>
      <c r="E524" s="184"/>
      <c r="F524" s="184"/>
      <c r="G524" s="184"/>
      <c r="H524" s="184"/>
      <c r="I524" s="184"/>
      <c r="J524" s="184"/>
      <c r="K524" s="184"/>
      <c r="L524" s="184"/>
      <c r="M524" s="184"/>
      <c r="N524" s="184"/>
      <c r="O524" s="184"/>
      <c r="P524" s="184"/>
      <c r="Q524" s="184"/>
      <c r="R524" s="184"/>
      <c r="S524" s="184"/>
      <c r="T524" s="184"/>
      <c r="U524" s="184"/>
      <c r="V524" s="184"/>
      <c r="W524" s="184"/>
      <c r="X524" s="184"/>
      <c r="Y524" s="184"/>
      <c r="Z524" s="184"/>
    </row>
    <row r="525" ht="15.75" customHeight="1">
      <c r="A525" s="184"/>
      <c r="B525" s="184"/>
      <c r="C525" s="184"/>
      <c r="D525" s="184"/>
      <c r="E525" s="184"/>
      <c r="F525" s="184"/>
      <c r="G525" s="184"/>
      <c r="H525" s="184"/>
      <c r="I525" s="184"/>
      <c r="J525" s="184"/>
      <c r="K525" s="184"/>
      <c r="L525" s="184"/>
      <c r="M525" s="184"/>
      <c r="N525" s="184"/>
      <c r="O525" s="184"/>
      <c r="P525" s="184"/>
      <c r="Q525" s="184"/>
      <c r="R525" s="184"/>
      <c r="S525" s="184"/>
      <c r="T525" s="184"/>
      <c r="U525" s="184"/>
      <c r="V525" s="184"/>
      <c r="W525" s="184"/>
      <c r="X525" s="184"/>
      <c r="Y525" s="184"/>
      <c r="Z525" s="184"/>
    </row>
    <row r="526" ht="15.75" customHeight="1">
      <c r="A526" s="184"/>
      <c r="B526" s="184"/>
      <c r="C526" s="184"/>
      <c r="D526" s="184"/>
      <c r="E526" s="184"/>
      <c r="F526" s="184"/>
      <c r="G526" s="184"/>
      <c r="H526" s="184"/>
      <c r="I526" s="184"/>
      <c r="J526" s="184"/>
      <c r="K526" s="184"/>
      <c r="L526" s="184"/>
      <c r="M526" s="184"/>
      <c r="N526" s="184"/>
      <c r="O526" s="184"/>
      <c r="P526" s="184"/>
      <c r="Q526" s="184"/>
      <c r="R526" s="184"/>
      <c r="S526" s="184"/>
      <c r="T526" s="184"/>
      <c r="U526" s="184"/>
      <c r="V526" s="184"/>
      <c r="W526" s="184"/>
      <c r="X526" s="184"/>
      <c r="Y526" s="184"/>
      <c r="Z526" s="184"/>
    </row>
    <row r="527" ht="15.75" customHeight="1">
      <c r="A527" s="184"/>
      <c r="B527" s="184"/>
      <c r="C527" s="184"/>
      <c r="D527" s="184"/>
      <c r="E527" s="184"/>
      <c r="F527" s="184"/>
      <c r="G527" s="184"/>
      <c r="H527" s="184"/>
      <c r="I527" s="184"/>
      <c r="J527" s="184"/>
      <c r="K527" s="184"/>
      <c r="L527" s="184"/>
      <c r="M527" s="184"/>
      <c r="N527" s="184"/>
      <c r="O527" s="184"/>
      <c r="P527" s="184"/>
      <c r="Q527" s="184"/>
      <c r="R527" s="184"/>
      <c r="S527" s="184"/>
      <c r="T527" s="184"/>
      <c r="U527" s="184"/>
      <c r="V527" s="184"/>
      <c r="W527" s="184"/>
      <c r="X527" s="184"/>
      <c r="Y527" s="184"/>
      <c r="Z527" s="184"/>
    </row>
    <row r="528" ht="15.75" customHeight="1">
      <c r="A528" s="184"/>
      <c r="B528" s="184"/>
      <c r="C528" s="184"/>
      <c r="D528" s="184"/>
      <c r="E528" s="184"/>
      <c r="F528" s="184"/>
      <c r="G528" s="184"/>
      <c r="H528" s="184"/>
      <c r="I528" s="184"/>
      <c r="J528" s="184"/>
      <c r="K528" s="184"/>
      <c r="L528" s="184"/>
      <c r="M528" s="184"/>
      <c r="N528" s="184"/>
      <c r="O528" s="184"/>
      <c r="P528" s="184"/>
      <c r="Q528" s="184"/>
      <c r="R528" s="184"/>
      <c r="S528" s="184"/>
      <c r="T528" s="184"/>
      <c r="U528" s="184"/>
      <c r="V528" s="184"/>
      <c r="W528" s="184"/>
      <c r="X528" s="184"/>
      <c r="Y528" s="184"/>
      <c r="Z528" s="184"/>
    </row>
    <row r="529" ht="15.75" customHeight="1">
      <c r="A529" s="184"/>
      <c r="B529" s="184"/>
      <c r="C529" s="184"/>
      <c r="D529" s="184"/>
      <c r="E529" s="184"/>
      <c r="F529" s="184"/>
      <c r="G529" s="184"/>
      <c r="H529" s="184"/>
      <c r="I529" s="184"/>
      <c r="J529" s="184"/>
      <c r="K529" s="184"/>
      <c r="L529" s="184"/>
      <c r="M529" s="184"/>
      <c r="N529" s="184"/>
      <c r="O529" s="184"/>
      <c r="P529" s="184"/>
      <c r="Q529" s="184"/>
      <c r="R529" s="184"/>
      <c r="S529" s="184"/>
      <c r="T529" s="184"/>
      <c r="U529" s="184"/>
      <c r="V529" s="184"/>
      <c r="W529" s="184"/>
      <c r="X529" s="184"/>
      <c r="Y529" s="184"/>
      <c r="Z529" s="184"/>
    </row>
    <row r="530" ht="15.75" customHeight="1">
      <c r="A530" s="184"/>
      <c r="B530" s="184"/>
      <c r="C530" s="184"/>
      <c r="D530" s="184"/>
      <c r="E530" s="184"/>
      <c r="F530" s="184"/>
      <c r="G530" s="184"/>
      <c r="H530" s="184"/>
      <c r="I530" s="184"/>
      <c r="J530" s="184"/>
      <c r="K530" s="184"/>
      <c r="L530" s="184"/>
      <c r="M530" s="184"/>
      <c r="N530" s="184"/>
      <c r="O530" s="184"/>
      <c r="P530" s="184"/>
      <c r="Q530" s="184"/>
      <c r="R530" s="184"/>
      <c r="S530" s="184"/>
      <c r="T530" s="184"/>
      <c r="U530" s="184"/>
      <c r="V530" s="184"/>
      <c r="W530" s="184"/>
      <c r="X530" s="184"/>
      <c r="Y530" s="184"/>
      <c r="Z530" s="184"/>
    </row>
    <row r="531" ht="15.75" customHeight="1">
      <c r="A531" s="184"/>
      <c r="B531" s="184"/>
      <c r="C531" s="184"/>
      <c r="D531" s="184"/>
      <c r="E531" s="184"/>
      <c r="F531" s="184"/>
      <c r="G531" s="184"/>
      <c r="H531" s="184"/>
      <c r="I531" s="184"/>
      <c r="J531" s="184"/>
      <c r="K531" s="184"/>
      <c r="L531" s="184"/>
      <c r="M531" s="184"/>
      <c r="N531" s="184"/>
      <c r="O531" s="184"/>
      <c r="P531" s="184"/>
      <c r="Q531" s="184"/>
      <c r="R531" s="184"/>
      <c r="S531" s="184"/>
      <c r="T531" s="184"/>
      <c r="U531" s="184"/>
      <c r="V531" s="184"/>
      <c r="W531" s="184"/>
      <c r="X531" s="184"/>
      <c r="Y531" s="184"/>
      <c r="Z531" s="184"/>
    </row>
    <row r="532" ht="15.75" customHeight="1">
      <c r="A532" s="184"/>
      <c r="B532" s="184"/>
      <c r="C532" s="184"/>
      <c r="D532" s="184"/>
      <c r="E532" s="184"/>
      <c r="F532" s="184"/>
      <c r="G532" s="184"/>
      <c r="H532" s="184"/>
      <c r="I532" s="184"/>
      <c r="J532" s="184"/>
      <c r="K532" s="184"/>
      <c r="L532" s="184"/>
      <c r="M532" s="184"/>
      <c r="N532" s="184"/>
      <c r="O532" s="184"/>
      <c r="P532" s="184"/>
      <c r="Q532" s="184"/>
      <c r="R532" s="184"/>
      <c r="S532" s="184"/>
      <c r="T532" s="184"/>
      <c r="U532" s="184"/>
      <c r="V532" s="184"/>
      <c r="W532" s="184"/>
      <c r="X532" s="184"/>
      <c r="Y532" s="184"/>
      <c r="Z532" s="184"/>
    </row>
    <row r="533" ht="15.75" customHeight="1">
      <c r="A533" s="184"/>
      <c r="B533" s="184"/>
      <c r="C533" s="184"/>
      <c r="D533" s="184"/>
      <c r="E533" s="184"/>
      <c r="F533" s="184"/>
      <c r="G533" s="184"/>
      <c r="H533" s="184"/>
      <c r="I533" s="184"/>
      <c r="J533" s="184"/>
      <c r="K533" s="184"/>
      <c r="L533" s="184"/>
      <c r="M533" s="184"/>
      <c r="N533" s="184"/>
      <c r="O533" s="184"/>
      <c r="P533" s="184"/>
      <c r="Q533" s="184"/>
      <c r="R533" s="184"/>
      <c r="S533" s="184"/>
      <c r="T533" s="184"/>
      <c r="U533" s="184"/>
      <c r="V533" s="184"/>
      <c r="W533" s="184"/>
      <c r="X533" s="184"/>
      <c r="Y533" s="184"/>
      <c r="Z533" s="184"/>
    </row>
    <row r="534" ht="15.75" customHeight="1">
      <c r="A534" s="184"/>
      <c r="B534" s="184"/>
      <c r="C534" s="184"/>
      <c r="D534" s="184"/>
      <c r="E534" s="184"/>
      <c r="F534" s="184"/>
      <c r="G534" s="184"/>
      <c r="H534" s="184"/>
      <c r="I534" s="184"/>
      <c r="J534" s="184"/>
      <c r="K534" s="184"/>
      <c r="L534" s="184"/>
      <c r="M534" s="184"/>
      <c r="N534" s="184"/>
      <c r="O534" s="184"/>
      <c r="P534" s="184"/>
      <c r="Q534" s="184"/>
      <c r="R534" s="184"/>
      <c r="S534" s="184"/>
      <c r="T534" s="184"/>
      <c r="U534" s="184"/>
      <c r="V534" s="184"/>
      <c r="W534" s="184"/>
      <c r="X534" s="184"/>
      <c r="Y534" s="184"/>
      <c r="Z534" s="184"/>
    </row>
    <row r="535" ht="15.75" customHeight="1">
      <c r="A535" s="184"/>
      <c r="B535" s="184"/>
      <c r="C535" s="184"/>
      <c r="D535" s="184"/>
      <c r="E535" s="184"/>
      <c r="F535" s="184"/>
      <c r="G535" s="184"/>
      <c r="H535" s="184"/>
      <c r="I535" s="184"/>
      <c r="J535" s="184"/>
      <c r="K535" s="184"/>
      <c r="L535" s="184"/>
      <c r="M535" s="184"/>
      <c r="N535" s="184"/>
      <c r="O535" s="184"/>
      <c r="P535" s="184"/>
      <c r="Q535" s="184"/>
      <c r="R535" s="184"/>
      <c r="S535" s="184"/>
      <c r="T535" s="184"/>
      <c r="U535" s="184"/>
      <c r="V535" s="184"/>
      <c r="W535" s="184"/>
      <c r="X535" s="184"/>
      <c r="Y535" s="184"/>
      <c r="Z535" s="184"/>
    </row>
    <row r="536" ht="15.75" customHeight="1">
      <c r="A536" s="184"/>
      <c r="B536" s="184"/>
      <c r="C536" s="184"/>
      <c r="D536" s="184"/>
      <c r="E536" s="184"/>
      <c r="F536" s="184"/>
      <c r="G536" s="184"/>
      <c r="H536" s="184"/>
      <c r="I536" s="184"/>
      <c r="J536" s="184"/>
      <c r="K536" s="184"/>
      <c r="L536" s="184"/>
      <c r="M536" s="184"/>
      <c r="N536" s="184"/>
      <c r="O536" s="184"/>
      <c r="P536" s="184"/>
      <c r="Q536" s="184"/>
      <c r="R536" s="184"/>
      <c r="S536" s="184"/>
      <c r="T536" s="184"/>
      <c r="U536" s="184"/>
      <c r="V536" s="184"/>
      <c r="W536" s="184"/>
      <c r="X536" s="184"/>
      <c r="Y536" s="184"/>
      <c r="Z536" s="184"/>
    </row>
    <row r="537" ht="15.75" customHeight="1">
      <c r="A537" s="184"/>
      <c r="B537" s="184"/>
      <c r="C537" s="184"/>
      <c r="D537" s="184"/>
      <c r="E537" s="184"/>
      <c r="F537" s="184"/>
      <c r="G537" s="184"/>
      <c r="H537" s="184"/>
      <c r="I537" s="184"/>
      <c r="J537" s="184"/>
      <c r="K537" s="184"/>
      <c r="L537" s="184"/>
      <c r="M537" s="184"/>
      <c r="N537" s="184"/>
      <c r="O537" s="184"/>
      <c r="P537" s="184"/>
      <c r="Q537" s="184"/>
      <c r="R537" s="184"/>
      <c r="S537" s="184"/>
      <c r="T537" s="184"/>
      <c r="U537" s="184"/>
      <c r="V537" s="184"/>
      <c r="W537" s="184"/>
      <c r="X537" s="184"/>
      <c r="Y537" s="184"/>
      <c r="Z537" s="184"/>
    </row>
    <row r="538" ht="15.75" customHeight="1">
      <c r="A538" s="184"/>
      <c r="B538" s="184"/>
      <c r="C538" s="184"/>
      <c r="D538" s="184"/>
      <c r="E538" s="184"/>
      <c r="F538" s="184"/>
      <c r="G538" s="184"/>
      <c r="H538" s="184"/>
      <c r="I538" s="184"/>
      <c r="J538" s="184"/>
      <c r="K538" s="184"/>
      <c r="L538" s="184"/>
      <c r="M538" s="184"/>
      <c r="N538" s="184"/>
      <c r="O538" s="184"/>
      <c r="P538" s="184"/>
      <c r="Q538" s="184"/>
      <c r="R538" s="184"/>
      <c r="S538" s="184"/>
      <c r="T538" s="184"/>
      <c r="U538" s="184"/>
      <c r="V538" s="184"/>
      <c r="W538" s="184"/>
      <c r="X538" s="184"/>
      <c r="Y538" s="184"/>
      <c r="Z538" s="184"/>
    </row>
    <row r="539" ht="15.75" customHeight="1">
      <c r="A539" s="184"/>
      <c r="B539" s="184"/>
      <c r="C539" s="184"/>
      <c r="D539" s="184"/>
      <c r="E539" s="184"/>
      <c r="F539" s="184"/>
      <c r="G539" s="184"/>
      <c r="H539" s="184"/>
      <c r="I539" s="184"/>
      <c r="J539" s="184"/>
      <c r="K539" s="184"/>
      <c r="L539" s="184"/>
      <c r="M539" s="184"/>
      <c r="N539" s="184"/>
      <c r="O539" s="184"/>
      <c r="P539" s="184"/>
      <c r="Q539" s="184"/>
      <c r="R539" s="184"/>
      <c r="S539" s="184"/>
      <c r="T539" s="184"/>
      <c r="U539" s="184"/>
      <c r="V539" s="184"/>
      <c r="W539" s="184"/>
      <c r="X539" s="184"/>
      <c r="Y539" s="184"/>
      <c r="Z539" s="184"/>
    </row>
    <row r="540" ht="15.75" customHeight="1">
      <c r="A540" s="184"/>
      <c r="B540" s="184"/>
      <c r="C540" s="184"/>
      <c r="D540" s="184"/>
      <c r="E540" s="184"/>
      <c r="F540" s="184"/>
      <c r="G540" s="184"/>
      <c r="H540" s="184"/>
      <c r="I540" s="184"/>
      <c r="J540" s="184"/>
      <c r="K540" s="184"/>
      <c r="L540" s="184"/>
      <c r="M540" s="184"/>
      <c r="N540" s="184"/>
      <c r="O540" s="184"/>
      <c r="P540" s="184"/>
      <c r="Q540" s="184"/>
      <c r="R540" s="184"/>
      <c r="S540" s="184"/>
      <c r="T540" s="184"/>
      <c r="U540" s="184"/>
      <c r="V540" s="184"/>
      <c r="W540" s="184"/>
      <c r="X540" s="184"/>
      <c r="Y540" s="184"/>
      <c r="Z540" s="184"/>
    </row>
    <row r="541" ht="15.75" customHeight="1">
      <c r="A541" s="184"/>
      <c r="B541" s="184"/>
      <c r="C541" s="184"/>
      <c r="D541" s="184"/>
      <c r="E541" s="184"/>
      <c r="F541" s="184"/>
      <c r="G541" s="184"/>
      <c r="H541" s="184"/>
      <c r="I541" s="184"/>
      <c r="J541" s="184"/>
      <c r="K541" s="184"/>
      <c r="L541" s="184"/>
      <c r="M541" s="184"/>
      <c r="N541" s="184"/>
      <c r="O541" s="184"/>
      <c r="P541" s="184"/>
      <c r="Q541" s="184"/>
      <c r="R541" s="184"/>
      <c r="S541" s="184"/>
      <c r="T541" s="184"/>
      <c r="U541" s="184"/>
      <c r="V541" s="184"/>
      <c r="W541" s="184"/>
      <c r="X541" s="184"/>
      <c r="Y541" s="184"/>
      <c r="Z541" s="184"/>
    </row>
    <row r="542" ht="15.75" customHeight="1">
      <c r="A542" s="184"/>
      <c r="B542" s="184"/>
      <c r="C542" s="184"/>
      <c r="D542" s="184"/>
      <c r="E542" s="184"/>
      <c r="F542" s="184"/>
      <c r="G542" s="184"/>
      <c r="H542" s="184"/>
      <c r="I542" s="184"/>
      <c r="J542" s="184"/>
      <c r="K542" s="184"/>
      <c r="L542" s="184"/>
      <c r="M542" s="184"/>
      <c r="N542" s="184"/>
      <c r="O542" s="184"/>
      <c r="P542" s="184"/>
      <c r="Q542" s="184"/>
      <c r="R542" s="184"/>
      <c r="S542" s="184"/>
      <c r="T542" s="184"/>
      <c r="U542" s="184"/>
      <c r="V542" s="184"/>
      <c r="W542" s="184"/>
      <c r="X542" s="184"/>
      <c r="Y542" s="184"/>
      <c r="Z542" s="184"/>
    </row>
    <row r="543" ht="15.75" customHeight="1">
      <c r="A543" s="184"/>
      <c r="B543" s="184"/>
      <c r="C543" s="184"/>
      <c r="D543" s="184"/>
      <c r="E543" s="184"/>
      <c r="F543" s="184"/>
      <c r="G543" s="184"/>
      <c r="H543" s="184"/>
      <c r="I543" s="184"/>
      <c r="J543" s="184"/>
      <c r="K543" s="184"/>
      <c r="L543" s="184"/>
      <c r="M543" s="184"/>
      <c r="N543" s="184"/>
      <c r="O543" s="184"/>
      <c r="P543" s="184"/>
      <c r="Q543" s="184"/>
      <c r="R543" s="184"/>
      <c r="S543" s="184"/>
      <c r="T543" s="184"/>
      <c r="U543" s="184"/>
      <c r="V543" s="184"/>
      <c r="W543" s="184"/>
      <c r="X543" s="184"/>
      <c r="Y543" s="184"/>
      <c r="Z543" s="184"/>
    </row>
    <row r="544" ht="15.75" customHeight="1">
      <c r="A544" s="184"/>
      <c r="B544" s="184"/>
      <c r="C544" s="184"/>
      <c r="D544" s="184"/>
      <c r="E544" s="184"/>
      <c r="F544" s="184"/>
      <c r="G544" s="184"/>
      <c r="H544" s="184"/>
      <c r="I544" s="184"/>
      <c r="J544" s="184"/>
      <c r="K544" s="184"/>
      <c r="L544" s="184"/>
      <c r="M544" s="184"/>
      <c r="N544" s="184"/>
      <c r="O544" s="184"/>
      <c r="P544" s="184"/>
      <c r="Q544" s="184"/>
      <c r="R544" s="184"/>
      <c r="S544" s="184"/>
      <c r="T544" s="184"/>
      <c r="U544" s="184"/>
      <c r="V544" s="184"/>
      <c r="W544" s="184"/>
      <c r="X544" s="184"/>
      <c r="Y544" s="184"/>
      <c r="Z544" s="184"/>
    </row>
    <row r="545" ht="15.75" customHeight="1">
      <c r="A545" s="184"/>
      <c r="B545" s="184"/>
      <c r="C545" s="184"/>
      <c r="D545" s="184"/>
      <c r="E545" s="184"/>
      <c r="F545" s="184"/>
      <c r="G545" s="184"/>
      <c r="H545" s="184"/>
      <c r="I545" s="184"/>
      <c r="J545" s="184"/>
      <c r="K545" s="184"/>
      <c r="L545" s="184"/>
      <c r="M545" s="184"/>
      <c r="N545" s="184"/>
      <c r="O545" s="184"/>
      <c r="P545" s="184"/>
      <c r="Q545" s="184"/>
      <c r="R545" s="184"/>
      <c r="S545" s="184"/>
      <c r="T545" s="184"/>
      <c r="U545" s="184"/>
      <c r="V545" s="184"/>
      <c r="W545" s="184"/>
      <c r="X545" s="184"/>
      <c r="Y545" s="184"/>
      <c r="Z545" s="184"/>
    </row>
    <row r="546" ht="15.75" customHeight="1">
      <c r="A546" s="184"/>
      <c r="B546" s="184"/>
      <c r="C546" s="184"/>
      <c r="D546" s="184"/>
      <c r="E546" s="184"/>
      <c r="F546" s="184"/>
      <c r="G546" s="184"/>
      <c r="H546" s="184"/>
      <c r="I546" s="184"/>
      <c r="J546" s="184"/>
      <c r="K546" s="184"/>
      <c r="L546" s="184"/>
      <c r="M546" s="184"/>
      <c r="N546" s="184"/>
      <c r="O546" s="184"/>
      <c r="P546" s="184"/>
      <c r="Q546" s="184"/>
      <c r="R546" s="184"/>
      <c r="S546" s="184"/>
      <c r="T546" s="184"/>
      <c r="U546" s="184"/>
      <c r="V546" s="184"/>
      <c r="W546" s="184"/>
      <c r="X546" s="184"/>
      <c r="Y546" s="184"/>
      <c r="Z546" s="184"/>
    </row>
    <row r="547" ht="15.75" customHeight="1">
      <c r="A547" s="184"/>
      <c r="B547" s="184"/>
      <c r="C547" s="184"/>
      <c r="D547" s="184"/>
      <c r="E547" s="184"/>
      <c r="F547" s="184"/>
      <c r="G547" s="184"/>
      <c r="H547" s="184"/>
      <c r="I547" s="184"/>
      <c r="J547" s="184"/>
      <c r="K547" s="184"/>
      <c r="L547" s="184"/>
      <c r="M547" s="184"/>
      <c r="N547" s="184"/>
      <c r="O547" s="184"/>
      <c r="P547" s="184"/>
      <c r="Q547" s="184"/>
      <c r="R547" s="184"/>
      <c r="S547" s="184"/>
      <c r="T547" s="184"/>
      <c r="U547" s="184"/>
      <c r="V547" s="184"/>
      <c r="W547" s="184"/>
      <c r="X547" s="184"/>
      <c r="Y547" s="184"/>
      <c r="Z547" s="184"/>
    </row>
    <row r="548" ht="15.75" customHeight="1">
      <c r="A548" s="184"/>
      <c r="B548" s="184"/>
      <c r="C548" s="184"/>
      <c r="D548" s="184"/>
      <c r="E548" s="184"/>
      <c r="F548" s="184"/>
      <c r="G548" s="184"/>
      <c r="H548" s="184"/>
      <c r="I548" s="184"/>
      <c r="J548" s="184"/>
      <c r="K548" s="184"/>
      <c r="L548" s="184"/>
      <c r="M548" s="184"/>
      <c r="N548" s="184"/>
      <c r="O548" s="184"/>
      <c r="P548" s="184"/>
      <c r="Q548" s="184"/>
      <c r="R548" s="184"/>
      <c r="S548" s="184"/>
      <c r="T548" s="184"/>
      <c r="U548" s="184"/>
      <c r="V548" s="184"/>
      <c r="W548" s="184"/>
      <c r="X548" s="184"/>
      <c r="Y548" s="184"/>
      <c r="Z548" s="184"/>
    </row>
    <row r="549" ht="15.75" customHeight="1">
      <c r="A549" s="184"/>
      <c r="B549" s="184"/>
      <c r="C549" s="184"/>
      <c r="D549" s="184"/>
      <c r="E549" s="184"/>
      <c r="F549" s="184"/>
      <c r="G549" s="184"/>
      <c r="H549" s="184"/>
      <c r="I549" s="184"/>
      <c r="J549" s="184"/>
      <c r="K549" s="184"/>
      <c r="L549" s="184"/>
      <c r="M549" s="184"/>
      <c r="N549" s="184"/>
      <c r="O549" s="184"/>
      <c r="P549" s="184"/>
      <c r="Q549" s="184"/>
      <c r="R549" s="184"/>
      <c r="S549" s="184"/>
      <c r="T549" s="184"/>
      <c r="U549" s="184"/>
      <c r="V549" s="184"/>
      <c r="W549" s="184"/>
      <c r="X549" s="184"/>
      <c r="Y549" s="184"/>
      <c r="Z549" s="184"/>
    </row>
    <row r="550" ht="15.75" customHeight="1">
      <c r="A550" s="184"/>
      <c r="B550" s="184"/>
      <c r="C550" s="184"/>
      <c r="D550" s="184"/>
      <c r="E550" s="184"/>
      <c r="F550" s="184"/>
      <c r="G550" s="184"/>
      <c r="H550" s="184"/>
      <c r="I550" s="184"/>
      <c r="J550" s="184"/>
      <c r="K550" s="184"/>
      <c r="L550" s="184"/>
      <c r="M550" s="184"/>
      <c r="N550" s="184"/>
      <c r="O550" s="184"/>
      <c r="P550" s="184"/>
      <c r="Q550" s="184"/>
      <c r="R550" s="184"/>
      <c r="S550" s="184"/>
      <c r="T550" s="184"/>
      <c r="U550" s="184"/>
      <c r="V550" s="184"/>
      <c r="W550" s="184"/>
      <c r="X550" s="184"/>
      <c r="Y550" s="184"/>
      <c r="Z550" s="184"/>
    </row>
    <row r="551" ht="15.75" customHeight="1">
      <c r="A551" s="184"/>
      <c r="B551" s="184"/>
      <c r="C551" s="184"/>
      <c r="D551" s="184"/>
      <c r="E551" s="184"/>
      <c r="F551" s="184"/>
      <c r="G551" s="184"/>
      <c r="H551" s="184"/>
      <c r="I551" s="184"/>
      <c r="J551" s="184"/>
      <c r="K551" s="184"/>
      <c r="L551" s="184"/>
      <c r="M551" s="184"/>
      <c r="N551" s="184"/>
      <c r="O551" s="184"/>
      <c r="P551" s="184"/>
      <c r="Q551" s="184"/>
      <c r="R551" s="184"/>
      <c r="S551" s="184"/>
      <c r="T551" s="184"/>
      <c r="U551" s="184"/>
      <c r="V551" s="184"/>
      <c r="W551" s="184"/>
      <c r="X551" s="184"/>
      <c r="Y551" s="184"/>
      <c r="Z551" s="184"/>
    </row>
    <row r="552" ht="15.75" customHeight="1">
      <c r="A552" s="184"/>
      <c r="B552" s="184"/>
      <c r="C552" s="184"/>
      <c r="D552" s="184"/>
      <c r="E552" s="184"/>
      <c r="F552" s="184"/>
      <c r="G552" s="184"/>
      <c r="H552" s="184"/>
      <c r="I552" s="184"/>
      <c r="J552" s="184"/>
      <c r="K552" s="184"/>
      <c r="L552" s="184"/>
      <c r="M552" s="184"/>
      <c r="N552" s="184"/>
      <c r="O552" s="184"/>
      <c r="P552" s="184"/>
      <c r="Q552" s="184"/>
      <c r="R552" s="184"/>
      <c r="S552" s="184"/>
      <c r="T552" s="184"/>
      <c r="U552" s="184"/>
      <c r="V552" s="184"/>
      <c r="W552" s="184"/>
      <c r="X552" s="184"/>
      <c r="Y552" s="184"/>
      <c r="Z552" s="184"/>
    </row>
    <row r="553" ht="15.75" customHeight="1">
      <c r="A553" s="184"/>
      <c r="B553" s="184"/>
      <c r="C553" s="184"/>
      <c r="D553" s="184"/>
      <c r="E553" s="184"/>
      <c r="F553" s="184"/>
      <c r="G553" s="184"/>
      <c r="H553" s="184"/>
      <c r="I553" s="184"/>
      <c r="J553" s="184"/>
      <c r="K553" s="184"/>
      <c r="L553" s="184"/>
      <c r="M553" s="184"/>
      <c r="N553" s="184"/>
      <c r="O553" s="184"/>
      <c r="P553" s="184"/>
      <c r="Q553" s="184"/>
      <c r="R553" s="184"/>
      <c r="S553" s="184"/>
      <c r="T553" s="184"/>
      <c r="U553" s="184"/>
      <c r="V553" s="184"/>
      <c r="W553" s="184"/>
      <c r="X553" s="184"/>
      <c r="Y553" s="184"/>
      <c r="Z553" s="184"/>
    </row>
    <row r="554" ht="15.75" customHeight="1">
      <c r="A554" s="184"/>
      <c r="B554" s="184"/>
      <c r="C554" s="184"/>
      <c r="D554" s="184"/>
      <c r="E554" s="184"/>
      <c r="F554" s="184"/>
      <c r="G554" s="184"/>
      <c r="H554" s="184"/>
      <c r="I554" s="184"/>
      <c r="J554" s="184"/>
      <c r="K554" s="184"/>
      <c r="L554" s="184"/>
      <c r="M554" s="184"/>
      <c r="N554" s="184"/>
      <c r="O554" s="184"/>
      <c r="P554" s="184"/>
      <c r="Q554" s="184"/>
      <c r="R554" s="184"/>
      <c r="S554" s="184"/>
      <c r="T554" s="184"/>
      <c r="U554" s="184"/>
      <c r="V554" s="184"/>
      <c r="W554" s="184"/>
      <c r="X554" s="184"/>
      <c r="Y554" s="184"/>
      <c r="Z554" s="184"/>
    </row>
    <row r="555" ht="15.75" customHeight="1">
      <c r="A555" s="184"/>
      <c r="B555" s="184"/>
      <c r="C555" s="184"/>
      <c r="D555" s="184"/>
      <c r="E555" s="184"/>
      <c r="F555" s="184"/>
      <c r="G555" s="184"/>
      <c r="H555" s="184"/>
      <c r="I555" s="184"/>
      <c r="J555" s="184"/>
      <c r="K555" s="184"/>
      <c r="L555" s="184"/>
      <c r="M555" s="184"/>
      <c r="N555" s="184"/>
      <c r="O555" s="184"/>
      <c r="P555" s="184"/>
      <c r="Q555" s="184"/>
      <c r="R555" s="184"/>
      <c r="S555" s="184"/>
      <c r="T555" s="184"/>
      <c r="U555" s="184"/>
      <c r="V555" s="184"/>
      <c r="W555" s="184"/>
      <c r="X555" s="184"/>
      <c r="Y555" s="184"/>
      <c r="Z555" s="184"/>
    </row>
    <row r="556" ht="15.75" customHeight="1">
      <c r="A556" s="184"/>
      <c r="B556" s="184"/>
      <c r="C556" s="184"/>
      <c r="D556" s="184"/>
      <c r="E556" s="184"/>
      <c r="F556" s="184"/>
      <c r="G556" s="184"/>
      <c r="H556" s="184"/>
      <c r="I556" s="184"/>
      <c r="J556" s="184"/>
      <c r="K556" s="184"/>
      <c r="L556" s="184"/>
      <c r="M556" s="184"/>
      <c r="N556" s="184"/>
      <c r="O556" s="184"/>
      <c r="P556" s="184"/>
      <c r="Q556" s="184"/>
      <c r="R556" s="184"/>
      <c r="S556" s="184"/>
      <c r="T556" s="184"/>
      <c r="U556" s="184"/>
      <c r="V556" s="184"/>
      <c r="W556" s="184"/>
      <c r="X556" s="184"/>
      <c r="Y556" s="184"/>
      <c r="Z556" s="184"/>
    </row>
    <row r="557" ht="15.75" customHeight="1">
      <c r="A557" s="184"/>
      <c r="B557" s="184"/>
      <c r="C557" s="184"/>
      <c r="D557" s="184"/>
      <c r="E557" s="184"/>
      <c r="F557" s="184"/>
      <c r="G557" s="184"/>
      <c r="H557" s="184"/>
      <c r="I557" s="184"/>
      <c r="J557" s="184"/>
      <c r="K557" s="184"/>
      <c r="L557" s="184"/>
      <c r="M557" s="184"/>
      <c r="N557" s="184"/>
      <c r="O557" s="184"/>
      <c r="P557" s="184"/>
      <c r="Q557" s="184"/>
      <c r="R557" s="184"/>
      <c r="S557" s="184"/>
      <c r="T557" s="184"/>
      <c r="U557" s="184"/>
      <c r="V557" s="184"/>
      <c r="W557" s="184"/>
      <c r="X557" s="184"/>
      <c r="Y557" s="184"/>
      <c r="Z557" s="184"/>
    </row>
    <row r="558" ht="15.75" customHeight="1">
      <c r="A558" s="184"/>
      <c r="B558" s="184"/>
      <c r="C558" s="184"/>
      <c r="D558" s="184"/>
      <c r="E558" s="184"/>
      <c r="F558" s="184"/>
      <c r="G558" s="184"/>
      <c r="H558" s="184"/>
      <c r="I558" s="184"/>
      <c r="J558" s="184"/>
      <c r="K558" s="184"/>
      <c r="L558" s="184"/>
      <c r="M558" s="184"/>
      <c r="N558" s="184"/>
      <c r="O558" s="184"/>
      <c r="P558" s="184"/>
      <c r="Q558" s="184"/>
      <c r="R558" s="184"/>
      <c r="S558" s="184"/>
      <c r="T558" s="184"/>
      <c r="U558" s="184"/>
      <c r="V558" s="184"/>
      <c r="W558" s="184"/>
      <c r="X558" s="184"/>
      <c r="Y558" s="184"/>
      <c r="Z558" s="184"/>
    </row>
    <row r="559" ht="15.75" customHeight="1">
      <c r="A559" s="184"/>
      <c r="B559" s="184"/>
      <c r="C559" s="184"/>
      <c r="D559" s="184"/>
      <c r="E559" s="184"/>
      <c r="F559" s="184"/>
      <c r="G559" s="184"/>
      <c r="H559" s="184"/>
      <c r="I559" s="184"/>
      <c r="J559" s="184"/>
      <c r="K559" s="184"/>
      <c r="L559" s="184"/>
      <c r="M559" s="184"/>
      <c r="N559" s="184"/>
      <c r="O559" s="184"/>
      <c r="P559" s="184"/>
      <c r="Q559" s="184"/>
      <c r="R559" s="184"/>
      <c r="S559" s="184"/>
      <c r="T559" s="184"/>
      <c r="U559" s="184"/>
      <c r="V559" s="184"/>
      <c r="W559" s="184"/>
      <c r="X559" s="184"/>
      <c r="Y559" s="184"/>
      <c r="Z559" s="184"/>
    </row>
    <row r="560" ht="15.75" customHeight="1">
      <c r="A560" s="184"/>
      <c r="B560" s="184"/>
      <c r="C560" s="184"/>
      <c r="D560" s="184"/>
      <c r="E560" s="184"/>
      <c r="F560" s="184"/>
      <c r="G560" s="184"/>
      <c r="H560" s="184"/>
      <c r="I560" s="184"/>
      <c r="J560" s="184"/>
      <c r="K560" s="184"/>
      <c r="L560" s="184"/>
      <c r="M560" s="184"/>
      <c r="N560" s="184"/>
      <c r="O560" s="184"/>
      <c r="P560" s="184"/>
      <c r="Q560" s="184"/>
      <c r="R560" s="184"/>
      <c r="S560" s="184"/>
      <c r="T560" s="184"/>
      <c r="U560" s="184"/>
      <c r="V560" s="184"/>
      <c r="W560" s="184"/>
      <c r="X560" s="184"/>
      <c r="Y560" s="184"/>
      <c r="Z560" s="184"/>
    </row>
    <row r="561" ht="15.75" customHeight="1">
      <c r="A561" s="184"/>
      <c r="B561" s="184"/>
      <c r="C561" s="184"/>
      <c r="D561" s="184"/>
      <c r="E561" s="184"/>
      <c r="F561" s="184"/>
      <c r="G561" s="184"/>
      <c r="H561" s="184"/>
      <c r="I561" s="184"/>
      <c r="J561" s="184"/>
      <c r="K561" s="184"/>
      <c r="L561" s="184"/>
      <c r="M561" s="184"/>
      <c r="N561" s="184"/>
      <c r="O561" s="184"/>
      <c r="P561" s="184"/>
      <c r="Q561" s="184"/>
      <c r="R561" s="184"/>
      <c r="S561" s="184"/>
      <c r="T561" s="184"/>
      <c r="U561" s="184"/>
      <c r="V561" s="184"/>
      <c r="W561" s="184"/>
      <c r="X561" s="184"/>
      <c r="Y561" s="184"/>
      <c r="Z561" s="184"/>
    </row>
    <row r="562" ht="15.75" customHeight="1">
      <c r="A562" s="184"/>
      <c r="B562" s="184"/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  <c r="Z562" s="184"/>
    </row>
    <row r="563" ht="15.75" customHeight="1">
      <c r="A563" s="184"/>
      <c r="B563" s="184"/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  <c r="Z563" s="184"/>
    </row>
    <row r="564" ht="15.75" customHeight="1">
      <c r="A564" s="184"/>
      <c r="B564" s="184"/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  <c r="Z564" s="184"/>
    </row>
    <row r="565" ht="15.75" customHeight="1">
      <c r="A565" s="184"/>
      <c r="B565" s="184"/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  <c r="Z565" s="184"/>
    </row>
    <row r="566" ht="15.75" customHeight="1">
      <c r="A566" s="184"/>
      <c r="B566" s="184"/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  <c r="Z566" s="184"/>
    </row>
    <row r="567" ht="15.75" customHeight="1">
      <c r="A567" s="184"/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  <c r="Z567" s="184"/>
    </row>
    <row r="568" ht="15.75" customHeight="1">
      <c r="A568" s="184"/>
      <c r="B568" s="184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  <c r="Z568" s="184"/>
    </row>
    <row r="569" ht="15.75" customHeight="1">
      <c r="A569" s="184"/>
      <c r="B569" s="184"/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  <c r="Z569" s="184"/>
    </row>
    <row r="570" ht="15.75" customHeight="1">
      <c r="A570" s="184"/>
      <c r="B570" s="184"/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  <c r="Z570" s="184"/>
    </row>
    <row r="571" ht="15.75" customHeight="1">
      <c r="A571" s="184"/>
      <c r="B571" s="184"/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  <c r="Z571" s="184"/>
    </row>
    <row r="572" ht="15.75" customHeight="1">
      <c r="A572" s="184"/>
      <c r="B572" s="184"/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  <c r="Z572" s="184"/>
    </row>
    <row r="573" ht="15.75" customHeight="1">
      <c r="A573" s="184"/>
      <c r="B573" s="184"/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  <c r="Z573" s="184"/>
    </row>
    <row r="574" ht="15.75" customHeight="1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  <c r="Z574" s="184"/>
    </row>
    <row r="575" ht="15.75" customHeight="1">
      <c r="A575" s="184"/>
      <c r="B575" s="184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  <c r="Z575" s="184"/>
    </row>
    <row r="576" ht="15.75" customHeight="1">
      <c r="A576" s="184"/>
      <c r="B576" s="184"/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  <c r="Z576" s="184"/>
    </row>
    <row r="577" ht="15.75" customHeight="1">
      <c r="A577" s="184"/>
      <c r="B577" s="184"/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  <c r="Z577" s="184"/>
    </row>
    <row r="578" ht="15.75" customHeight="1">
      <c r="A578" s="184"/>
      <c r="B578" s="184"/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  <c r="Z578" s="184"/>
    </row>
    <row r="579" ht="15.75" customHeight="1">
      <c r="A579" s="184"/>
      <c r="B579" s="184"/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  <c r="Z579" s="184"/>
    </row>
    <row r="580" ht="15.75" customHeight="1">
      <c r="A580" s="184"/>
      <c r="B580" s="184"/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  <c r="Z580" s="184"/>
    </row>
    <row r="581" ht="15.75" customHeight="1">
      <c r="A581" s="184"/>
      <c r="B581" s="184"/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  <c r="Z581" s="184"/>
    </row>
    <row r="582" ht="15.75" customHeight="1">
      <c r="A582" s="184"/>
      <c r="B582" s="184"/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  <c r="Z582" s="184"/>
    </row>
    <row r="583" ht="15.75" customHeight="1">
      <c r="A583" s="184"/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  <c r="Z583" s="184"/>
    </row>
    <row r="584" ht="15.75" customHeight="1">
      <c r="A584" s="184"/>
      <c r="B584" s="184"/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  <c r="Z584" s="184"/>
    </row>
    <row r="585" ht="15.75" customHeight="1">
      <c r="A585" s="184"/>
      <c r="B585" s="184"/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  <c r="Z585" s="184"/>
    </row>
    <row r="586" ht="15.75" customHeight="1">
      <c r="A586" s="184"/>
      <c r="B586" s="184"/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  <c r="Z586" s="184"/>
    </row>
    <row r="587" ht="15.75" customHeight="1">
      <c r="A587" s="184"/>
      <c r="B587" s="184"/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  <c r="Z587" s="184"/>
    </row>
    <row r="588" ht="15.75" customHeight="1">
      <c r="A588" s="184"/>
      <c r="B588" s="184"/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  <c r="Z588" s="184"/>
    </row>
    <row r="589" ht="15.75" customHeight="1">
      <c r="A589" s="184"/>
      <c r="B589" s="184"/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  <c r="Z589" s="184"/>
    </row>
    <row r="590" ht="15.75" customHeight="1">
      <c r="A590" s="184"/>
      <c r="B590" s="184"/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  <c r="Z590" s="184"/>
    </row>
    <row r="591" ht="15.75" customHeight="1">
      <c r="A591" s="184"/>
      <c r="B591" s="184"/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  <c r="Z591" s="184"/>
    </row>
    <row r="592" ht="15.75" customHeight="1">
      <c r="A592" s="184"/>
      <c r="B592" s="184"/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  <c r="Z592" s="184"/>
    </row>
    <row r="593" ht="15.75" customHeight="1">
      <c r="A593" s="184"/>
      <c r="B593" s="184"/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  <c r="Z593" s="184"/>
    </row>
    <row r="594" ht="15.75" customHeight="1">
      <c r="A594" s="184"/>
      <c r="B594" s="184"/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  <c r="Z594" s="184"/>
    </row>
    <row r="595" ht="15.75" customHeight="1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  <c r="Z595" s="184"/>
    </row>
    <row r="596" ht="15.75" customHeight="1">
      <c r="A596" s="184"/>
      <c r="B596" s="184"/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  <c r="Z596" s="184"/>
    </row>
    <row r="597" ht="15.75" customHeight="1">
      <c r="A597" s="184"/>
      <c r="B597" s="184"/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  <c r="Z597" s="184"/>
    </row>
    <row r="598" ht="15.75" customHeight="1">
      <c r="A598" s="184"/>
      <c r="B598" s="184"/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  <c r="Z598" s="184"/>
    </row>
    <row r="599" ht="15.75" customHeight="1">
      <c r="A599" s="184"/>
      <c r="B599" s="184"/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  <c r="Z599" s="184"/>
    </row>
    <row r="600" ht="15.75" customHeight="1">
      <c r="A600" s="184"/>
      <c r="B600" s="184"/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  <c r="Z600" s="184"/>
    </row>
    <row r="601" ht="15.75" customHeight="1">
      <c r="A601" s="184"/>
      <c r="B601" s="184"/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  <c r="Z601" s="184"/>
    </row>
    <row r="602" ht="15.75" customHeight="1">
      <c r="A602" s="184"/>
      <c r="B602" s="184"/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  <c r="Z602" s="184"/>
    </row>
    <row r="603" ht="15.75" customHeight="1">
      <c r="A603" s="184"/>
      <c r="B603" s="184"/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  <c r="Z603" s="184"/>
    </row>
    <row r="604" ht="15.75" customHeight="1">
      <c r="A604" s="184"/>
      <c r="B604" s="184"/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  <c r="Z604" s="184"/>
    </row>
    <row r="605" ht="15.75" customHeight="1">
      <c r="A605" s="184"/>
      <c r="B605" s="184"/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  <c r="Z605" s="184"/>
    </row>
    <row r="606" ht="15.75" customHeight="1">
      <c r="A606" s="184"/>
      <c r="B606" s="184"/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  <c r="Z606" s="184"/>
    </row>
    <row r="607" ht="15.75" customHeight="1">
      <c r="A607" s="184"/>
      <c r="B607" s="184"/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  <c r="Z607" s="184"/>
    </row>
    <row r="608" ht="15.75" customHeight="1">
      <c r="A608" s="184"/>
      <c r="B608" s="184"/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  <c r="Z608" s="184"/>
    </row>
    <row r="609" ht="15.75" customHeight="1">
      <c r="A609" s="184"/>
      <c r="B609" s="184"/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  <c r="Z609" s="184"/>
    </row>
    <row r="610" ht="15.75" customHeight="1">
      <c r="A610" s="184"/>
      <c r="B610" s="184"/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  <c r="Z610" s="184"/>
    </row>
    <row r="611" ht="15.75" customHeight="1">
      <c r="A611" s="184"/>
      <c r="B611" s="184"/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  <c r="Z611" s="184"/>
    </row>
    <row r="612" ht="15.75" customHeight="1">
      <c r="A612" s="184"/>
      <c r="B612" s="184"/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  <c r="Z612" s="184"/>
    </row>
    <row r="613" ht="15.75" customHeight="1">
      <c r="A613" s="184"/>
      <c r="B613" s="184"/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  <c r="Z613" s="184"/>
    </row>
    <row r="614" ht="15.75" customHeight="1">
      <c r="A614" s="184"/>
      <c r="B614" s="184"/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  <c r="Z614" s="184"/>
    </row>
    <row r="615" ht="15.75" customHeight="1">
      <c r="A615" s="184"/>
      <c r="B615" s="184"/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  <c r="Z615" s="184"/>
    </row>
    <row r="616" ht="15.75" customHeight="1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  <c r="Z616" s="184"/>
    </row>
    <row r="617" ht="15.75" customHeight="1">
      <c r="A617" s="184"/>
      <c r="B617" s="184"/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  <c r="Z617" s="184"/>
    </row>
    <row r="618" ht="15.75" customHeight="1">
      <c r="A618" s="184"/>
      <c r="B618" s="184"/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  <c r="Z618" s="184"/>
    </row>
    <row r="619" ht="15.75" customHeight="1">
      <c r="A619" s="184"/>
      <c r="B619" s="184"/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  <c r="Z619" s="184"/>
    </row>
    <row r="620" ht="15.75" customHeight="1">
      <c r="A620" s="184"/>
      <c r="B620" s="184"/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  <c r="Z620" s="184"/>
    </row>
    <row r="621" ht="15.75" customHeight="1">
      <c r="A621" s="184"/>
      <c r="B621" s="184"/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  <c r="Z621" s="184"/>
    </row>
    <row r="622" ht="15.75" customHeight="1">
      <c r="A622" s="184"/>
      <c r="B622" s="184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  <c r="Z622" s="184"/>
    </row>
    <row r="623" ht="15.75" customHeight="1">
      <c r="A623" s="184"/>
      <c r="B623" s="184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  <c r="Z623" s="184"/>
    </row>
    <row r="624" ht="15.75" customHeight="1">
      <c r="A624" s="184"/>
      <c r="B624" s="184"/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  <c r="Z624" s="184"/>
    </row>
    <row r="625" ht="15.75" customHeight="1">
      <c r="A625" s="184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  <c r="Z625" s="184"/>
    </row>
    <row r="626" ht="15.75" customHeight="1">
      <c r="A626" s="184"/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  <c r="Z626" s="184"/>
    </row>
    <row r="627" ht="15.75" customHeight="1">
      <c r="A627" s="184"/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  <c r="Z627" s="184"/>
    </row>
    <row r="628" ht="15.75" customHeight="1">
      <c r="A628" s="184"/>
      <c r="B628" s="184"/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  <c r="Z628" s="184"/>
    </row>
    <row r="629" ht="15.75" customHeight="1">
      <c r="A629" s="184"/>
      <c r="B629" s="184"/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  <c r="Z629" s="184"/>
    </row>
    <row r="630" ht="15.75" customHeight="1">
      <c r="A630" s="184"/>
      <c r="B630" s="184"/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  <c r="Z630" s="184"/>
    </row>
    <row r="631" ht="15.75" customHeight="1">
      <c r="A631" s="184"/>
      <c r="B631" s="184"/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  <c r="Z631" s="184"/>
    </row>
    <row r="632" ht="15.75" customHeight="1">
      <c r="A632" s="184"/>
      <c r="B632" s="184"/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  <c r="Z632" s="184"/>
    </row>
    <row r="633" ht="15.75" customHeight="1">
      <c r="A633" s="184"/>
      <c r="B633" s="184"/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  <c r="Z633" s="184"/>
    </row>
    <row r="634" ht="15.75" customHeight="1">
      <c r="A634" s="184"/>
      <c r="B634" s="184"/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  <c r="Z634" s="184"/>
    </row>
    <row r="635" ht="15.75" customHeight="1">
      <c r="A635" s="184"/>
      <c r="B635" s="184"/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  <c r="Z635" s="184"/>
    </row>
    <row r="636" ht="15.75" customHeight="1">
      <c r="A636" s="184"/>
      <c r="B636" s="184"/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  <c r="Z636" s="184"/>
    </row>
    <row r="637" ht="15.75" customHeight="1">
      <c r="A637" s="184"/>
      <c r="B637" s="184"/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  <c r="Z637" s="184"/>
    </row>
    <row r="638" ht="15.75" customHeight="1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  <c r="Z638" s="184"/>
    </row>
    <row r="639" ht="15.75" customHeight="1">
      <c r="A639" s="184"/>
      <c r="B639" s="184"/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  <c r="Z639" s="184"/>
    </row>
    <row r="640" ht="15.75" customHeight="1">
      <c r="A640" s="184"/>
      <c r="B640" s="184"/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  <c r="Z640" s="184"/>
    </row>
    <row r="641" ht="15.75" customHeight="1">
      <c r="A641" s="184"/>
      <c r="B641" s="184"/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  <c r="Z641" s="184"/>
    </row>
    <row r="642" ht="15.75" customHeight="1">
      <c r="A642" s="184"/>
      <c r="B642" s="184"/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  <c r="Z642" s="184"/>
    </row>
    <row r="643" ht="15.75" customHeight="1">
      <c r="A643" s="184"/>
      <c r="B643" s="184"/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  <c r="Z643" s="184"/>
    </row>
    <row r="644" ht="15.75" customHeight="1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  <c r="Z644" s="184"/>
    </row>
    <row r="645" ht="15.75" customHeight="1">
      <c r="A645" s="184"/>
      <c r="B645" s="184"/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  <c r="Z645" s="184"/>
    </row>
    <row r="646" ht="15.75" customHeight="1">
      <c r="A646" s="184"/>
      <c r="B646" s="184"/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  <c r="Z646" s="184"/>
    </row>
    <row r="647" ht="15.75" customHeight="1">
      <c r="A647" s="184"/>
      <c r="B647" s="184"/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  <c r="Z647" s="184"/>
    </row>
    <row r="648" ht="15.75" customHeight="1">
      <c r="A648" s="184"/>
      <c r="B648" s="184"/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  <c r="Z648" s="184"/>
    </row>
    <row r="649" ht="15.75" customHeight="1">
      <c r="A649" s="184"/>
      <c r="B649" s="184"/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  <c r="Z649" s="184"/>
    </row>
    <row r="650" ht="15.75" customHeight="1">
      <c r="A650" s="184"/>
      <c r="B650" s="184"/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  <c r="Z650" s="184"/>
    </row>
    <row r="651" ht="15.75" customHeight="1">
      <c r="A651" s="184"/>
      <c r="B651" s="184"/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  <c r="U651" s="184"/>
      <c r="V651" s="184"/>
      <c r="W651" s="184"/>
      <c r="X651" s="184"/>
      <c r="Y651" s="184"/>
      <c r="Z651" s="184"/>
    </row>
    <row r="652" ht="15.75" customHeight="1">
      <c r="A652" s="184"/>
      <c r="B652" s="184"/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  <c r="U652" s="184"/>
      <c r="V652" s="184"/>
      <c r="W652" s="184"/>
      <c r="X652" s="184"/>
      <c r="Y652" s="184"/>
      <c r="Z652" s="184"/>
    </row>
    <row r="653" ht="15.75" customHeight="1">
      <c r="A653" s="184"/>
      <c r="B653" s="184"/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  <c r="U653" s="184"/>
      <c r="V653" s="184"/>
      <c r="W653" s="184"/>
      <c r="X653" s="184"/>
      <c r="Y653" s="184"/>
      <c r="Z653" s="184"/>
    </row>
    <row r="654" ht="15.75" customHeight="1">
      <c r="A654" s="184"/>
      <c r="B654" s="184"/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  <c r="U654" s="184"/>
      <c r="V654" s="184"/>
      <c r="W654" s="184"/>
      <c r="X654" s="184"/>
      <c r="Y654" s="184"/>
      <c r="Z654" s="184"/>
    </row>
    <row r="655" ht="15.75" customHeight="1">
      <c r="A655" s="184"/>
      <c r="B655" s="184"/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  <c r="Z655" s="184"/>
    </row>
    <row r="656" ht="15.75" customHeight="1">
      <c r="A656" s="184"/>
      <c r="B656" s="184"/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  <c r="Z656" s="184"/>
    </row>
    <row r="657" ht="15.75" customHeight="1">
      <c r="A657" s="184"/>
      <c r="B657" s="184"/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  <c r="U657" s="184"/>
      <c r="V657" s="184"/>
      <c r="W657" s="184"/>
      <c r="X657" s="184"/>
      <c r="Y657" s="184"/>
      <c r="Z657" s="184"/>
    </row>
    <row r="658" ht="15.75" customHeight="1">
      <c r="A658" s="184"/>
      <c r="B658" s="184"/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  <c r="U658" s="184"/>
      <c r="V658" s="184"/>
      <c r="W658" s="184"/>
      <c r="X658" s="184"/>
      <c r="Y658" s="184"/>
      <c r="Z658" s="184"/>
    </row>
    <row r="659" ht="15.75" customHeight="1">
      <c r="A659" s="184"/>
      <c r="B659" s="184"/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  <c r="U659" s="184"/>
      <c r="V659" s="184"/>
      <c r="W659" s="184"/>
      <c r="X659" s="184"/>
      <c r="Y659" s="184"/>
      <c r="Z659" s="184"/>
    </row>
    <row r="660" ht="15.75" customHeight="1">
      <c r="A660" s="184"/>
      <c r="B660" s="184"/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  <c r="U660" s="184"/>
      <c r="V660" s="184"/>
      <c r="W660" s="184"/>
      <c r="X660" s="184"/>
      <c r="Y660" s="184"/>
      <c r="Z660" s="184"/>
    </row>
    <row r="661" ht="15.75" customHeight="1">
      <c r="A661" s="184"/>
      <c r="B661" s="184"/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  <c r="U661" s="184"/>
      <c r="V661" s="184"/>
      <c r="W661" s="184"/>
      <c r="X661" s="184"/>
      <c r="Y661" s="184"/>
      <c r="Z661" s="184"/>
    </row>
    <row r="662" ht="15.75" customHeight="1">
      <c r="A662" s="184"/>
      <c r="B662" s="184"/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  <c r="U662" s="184"/>
      <c r="V662" s="184"/>
      <c r="W662" s="184"/>
      <c r="X662" s="184"/>
      <c r="Y662" s="184"/>
      <c r="Z662" s="184"/>
    </row>
    <row r="663" ht="15.75" customHeight="1">
      <c r="A663" s="184"/>
      <c r="B663" s="184"/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  <c r="U663" s="184"/>
      <c r="V663" s="184"/>
      <c r="W663" s="184"/>
      <c r="X663" s="184"/>
      <c r="Y663" s="184"/>
      <c r="Z663" s="184"/>
    </row>
    <row r="664" ht="15.75" customHeight="1">
      <c r="A664" s="184"/>
      <c r="B664" s="184"/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  <c r="U664" s="184"/>
      <c r="V664" s="184"/>
      <c r="W664" s="184"/>
      <c r="X664" s="184"/>
      <c r="Y664" s="184"/>
      <c r="Z664" s="184"/>
    </row>
    <row r="665" ht="15.75" customHeight="1">
      <c r="A665" s="184"/>
      <c r="B665" s="184"/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  <c r="U665" s="184"/>
      <c r="V665" s="184"/>
      <c r="W665" s="184"/>
      <c r="X665" s="184"/>
      <c r="Y665" s="184"/>
      <c r="Z665" s="184"/>
    </row>
    <row r="666" ht="15.75" customHeight="1">
      <c r="A666" s="184"/>
      <c r="B666" s="184"/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  <c r="U666" s="184"/>
      <c r="V666" s="184"/>
      <c r="W666" s="184"/>
      <c r="X666" s="184"/>
      <c r="Y666" s="184"/>
      <c r="Z666" s="184"/>
    </row>
    <row r="667" ht="15.75" customHeight="1">
      <c r="A667" s="184"/>
      <c r="B667" s="184"/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  <c r="U667" s="184"/>
      <c r="V667" s="184"/>
      <c r="W667" s="184"/>
      <c r="X667" s="184"/>
      <c r="Y667" s="184"/>
      <c r="Z667" s="184"/>
    </row>
    <row r="668" ht="15.75" customHeight="1">
      <c r="A668" s="184"/>
      <c r="B668" s="184"/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  <c r="Z668" s="184"/>
    </row>
    <row r="669" ht="15.75" customHeight="1">
      <c r="A669" s="184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  <c r="Z669" s="184"/>
    </row>
    <row r="670" ht="15.75" customHeight="1">
      <c r="A670" s="184"/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  <c r="Z670" s="184"/>
    </row>
    <row r="671" ht="15.75" customHeight="1">
      <c r="A671" s="184"/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  <c r="Z671" s="184"/>
    </row>
    <row r="672" ht="15.75" customHeight="1">
      <c r="A672" s="184"/>
      <c r="B672" s="184"/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  <c r="U672" s="184"/>
      <c r="V672" s="184"/>
      <c r="W672" s="184"/>
      <c r="X672" s="184"/>
      <c r="Y672" s="184"/>
      <c r="Z672" s="184"/>
    </row>
    <row r="673" ht="15.75" customHeight="1">
      <c r="A673" s="184"/>
      <c r="B673" s="184"/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  <c r="U673" s="184"/>
      <c r="V673" s="184"/>
      <c r="W673" s="184"/>
      <c r="X673" s="184"/>
      <c r="Y673" s="184"/>
      <c r="Z673" s="184"/>
    </row>
    <row r="674" ht="15.75" customHeight="1">
      <c r="A674" s="184"/>
      <c r="B674" s="184"/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  <c r="U674" s="184"/>
      <c r="V674" s="184"/>
      <c r="W674" s="184"/>
      <c r="X674" s="184"/>
      <c r="Y674" s="184"/>
      <c r="Z674" s="184"/>
    </row>
    <row r="675" ht="15.75" customHeight="1">
      <c r="A675" s="184"/>
      <c r="B675" s="184"/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  <c r="U675" s="184"/>
      <c r="V675" s="184"/>
      <c r="W675" s="184"/>
      <c r="X675" s="184"/>
      <c r="Y675" s="184"/>
      <c r="Z675" s="184"/>
    </row>
    <row r="676" ht="15.75" customHeight="1">
      <c r="A676" s="184"/>
      <c r="B676" s="184"/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  <c r="U676" s="184"/>
      <c r="V676" s="184"/>
      <c r="W676" s="184"/>
      <c r="X676" s="184"/>
      <c r="Y676" s="184"/>
      <c r="Z676" s="184"/>
    </row>
    <row r="677" ht="15.75" customHeight="1">
      <c r="A677" s="184"/>
      <c r="B677" s="184"/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  <c r="Z677" s="184"/>
    </row>
    <row r="678" ht="15.75" customHeight="1">
      <c r="A678" s="184"/>
      <c r="B678" s="184"/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  <c r="U678" s="184"/>
      <c r="V678" s="184"/>
      <c r="W678" s="184"/>
      <c r="X678" s="184"/>
      <c r="Y678" s="184"/>
      <c r="Z678" s="184"/>
    </row>
    <row r="679" ht="15.75" customHeight="1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  <c r="U679" s="184"/>
      <c r="V679" s="184"/>
      <c r="W679" s="184"/>
      <c r="X679" s="184"/>
      <c r="Y679" s="184"/>
      <c r="Z679" s="184"/>
    </row>
    <row r="680" ht="15.75" customHeight="1">
      <c r="A680" s="184"/>
      <c r="B680" s="184"/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  <c r="U680" s="184"/>
      <c r="V680" s="184"/>
      <c r="W680" s="184"/>
      <c r="X680" s="184"/>
      <c r="Y680" s="184"/>
      <c r="Z680" s="184"/>
    </row>
    <row r="681" ht="15.75" customHeight="1">
      <c r="A681" s="184"/>
      <c r="B681" s="184"/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  <c r="U681" s="184"/>
      <c r="V681" s="184"/>
      <c r="W681" s="184"/>
      <c r="X681" s="184"/>
      <c r="Y681" s="184"/>
      <c r="Z681" s="184"/>
    </row>
    <row r="682" ht="15.75" customHeight="1">
      <c r="A682" s="184"/>
      <c r="B682" s="184"/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  <c r="U682" s="184"/>
      <c r="V682" s="184"/>
      <c r="W682" s="184"/>
      <c r="X682" s="184"/>
      <c r="Y682" s="184"/>
      <c r="Z682" s="184"/>
    </row>
    <row r="683" ht="15.75" customHeight="1">
      <c r="A683" s="184"/>
      <c r="B683" s="184"/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  <c r="U683" s="184"/>
      <c r="V683" s="184"/>
      <c r="W683" s="184"/>
      <c r="X683" s="184"/>
      <c r="Y683" s="184"/>
      <c r="Z683" s="184"/>
    </row>
    <row r="684" ht="15.75" customHeight="1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  <c r="U684" s="184"/>
      <c r="V684" s="184"/>
      <c r="W684" s="184"/>
      <c r="X684" s="184"/>
      <c r="Y684" s="184"/>
      <c r="Z684" s="184"/>
    </row>
    <row r="685" ht="15.75" customHeight="1">
      <c r="A685" s="184"/>
      <c r="B685" s="184"/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  <c r="U685" s="184"/>
      <c r="V685" s="184"/>
      <c r="W685" s="184"/>
      <c r="X685" s="184"/>
      <c r="Y685" s="184"/>
      <c r="Z685" s="184"/>
    </row>
    <row r="686" ht="15.75" customHeight="1">
      <c r="A686" s="184"/>
      <c r="B686" s="184"/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  <c r="U686" s="184"/>
      <c r="V686" s="184"/>
      <c r="W686" s="184"/>
      <c r="X686" s="184"/>
      <c r="Y686" s="184"/>
      <c r="Z686" s="184"/>
    </row>
    <row r="687" ht="15.75" customHeight="1">
      <c r="A687" s="184"/>
      <c r="B687" s="184"/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  <c r="U687" s="184"/>
      <c r="V687" s="184"/>
      <c r="W687" s="184"/>
      <c r="X687" s="184"/>
      <c r="Y687" s="184"/>
      <c r="Z687" s="184"/>
    </row>
    <row r="688" ht="15.75" customHeight="1">
      <c r="A688" s="184"/>
      <c r="B688" s="184"/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  <c r="U688" s="184"/>
      <c r="V688" s="184"/>
      <c r="W688" s="184"/>
      <c r="X688" s="184"/>
      <c r="Y688" s="184"/>
      <c r="Z688" s="184"/>
    </row>
    <row r="689" ht="15.75" customHeight="1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  <c r="U689" s="184"/>
      <c r="V689" s="184"/>
      <c r="W689" s="184"/>
      <c r="X689" s="184"/>
      <c r="Y689" s="184"/>
      <c r="Z689" s="184"/>
    </row>
    <row r="690" ht="15.75" customHeight="1">
      <c r="A690" s="184"/>
      <c r="B690" s="184"/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  <c r="U690" s="184"/>
      <c r="V690" s="184"/>
      <c r="W690" s="184"/>
      <c r="X690" s="184"/>
      <c r="Y690" s="184"/>
      <c r="Z690" s="184"/>
    </row>
    <row r="691" ht="15.75" customHeight="1">
      <c r="A691" s="184"/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  <c r="Z691" s="184"/>
    </row>
    <row r="692" ht="15.75" customHeight="1">
      <c r="A692" s="184"/>
      <c r="B692" s="184"/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  <c r="Z692" s="184"/>
    </row>
    <row r="693" ht="15.75" customHeight="1">
      <c r="A693" s="184"/>
      <c r="B693" s="184"/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  <c r="U693" s="184"/>
      <c r="V693" s="184"/>
      <c r="W693" s="184"/>
      <c r="X693" s="184"/>
      <c r="Y693" s="184"/>
      <c r="Z693" s="184"/>
    </row>
    <row r="694" ht="15.75" customHeight="1">
      <c r="A694" s="184"/>
      <c r="B694" s="184"/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  <c r="U694" s="184"/>
      <c r="V694" s="184"/>
      <c r="W694" s="184"/>
      <c r="X694" s="184"/>
      <c r="Y694" s="184"/>
      <c r="Z694" s="184"/>
    </row>
    <row r="695" ht="15.75" customHeight="1">
      <c r="A695" s="184"/>
      <c r="B695" s="184"/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  <c r="U695" s="184"/>
      <c r="V695" s="184"/>
      <c r="W695" s="184"/>
      <c r="X695" s="184"/>
      <c r="Y695" s="184"/>
      <c r="Z695" s="184"/>
    </row>
    <row r="696" ht="15.75" customHeight="1">
      <c r="A696" s="184"/>
      <c r="B696" s="184"/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  <c r="U696" s="184"/>
      <c r="V696" s="184"/>
      <c r="W696" s="184"/>
      <c r="X696" s="184"/>
      <c r="Y696" s="184"/>
      <c r="Z696" s="184"/>
    </row>
    <row r="697" ht="15.75" customHeight="1">
      <c r="A697" s="184"/>
      <c r="B697" s="184"/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  <c r="U697" s="184"/>
      <c r="V697" s="184"/>
      <c r="W697" s="184"/>
      <c r="X697" s="184"/>
      <c r="Y697" s="184"/>
      <c r="Z697" s="184"/>
    </row>
    <row r="698" ht="15.75" customHeight="1">
      <c r="A698" s="184"/>
      <c r="B698" s="184"/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  <c r="U698" s="184"/>
      <c r="V698" s="184"/>
      <c r="W698" s="184"/>
      <c r="X698" s="184"/>
      <c r="Y698" s="184"/>
      <c r="Z698" s="184"/>
    </row>
    <row r="699" ht="15.75" customHeight="1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  <c r="U699" s="184"/>
      <c r="V699" s="184"/>
      <c r="W699" s="184"/>
      <c r="X699" s="184"/>
      <c r="Y699" s="184"/>
      <c r="Z699" s="184"/>
    </row>
    <row r="700" ht="15.75" customHeight="1">
      <c r="A700" s="184"/>
      <c r="B700" s="184"/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  <c r="U700" s="184"/>
      <c r="V700" s="184"/>
      <c r="W700" s="184"/>
      <c r="X700" s="184"/>
      <c r="Y700" s="184"/>
      <c r="Z700" s="184"/>
    </row>
    <row r="701" ht="15.75" customHeight="1">
      <c r="A701" s="184"/>
      <c r="B701" s="184"/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  <c r="U701" s="184"/>
      <c r="V701" s="184"/>
      <c r="W701" s="184"/>
      <c r="X701" s="184"/>
      <c r="Y701" s="184"/>
      <c r="Z701" s="184"/>
    </row>
    <row r="702" ht="15.75" customHeight="1">
      <c r="A702" s="184"/>
      <c r="B702" s="184"/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184"/>
      <c r="Z702" s="184"/>
    </row>
    <row r="703" ht="15.75" customHeight="1">
      <c r="A703" s="184"/>
      <c r="B703" s="184"/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  <c r="U703" s="184"/>
      <c r="V703" s="184"/>
      <c r="W703" s="184"/>
      <c r="X703" s="184"/>
      <c r="Y703" s="184"/>
      <c r="Z703" s="184"/>
    </row>
    <row r="704" ht="15.75" customHeight="1">
      <c r="A704" s="184"/>
      <c r="B704" s="184"/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  <c r="U704" s="184"/>
      <c r="V704" s="184"/>
      <c r="W704" s="184"/>
      <c r="X704" s="184"/>
      <c r="Y704" s="184"/>
      <c r="Z704" s="184"/>
    </row>
    <row r="705" ht="15.75" customHeight="1">
      <c r="A705" s="184"/>
      <c r="B705" s="184"/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  <c r="U705" s="184"/>
      <c r="V705" s="184"/>
      <c r="W705" s="184"/>
      <c r="X705" s="184"/>
      <c r="Y705" s="184"/>
      <c r="Z705" s="184"/>
    </row>
    <row r="706" ht="15.75" customHeight="1">
      <c r="A706" s="184"/>
      <c r="B706" s="184"/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  <c r="U706" s="184"/>
      <c r="V706" s="184"/>
      <c r="W706" s="184"/>
      <c r="X706" s="184"/>
      <c r="Y706" s="184"/>
      <c r="Z706" s="184"/>
    </row>
    <row r="707" ht="15.75" customHeight="1">
      <c r="A707" s="184"/>
      <c r="B707" s="184"/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  <c r="U707" s="184"/>
      <c r="V707" s="184"/>
      <c r="W707" s="184"/>
      <c r="X707" s="184"/>
      <c r="Y707" s="184"/>
      <c r="Z707" s="184"/>
    </row>
    <row r="708" ht="15.75" customHeight="1">
      <c r="A708" s="184"/>
      <c r="B708" s="184"/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  <c r="U708" s="184"/>
      <c r="V708" s="184"/>
      <c r="W708" s="184"/>
      <c r="X708" s="184"/>
      <c r="Y708" s="184"/>
      <c r="Z708" s="184"/>
    </row>
    <row r="709" ht="15.75" customHeight="1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  <c r="U709" s="184"/>
      <c r="V709" s="184"/>
      <c r="W709" s="184"/>
      <c r="X709" s="184"/>
      <c r="Y709" s="184"/>
      <c r="Z709" s="184"/>
    </row>
    <row r="710" ht="15.75" customHeight="1">
      <c r="A710" s="184"/>
      <c r="B710" s="184"/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  <c r="U710" s="184"/>
      <c r="V710" s="184"/>
      <c r="W710" s="184"/>
      <c r="X710" s="184"/>
      <c r="Y710" s="184"/>
      <c r="Z710" s="184"/>
    </row>
    <row r="711" ht="15.75" customHeight="1">
      <c r="A711" s="184"/>
      <c r="B711" s="184"/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  <c r="U711" s="184"/>
      <c r="V711" s="184"/>
      <c r="W711" s="184"/>
      <c r="X711" s="184"/>
      <c r="Y711" s="184"/>
      <c r="Z711" s="184"/>
    </row>
    <row r="712" ht="15.75" customHeight="1">
      <c r="A712" s="184"/>
      <c r="B712" s="184"/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  <c r="U712" s="184"/>
      <c r="V712" s="184"/>
      <c r="W712" s="184"/>
      <c r="X712" s="184"/>
      <c r="Y712" s="184"/>
      <c r="Z712" s="184"/>
    </row>
    <row r="713" ht="15.75" customHeight="1">
      <c r="A713" s="184"/>
      <c r="B713" s="184"/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  <c r="Z713" s="184"/>
    </row>
    <row r="714" ht="15.75" customHeight="1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  <c r="U714" s="184"/>
      <c r="V714" s="184"/>
      <c r="W714" s="184"/>
      <c r="X714" s="184"/>
      <c r="Y714" s="184"/>
      <c r="Z714" s="184"/>
    </row>
    <row r="715" ht="15.75" customHeight="1">
      <c r="A715" s="184"/>
      <c r="B715" s="184"/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  <c r="Z715" s="184"/>
    </row>
    <row r="716" ht="15.75" customHeight="1">
      <c r="A716" s="184"/>
      <c r="B716" s="184"/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  <c r="Z716" s="184"/>
    </row>
    <row r="717" ht="15.75" customHeight="1">
      <c r="A717" s="184"/>
      <c r="B717" s="184"/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  <c r="U717" s="184"/>
      <c r="V717" s="184"/>
      <c r="W717" s="184"/>
      <c r="X717" s="184"/>
      <c r="Y717" s="184"/>
      <c r="Z717" s="184"/>
    </row>
    <row r="718" ht="15.75" customHeight="1">
      <c r="A718" s="184"/>
      <c r="B718" s="184"/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  <c r="U718" s="184"/>
      <c r="V718" s="184"/>
      <c r="W718" s="184"/>
      <c r="X718" s="184"/>
      <c r="Y718" s="184"/>
      <c r="Z718" s="184"/>
    </row>
    <row r="719" ht="15.75" customHeight="1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  <c r="Z719" s="184"/>
    </row>
    <row r="720" ht="15.75" customHeight="1">
      <c r="A720" s="184"/>
      <c r="B720" s="184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  <c r="U720" s="184"/>
      <c r="V720" s="184"/>
      <c r="W720" s="184"/>
      <c r="X720" s="184"/>
      <c r="Y720" s="184"/>
      <c r="Z720" s="184"/>
    </row>
    <row r="721" ht="15.75" customHeight="1">
      <c r="A721" s="184"/>
      <c r="B721" s="184"/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  <c r="U721" s="184"/>
      <c r="V721" s="184"/>
      <c r="W721" s="184"/>
      <c r="X721" s="184"/>
      <c r="Y721" s="184"/>
      <c r="Z721" s="184"/>
    </row>
    <row r="722" ht="15.75" customHeight="1">
      <c r="A722" s="184"/>
      <c r="B722" s="184"/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  <c r="U722" s="184"/>
      <c r="V722" s="184"/>
      <c r="W722" s="184"/>
      <c r="X722" s="184"/>
      <c r="Y722" s="184"/>
      <c r="Z722" s="184"/>
    </row>
    <row r="723" ht="15.75" customHeight="1">
      <c r="A723" s="184"/>
      <c r="B723" s="184"/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  <c r="U723" s="184"/>
      <c r="V723" s="184"/>
      <c r="W723" s="184"/>
      <c r="X723" s="184"/>
      <c r="Y723" s="184"/>
      <c r="Z723" s="184"/>
    </row>
    <row r="724" ht="15.75" customHeight="1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  <c r="U724" s="184"/>
      <c r="V724" s="184"/>
      <c r="W724" s="184"/>
      <c r="X724" s="184"/>
      <c r="Y724" s="184"/>
      <c r="Z724" s="184"/>
    </row>
    <row r="725" ht="15.75" customHeight="1">
      <c r="A725" s="184"/>
      <c r="B725" s="184"/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  <c r="U725" s="184"/>
      <c r="V725" s="184"/>
      <c r="W725" s="184"/>
      <c r="X725" s="184"/>
      <c r="Y725" s="184"/>
      <c r="Z725" s="184"/>
    </row>
    <row r="726" ht="15.75" customHeight="1">
      <c r="A726" s="184"/>
      <c r="B726" s="184"/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  <c r="U726" s="184"/>
      <c r="V726" s="184"/>
      <c r="W726" s="184"/>
      <c r="X726" s="184"/>
      <c r="Y726" s="184"/>
      <c r="Z726" s="184"/>
    </row>
    <row r="727" ht="15.75" customHeight="1">
      <c r="A727" s="184"/>
      <c r="B727" s="184"/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  <c r="U727" s="184"/>
      <c r="V727" s="184"/>
      <c r="W727" s="184"/>
      <c r="X727" s="184"/>
      <c r="Y727" s="184"/>
      <c r="Z727" s="184"/>
    </row>
    <row r="728" ht="15.75" customHeight="1">
      <c r="A728" s="184"/>
      <c r="B728" s="184"/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  <c r="U728" s="184"/>
      <c r="V728" s="184"/>
      <c r="W728" s="184"/>
      <c r="X728" s="184"/>
      <c r="Y728" s="184"/>
      <c r="Z728" s="184"/>
    </row>
    <row r="729" ht="15.75" customHeight="1">
      <c r="A729" s="184"/>
      <c r="B729" s="184"/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  <c r="U729" s="184"/>
      <c r="V729" s="184"/>
      <c r="W729" s="184"/>
      <c r="X729" s="184"/>
      <c r="Y729" s="184"/>
      <c r="Z729" s="184"/>
    </row>
    <row r="730" ht="15.75" customHeight="1">
      <c r="A730" s="184"/>
      <c r="B730" s="184"/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  <c r="Z730" s="184"/>
    </row>
    <row r="731" ht="15.75" customHeight="1">
      <c r="A731" s="184"/>
      <c r="B731" s="184"/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  <c r="Z731" s="184"/>
    </row>
    <row r="732" ht="15.75" customHeight="1">
      <c r="A732" s="184"/>
      <c r="B732" s="184"/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  <c r="U732" s="184"/>
      <c r="V732" s="184"/>
      <c r="W732" s="184"/>
      <c r="X732" s="184"/>
      <c r="Y732" s="184"/>
      <c r="Z732" s="184"/>
    </row>
    <row r="733" ht="15.75" customHeight="1">
      <c r="A733" s="184"/>
      <c r="B733" s="184"/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  <c r="U733" s="184"/>
      <c r="V733" s="184"/>
      <c r="W733" s="184"/>
      <c r="X733" s="184"/>
      <c r="Y733" s="184"/>
      <c r="Z733" s="184"/>
    </row>
    <row r="734" ht="15.75" customHeight="1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  <c r="U734" s="184"/>
      <c r="V734" s="184"/>
      <c r="W734" s="184"/>
      <c r="X734" s="184"/>
      <c r="Y734" s="184"/>
      <c r="Z734" s="184"/>
    </row>
    <row r="735" ht="15.75" customHeight="1">
      <c r="A735" s="184"/>
      <c r="B735" s="184"/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  <c r="U735" s="184"/>
      <c r="V735" s="184"/>
      <c r="W735" s="184"/>
      <c r="X735" s="184"/>
      <c r="Y735" s="184"/>
      <c r="Z735" s="184"/>
    </row>
    <row r="736" ht="15.75" customHeight="1">
      <c r="A736" s="184"/>
      <c r="B736" s="184"/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  <c r="U736" s="184"/>
      <c r="V736" s="184"/>
      <c r="W736" s="184"/>
      <c r="X736" s="184"/>
      <c r="Y736" s="184"/>
      <c r="Z736" s="184"/>
    </row>
    <row r="737" ht="15.75" customHeight="1">
      <c r="A737" s="184"/>
      <c r="B737" s="184"/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  <c r="U737" s="184"/>
      <c r="V737" s="184"/>
      <c r="W737" s="184"/>
      <c r="X737" s="184"/>
      <c r="Y737" s="184"/>
      <c r="Z737" s="184"/>
    </row>
    <row r="738" ht="15.75" customHeight="1">
      <c r="A738" s="184"/>
      <c r="B738" s="184"/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  <c r="U738" s="184"/>
      <c r="V738" s="184"/>
      <c r="W738" s="184"/>
      <c r="X738" s="184"/>
      <c r="Y738" s="184"/>
      <c r="Z738" s="184"/>
    </row>
    <row r="739" ht="15.75" customHeight="1">
      <c r="A739" s="184"/>
      <c r="B739" s="184"/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  <c r="U739" s="184"/>
      <c r="V739" s="184"/>
      <c r="W739" s="184"/>
      <c r="X739" s="184"/>
      <c r="Y739" s="184"/>
      <c r="Z739" s="184"/>
    </row>
    <row r="740" ht="15.75" customHeight="1">
      <c r="A740" s="184"/>
      <c r="B740" s="184"/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  <c r="U740" s="184"/>
      <c r="V740" s="184"/>
      <c r="W740" s="184"/>
      <c r="X740" s="184"/>
      <c r="Y740" s="184"/>
      <c r="Z740" s="184"/>
    </row>
    <row r="741" ht="15.75" customHeight="1">
      <c r="A741" s="184"/>
      <c r="B741" s="184"/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  <c r="U741" s="184"/>
      <c r="V741" s="184"/>
      <c r="W741" s="184"/>
      <c r="X741" s="184"/>
      <c r="Y741" s="184"/>
      <c r="Z741" s="184"/>
    </row>
    <row r="742" ht="15.75" customHeight="1">
      <c r="A742" s="184"/>
      <c r="B742" s="184"/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  <c r="U742" s="184"/>
      <c r="V742" s="184"/>
      <c r="W742" s="184"/>
      <c r="X742" s="184"/>
      <c r="Y742" s="184"/>
      <c r="Z742" s="184"/>
    </row>
    <row r="743" ht="15.75" customHeight="1">
      <c r="A743" s="184"/>
      <c r="B743" s="184"/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  <c r="U743" s="184"/>
      <c r="V743" s="184"/>
      <c r="W743" s="184"/>
      <c r="X743" s="184"/>
      <c r="Y743" s="184"/>
      <c r="Z743" s="184"/>
    </row>
    <row r="744" ht="15.75" customHeight="1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  <c r="U744" s="184"/>
      <c r="V744" s="184"/>
      <c r="W744" s="184"/>
      <c r="X744" s="184"/>
      <c r="Y744" s="184"/>
      <c r="Z744" s="184"/>
    </row>
    <row r="745" ht="15.75" customHeight="1">
      <c r="A745" s="184"/>
      <c r="B745" s="184"/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  <c r="U745" s="184"/>
      <c r="V745" s="184"/>
      <c r="W745" s="184"/>
      <c r="X745" s="184"/>
      <c r="Y745" s="184"/>
      <c r="Z745" s="184"/>
    </row>
    <row r="746" ht="15.75" customHeight="1">
      <c r="A746" s="184"/>
      <c r="B746" s="184"/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  <c r="U746" s="184"/>
      <c r="V746" s="184"/>
      <c r="W746" s="184"/>
      <c r="X746" s="184"/>
      <c r="Y746" s="184"/>
      <c r="Z746" s="184"/>
    </row>
    <row r="747" ht="15.75" customHeight="1">
      <c r="A747" s="184"/>
      <c r="B747" s="184"/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  <c r="U747" s="184"/>
      <c r="V747" s="184"/>
      <c r="W747" s="184"/>
      <c r="X747" s="184"/>
      <c r="Y747" s="184"/>
      <c r="Z747" s="184"/>
    </row>
    <row r="748" ht="15.75" customHeight="1">
      <c r="A748" s="184"/>
      <c r="B748" s="184"/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  <c r="U748" s="184"/>
      <c r="V748" s="184"/>
      <c r="W748" s="184"/>
      <c r="X748" s="184"/>
      <c r="Y748" s="184"/>
      <c r="Z748" s="184"/>
    </row>
    <row r="749" ht="15.75" customHeight="1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  <c r="U749" s="184"/>
      <c r="V749" s="184"/>
      <c r="W749" s="184"/>
      <c r="X749" s="184"/>
      <c r="Y749" s="184"/>
      <c r="Z749" s="184"/>
    </row>
    <row r="750" ht="15.75" customHeight="1">
      <c r="A750" s="184"/>
      <c r="B750" s="184"/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  <c r="Z750" s="184"/>
    </row>
    <row r="751" ht="15.75" customHeight="1">
      <c r="A751" s="184"/>
      <c r="B751" s="184"/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  <c r="U751" s="184"/>
      <c r="V751" s="184"/>
      <c r="W751" s="184"/>
      <c r="X751" s="184"/>
      <c r="Y751" s="184"/>
      <c r="Z751" s="184"/>
    </row>
    <row r="752" ht="15.75" customHeight="1">
      <c r="A752" s="184"/>
      <c r="B752" s="184"/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  <c r="U752" s="184"/>
      <c r="V752" s="184"/>
      <c r="W752" s="184"/>
      <c r="X752" s="184"/>
      <c r="Y752" s="184"/>
      <c r="Z752" s="184"/>
    </row>
    <row r="753" ht="15.75" customHeight="1">
      <c r="A753" s="184"/>
      <c r="B753" s="184"/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  <c r="U753" s="184"/>
      <c r="V753" s="184"/>
      <c r="W753" s="184"/>
      <c r="X753" s="184"/>
      <c r="Y753" s="184"/>
      <c r="Z753" s="184"/>
    </row>
    <row r="754" ht="15.75" customHeight="1">
      <c r="A754" s="184"/>
      <c r="B754" s="184"/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  <c r="U754" s="184"/>
      <c r="V754" s="184"/>
      <c r="W754" s="184"/>
      <c r="X754" s="184"/>
      <c r="Y754" s="184"/>
      <c r="Z754" s="184"/>
    </row>
    <row r="755" ht="15.75" customHeight="1">
      <c r="A755" s="184"/>
      <c r="B755" s="184"/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  <c r="U755" s="184"/>
      <c r="V755" s="184"/>
      <c r="W755" s="184"/>
      <c r="X755" s="184"/>
      <c r="Y755" s="184"/>
      <c r="Z755" s="184"/>
    </row>
    <row r="756" ht="15.75" customHeight="1">
      <c r="A756" s="184"/>
      <c r="B756" s="184"/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  <c r="Z756" s="184"/>
    </row>
    <row r="757" ht="15.75" customHeight="1">
      <c r="A757" s="184"/>
      <c r="B757" s="184"/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  <c r="U757" s="184"/>
      <c r="V757" s="184"/>
      <c r="W757" s="184"/>
      <c r="X757" s="184"/>
      <c r="Y757" s="184"/>
      <c r="Z757" s="184"/>
    </row>
    <row r="758" ht="15.75" customHeight="1">
      <c r="A758" s="184"/>
      <c r="B758" s="184"/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  <c r="U758" s="184"/>
      <c r="V758" s="184"/>
      <c r="W758" s="184"/>
      <c r="X758" s="184"/>
      <c r="Y758" s="184"/>
      <c r="Z758" s="184"/>
    </row>
    <row r="759" ht="15.75" customHeight="1">
      <c r="A759" s="184"/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  <c r="Z759" s="184"/>
    </row>
    <row r="760" ht="15.75" customHeight="1">
      <c r="A760" s="184"/>
      <c r="B760" s="184"/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  <c r="U760" s="184"/>
      <c r="V760" s="184"/>
      <c r="W760" s="184"/>
      <c r="X760" s="184"/>
      <c r="Y760" s="184"/>
      <c r="Z760" s="184"/>
    </row>
    <row r="761" ht="15.75" customHeight="1">
      <c r="A761" s="184"/>
      <c r="B761" s="184"/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  <c r="U761" s="184"/>
      <c r="V761" s="184"/>
      <c r="W761" s="184"/>
      <c r="X761" s="184"/>
      <c r="Y761" s="184"/>
      <c r="Z761" s="184"/>
    </row>
    <row r="762" ht="15.75" customHeight="1">
      <c r="A762" s="184"/>
      <c r="B762" s="184"/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  <c r="U762" s="184"/>
      <c r="V762" s="184"/>
      <c r="W762" s="184"/>
      <c r="X762" s="184"/>
      <c r="Y762" s="184"/>
      <c r="Z762" s="184"/>
    </row>
    <row r="763" ht="15.75" customHeight="1">
      <c r="A763" s="184"/>
      <c r="B763" s="184"/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  <c r="U763" s="184"/>
      <c r="V763" s="184"/>
      <c r="W763" s="184"/>
      <c r="X763" s="184"/>
      <c r="Y763" s="184"/>
      <c r="Z763" s="184"/>
    </row>
    <row r="764" ht="15.75" customHeight="1">
      <c r="A764" s="184"/>
      <c r="B764" s="184"/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  <c r="U764" s="184"/>
      <c r="V764" s="184"/>
      <c r="W764" s="184"/>
      <c r="X764" s="184"/>
      <c r="Y764" s="184"/>
      <c r="Z764" s="184"/>
    </row>
    <row r="765" ht="15.75" customHeight="1">
      <c r="A765" s="184"/>
      <c r="B765" s="184"/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  <c r="U765" s="184"/>
      <c r="V765" s="184"/>
      <c r="W765" s="184"/>
      <c r="X765" s="184"/>
      <c r="Y765" s="184"/>
      <c r="Z765" s="184"/>
    </row>
    <row r="766" ht="15.75" customHeight="1">
      <c r="A766" s="184"/>
      <c r="B766" s="184"/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  <c r="U766" s="184"/>
      <c r="V766" s="184"/>
      <c r="W766" s="184"/>
      <c r="X766" s="184"/>
      <c r="Y766" s="184"/>
      <c r="Z766" s="184"/>
    </row>
    <row r="767" ht="15.75" customHeight="1">
      <c r="A767" s="184"/>
      <c r="B767" s="184"/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  <c r="Z767" s="184"/>
    </row>
    <row r="768" ht="15.75" customHeight="1">
      <c r="A768" s="184"/>
      <c r="B768" s="184"/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  <c r="U768" s="184"/>
      <c r="V768" s="184"/>
      <c r="W768" s="184"/>
      <c r="X768" s="184"/>
      <c r="Y768" s="184"/>
      <c r="Z768" s="184"/>
    </row>
    <row r="769" ht="15.75" customHeight="1">
      <c r="A769" s="184"/>
      <c r="B769" s="184"/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  <c r="U769" s="184"/>
      <c r="V769" s="184"/>
      <c r="W769" s="184"/>
      <c r="X769" s="184"/>
      <c r="Y769" s="184"/>
      <c r="Z769" s="184"/>
    </row>
    <row r="770" ht="15.75" customHeight="1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  <c r="U770" s="184"/>
      <c r="V770" s="184"/>
      <c r="W770" s="184"/>
      <c r="X770" s="184"/>
      <c r="Y770" s="184"/>
      <c r="Z770" s="184"/>
    </row>
    <row r="771" ht="15.75" customHeight="1">
      <c r="A771" s="184"/>
      <c r="B771" s="184"/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  <c r="U771" s="184"/>
      <c r="V771" s="184"/>
      <c r="W771" s="184"/>
      <c r="X771" s="184"/>
      <c r="Y771" s="184"/>
      <c r="Z771" s="184"/>
    </row>
    <row r="772" ht="15.75" customHeight="1">
      <c r="A772" s="184"/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  <c r="Z772" s="184"/>
    </row>
    <row r="773" ht="15.75" customHeight="1">
      <c r="A773" s="184"/>
      <c r="B773" s="184"/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  <c r="U773" s="184"/>
      <c r="V773" s="184"/>
      <c r="W773" s="184"/>
      <c r="X773" s="184"/>
      <c r="Y773" s="184"/>
      <c r="Z773" s="184"/>
    </row>
    <row r="774" ht="15.75" customHeight="1">
      <c r="A774" s="184"/>
      <c r="B774" s="184"/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  <c r="U774" s="184"/>
      <c r="V774" s="184"/>
      <c r="W774" s="184"/>
      <c r="X774" s="184"/>
      <c r="Y774" s="184"/>
      <c r="Z774" s="184"/>
    </row>
    <row r="775" ht="15.75" customHeight="1">
      <c r="A775" s="184"/>
      <c r="B775" s="184"/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  <c r="U775" s="184"/>
      <c r="V775" s="184"/>
      <c r="W775" s="184"/>
      <c r="X775" s="184"/>
      <c r="Y775" s="184"/>
      <c r="Z775" s="184"/>
    </row>
    <row r="776" ht="15.75" customHeight="1">
      <c r="A776" s="184"/>
      <c r="B776" s="184"/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  <c r="U776" s="184"/>
      <c r="V776" s="184"/>
      <c r="W776" s="184"/>
      <c r="X776" s="184"/>
      <c r="Y776" s="184"/>
      <c r="Z776" s="184"/>
    </row>
    <row r="777" ht="15.75" customHeight="1">
      <c r="A777" s="184"/>
      <c r="B777" s="184"/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  <c r="U777" s="184"/>
      <c r="V777" s="184"/>
      <c r="W777" s="184"/>
      <c r="X777" s="184"/>
      <c r="Y777" s="184"/>
      <c r="Z777" s="184"/>
    </row>
    <row r="778" ht="15.75" customHeight="1">
      <c r="A778" s="184"/>
      <c r="B778" s="184"/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  <c r="U778" s="184"/>
      <c r="V778" s="184"/>
      <c r="W778" s="184"/>
      <c r="X778" s="184"/>
      <c r="Y778" s="184"/>
      <c r="Z778" s="184"/>
    </row>
    <row r="779" ht="15.75" customHeight="1">
      <c r="A779" s="184"/>
      <c r="B779" s="184"/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  <c r="U779" s="184"/>
      <c r="V779" s="184"/>
      <c r="W779" s="184"/>
      <c r="X779" s="184"/>
      <c r="Y779" s="184"/>
      <c r="Z779" s="184"/>
    </row>
    <row r="780" ht="15.75" customHeight="1">
      <c r="A780" s="184"/>
      <c r="B780" s="184"/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  <c r="U780" s="184"/>
      <c r="V780" s="184"/>
      <c r="W780" s="184"/>
      <c r="X780" s="184"/>
      <c r="Y780" s="184"/>
      <c r="Z780" s="184"/>
    </row>
    <row r="781" ht="15.75" customHeight="1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  <c r="U781" s="184"/>
      <c r="V781" s="184"/>
      <c r="W781" s="184"/>
      <c r="X781" s="184"/>
      <c r="Y781" s="184"/>
      <c r="Z781" s="184"/>
    </row>
    <row r="782" ht="15.75" customHeight="1">
      <c r="A782" s="184"/>
      <c r="B782" s="184"/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  <c r="U782" s="184"/>
      <c r="V782" s="184"/>
      <c r="W782" s="184"/>
      <c r="X782" s="184"/>
      <c r="Y782" s="184"/>
      <c r="Z782" s="184"/>
    </row>
    <row r="783" ht="15.75" customHeight="1">
      <c r="A783" s="184"/>
      <c r="B783" s="184"/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  <c r="U783" s="184"/>
      <c r="V783" s="184"/>
      <c r="W783" s="184"/>
      <c r="X783" s="184"/>
      <c r="Y783" s="184"/>
      <c r="Z783" s="184"/>
    </row>
    <row r="784" ht="15.75" customHeight="1">
      <c r="A784" s="184"/>
      <c r="B784" s="184"/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  <c r="U784" s="184"/>
      <c r="V784" s="184"/>
      <c r="W784" s="184"/>
      <c r="X784" s="184"/>
      <c r="Y784" s="184"/>
      <c r="Z784" s="184"/>
    </row>
    <row r="785" ht="15.75" customHeight="1">
      <c r="A785" s="184"/>
      <c r="B785" s="184"/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  <c r="U785" s="184"/>
      <c r="V785" s="184"/>
      <c r="W785" s="184"/>
      <c r="X785" s="184"/>
      <c r="Y785" s="184"/>
      <c r="Z785" s="184"/>
    </row>
    <row r="786" ht="15.75" customHeight="1">
      <c r="A786" s="184"/>
      <c r="B786" s="184"/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  <c r="U786" s="184"/>
      <c r="V786" s="184"/>
      <c r="W786" s="184"/>
      <c r="X786" s="184"/>
      <c r="Y786" s="184"/>
      <c r="Z786" s="184"/>
    </row>
    <row r="787" ht="15.75" customHeight="1">
      <c r="A787" s="184"/>
      <c r="B787" s="184"/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  <c r="U787" s="184"/>
      <c r="V787" s="184"/>
      <c r="W787" s="184"/>
      <c r="X787" s="184"/>
      <c r="Y787" s="184"/>
      <c r="Z787" s="184"/>
    </row>
    <row r="788" ht="15.75" customHeight="1">
      <c r="A788" s="184"/>
      <c r="B788" s="184"/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  <c r="U788" s="184"/>
      <c r="V788" s="184"/>
      <c r="W788" s="184"/>
      <c r="X788" s="184"/>
      <c r="Y788" s="184"/>
      <c r="Z788" s="184"/>
    </row>
    <row r="789" ht="15.75" customHeight="1">
      <c r="A789" s="184"/>
      <c r="B789" s="184"/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  <c r="U789" s="184"/>
      <c r="V789" s="184"/>
      <c r="W789" s="184"/>
      <c r="X789" s="184"/>
      <c r="Y789" s="184"/>
      <c r="Z789" s="184"/>
    </row>
    <row r="790" ht="15.75" customHeight="1">
      <c r="A790" s="184"/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  <c r="Z790" s="184"/>
    </row>
    <row r="791" ht="15.75" customHeight="1">
      <c r="A791" s="184"/>
      <c r="B791" s="184"/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  <c r="U791" s="184"/>
      <c r="V791" s="184"/>
      <c r="W791" s="184"/>
      <c r="X791" s="184"/>
      <c r="Y791" s="184"/>
      <c r="Z791" s="184"/>
    </row>
    <row r="792" ht="15.75" customHeight="1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  <c r="U792" s="184"/>
      <c r="V792" s="184"/>
      <c r="W792" s="184"/>
      <c r="X792" s="184"/>
      <c r="Y792" s="184"/>
      <c r="Z792" s="184"/>
    </row>
    <row r="793" ht="15.75" customHeight="1">
      <c r="A793" s="184"/>
      <c r="B793" s="184"/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  <c r="U793" s="184"/>
      <c r="V793" s="184"/>
      <c r="W793" s="184"/>
      <c r="X793" s="184"/>
      <c r="Y793" s="184"/>
      <c r="Z793" s="184"/>
    </row>
    <row r="794" ht="15.75" customHeight="1">
      <c r="A794" s="184"/>
      <c r="B794" s="184"/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  <c r="U794" s="184"/>
      <c r="V794" s="184"/>
      <c r="W794" s="184"/>
      <c r="X794" s="184"/>
      <c r="Y794" s="184"/>
      <c r="Z794" s="184"/>
    </row>
    <row r="795" ht="15.75" customHeight="1">
      <c r="A795" s="184"/>
      <c r="B795" s="184"/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  <c r="U795" s="184"/>
      <c r="V795" s="184"/>
      <c r="W795" s="184"/>
      <c r="X795" s="184"/>
      <c r="Y795" s="184"/>
      <c r="Z795" s="184"/>
    </row>
    <row r="796" ht="15.75" customHeight="1">
      <c r="A796" s="184"/>
      <c r="B796" s="184"/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  <c r="U796" s="184"/>
      <c r="V796" s="184"/>
      <c r="W796" s="184"/>
      <c r="X796" s="184"/>
      <c r="Y796" s="184"/>
      <c r="Z796" s="184"/>
    </row>
    <row r="797" ht="15.75" customHeight="1">
      <c r="A797" s="184"/>
      <c r="B797" s="184"/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  <c r="U797" s="184"/>
      <c r="V797" s="184"/>
      <c r="W797" s="184"/>
      <c r="X797" s="184"/>
      <c r="Y797" s="184"/>
      <c r="Z797" s="184"/>
    </row>
    <row r="798" ht="15.75" customHeight="1">
      <c r="A798" s="184"/>
      <c r="B798" s="184"/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  <c r="U798" s="184"/>
      <c r="V798" s="184"/>
      <c r="W798" s="184"/>
      <c r="X798" s="184"/>
      <c r="Y798" s="184"/>
      <c r="Z798" s="184"/>
    </row>
    <row r="799" ht="15.75" customHeight="1">
      <c r="A799" s="184"/>
      <c r="B799" s="184"/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  <c r="U799" s="184"/>
      <c r="V799" s="184"/>
      <c r="W799" s="184"/>
      <c r="X799" s="184"/>
      <c r="Y799" s="184"/>
      <c r="Z799" s="184"/>
    </row>
    <row r="800" ht="15.75" customHeight="1">
      <c r="A800" s="184"/>
      <c r="B800" s="184"/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  <c r="U800" s="184"/>
      <c r="V800" s="184"/>
      <c r="W800" s="184"/>
      <c r="X800" s="184"/>
      <c r="Y800" s="184"/>
      <c r="Z800" s="184"/>
    </row>
    <row r="801" ht="15.75" customHeight="1">
      <c r="A801" s="184"/>
      <c r="B801" s="184"/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  <c r="U801" s="184"/>
      <c r="V801" s="184"/>
      <c r="W801" s="184"/>
      <c r="X801" s="184"/>
      <c r="Y801" s="184"/>
      <c r="Z801" s="184"/>
    </row>
    <row r="802" ht="15.75" customHeight="1">
      <c r="A802" s="184"/>
      <c r="B802" s="184"/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  <c r="U802" s="184"/>
      <c r="V802" s="184"/>
      <c r="W802" s="184"/>
      <c r="X802" s="184"/>
      <c r="Y802" s="184"/>
      <c r="Z802" s="184"/>
    </row>
    <row r="803" ht="15.75" customHeight="1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  <c r="U803" s="184"/>
      <c r="V803" s="184"/>
      <c r="W803" s="184"/>
      <c r="X803" s="184"/>
      <c r="Y803" s="184"/>
      <c r="Z803" s="184"/>
    </row>
    <row r="804" ht="15.75" customHeight="1">
      <c r="A804" s="184"/>
      <c r="B804" s="184"/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  <c r="U804" s="184"/>
      <c r="V804" s="184"/>
      <c r="W804" s="184"/>
      <c r="X804" s="184"/>
      <c r="Y804" s="184"/>
      <c r="Z804" s="184"/>
    </row>
    <row r="805" ht="15.75" customHeight="1">
      <c r="A805" s="184"/>
      <c r="B805" s="184"/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  <c r="U805" s="184"/>
      <c r="V805" s="184"/>
      <c r="W805" s="184"/>
      <c r="X805" s="184"/>
      <c r="Y805" s="184"/>
      <c r="Z805" s="184"/>
    </row>
    <row r="806" ht="15.75" customHeight="1">
      <c r="A806" s="184"/>
      <c r="B806" s="184"/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  <c r="U806" s="184"/>
      <c r="V806" s="184"/>
      <c r="W806" s="184"/>
      <c r="X806" s="184"/>
      <c r="Y806" s="184"/>
      <c r="Z806" s="184"/>
    </row>
    <row r="807" ht="15.75" customHeight="1">
      <c r="A807" s="184"/>
      <c r="B807" s="184"/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  <c r="U807" s="184"/>
      <c r="V807" s="184"/>
      <c r="W807" s="184"/>
      <c r="X807" s="184"/>
      <c r="Y807" s="184"/>
      <c r="Z807" s="184"/>
    </row>
    <row r="808" ht="15.75" customHeight="1">
      <c r="A808" s="184"/>
      <c r="B808" s="184"/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  <c r="U808" s="184"/>
      <c r="V808" s="184"/>
      <c r="W808" s="184"/>
      <c r="X808" s="184"/>
      <c r="Y808" s="184"/>
      <c r="Z808" s="184"/>
    </row>
    <row r="809" ht="15.75" customHeight="1">
      <c r="A809" s="184"/>
      <c r="B809" s="184"/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  <c r="U809" s="184"/>
      <c r="V809" s="184"/>
      <c r="W809" s="184"/>
      <c r="X809" s="184"/>
      <c r="Y809" s="184"/>
      <c r="Z809" s="184"/>
    </row>
    <row r="810" ht="15.75" customHeight="1">
      <c r="A810" s="184"/>
      <c r="B810" s="184"/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  <c r="U810" s="184"/>
      <c r="V810" s="184"/>
      <c r="W810" s="184"/>
      <c r="X810" s="184"/>
      <c r="Y810" s="184"/>
      <c r="Z810" s="184"/>
    </row>
    <row r="811" ht="15.75" customHeight="1">
      <c r="A811" s="184"/>
      <c r="B811" s="184"/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  <c r="U811" s="184"/>
      <c r="V811" s="184"/>
      <c r="W811" s="184"/>
      <c r="X811" s="184"/>
      <c r="Y811" s="184"/>
      <c r="Z811" s="184"/>
    </row>
    <row r="812" ht="15.75" customHeight="1">
      <c r="A812" s="184"/>
      <c r="B812" s="184"/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  <c r="U812" s="184"/>
      <c r="V812" s="184"/>
      <c r="W812" s="184"/>
      <c r="X812" s="184"/>
      <c r="Y812" s="184"/>
      <c r="Z812" s="184"/>
    </row>
    <row r="813" ht="15.75" customHeight="1">
      <c r="A813" s="184"/>
      <c r="B813" s="184"/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  <c r="U813" s="184"/>
      <c r="V813" s="184"/>
      <c r="W813" s="184"/>
      <c r="X813" s="184"/>
      <c r="Y813" s="184"/>
      <c r="Z813" s="184"/>
    </row>
    <row r="814" ht="15.75" customHeight="1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  <c r="U814" s="184"/>
      <c r="V814" s="184"/>
      <c r="W814" s="184"/>
      <c r="X814" s="184"/>
      <c r="Y814" s="184"/>
      <c r="Z814" s="184"/>
    </row>
    <row r="815" ht="15.75" customHeight="1">
      <c r="A815" s="184"/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  <c r="Z815" s="184"/>
    </row>
    <row r="816" ht="15.75" customHeight="1">
      <c r="A816" s="184"/>
      <c r="B816" s="184"/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  <c r="U816" s="184"/>
      <c r="V816" s="184"/>
      <c r="W816" s="184"/>
      <c r="X816" s="184"/>
      <c r="Y816" s="184"/>
      <c r="Z816" s="184"/>
    </row>
    <row r="817" ht="15.75" customHeight="1">
      <c r="A817" s="184"/>
      <c r="B817" s="184"/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  <c r="U817" s="184"/>
      <c r="V817" s="184"/>
      <c r="W817" s="184"/>
      <c r="X817" s="184"/>
      <c r="Y817" s="184"/>
      <c r="Z817" s="184"/>
    </row>
    <row r="818" ht="15.75" customHeight="1">
      <c r="A818" s="184"/>
      <c r="B818" s="184"/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  <c r="U818" s="184"/>
      <c r="V818" s="184"/>
      <c r="W818" s="184"/>
      <c r="X818" s="184"/>
      <c r="Y818" s="184"/>
      <c r="Z818" s="184"/>
    </row>
    <row r="819" ht="15.75" customHeight="1">
      <c r="A819" s="184"/>
      <c r="B819" s="184"/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  <c r="U819" s="184"/>
      <c r="V819" s="184"/>
      <c r="W819" s="184"/>
      <c r="X819" s="184"/>
      <c r="Y819" s="184"/>
      <c r="Z819" s="184"/>
    </row>
    <row r="820" ht="15.75" customHeight="1">
      <c r="A820" s="184"/>
      <c r="B820" s="184"/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  <c r="Z820" s="184"/>
    </row>
    <row r="821" ht="15.75" customHeight="1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  <c r="U821" s="184"/>
      <c r="V821" s="184"/>
      <c r="W821" s="184"/>
      <c r="X821" s="184"/>
      <c r="Y821" s="184"/>
      <c r="Z821" s="184"/>
    </row>
    <row r="822" ht="15.75" customHeight="1">
      <c r="A822" s="184"/>
      <c r="B822" s="184"/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  <c r="U822" s="184"/>
      <c r="V822" s="184"/>
      <c r="W822" s="184"/>
      <c r="X822" s="184"/>
      <c r="Y822" s="184"/>
      <c r="Z822" s="184"/>
    </row>
    <row r="823" ht="15.75" customHeight="1">
      <c r="A823" s="184"/>
      <c r="B823" s="184"/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  <c r="U823" s="184"/>
      <c r="V823" s="184"/>
      <c r="W823" s="184"/>
      <c r="X823" s="184"/>
      <c r="Y823" s="184"/>
      <c r="Z823" s="184"/>
    </row>
    <row r="824" ht="15.75" customHeight="1">
      <c r="A824" s="184"/>
      <c r="B824" s="184"/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  <c r="U824" s="184"/>
      <c r="V824" s="184"/>
      <c r="W824" s="184"/>
      <c r="X824" s="184"/>
      <c r="Y824" s="184"/>
      <c r="Z824" s="184"/>
    </row>
    <row r="825" ht="15.75" customHeight="1">
      <c r="A825" s="184"/>
      <c r="B825" s="184"/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  <c r="U825" s="184"/>
      <c r="V825" s="184"/>
      <c r="W825" s="184"/>
      <c r="X825" s="184"/>
      <c r="Y825" s="184"/>
      <c r="Z825" s="184"/>
    </row>
    <row r="826" ht="15.75" customHeight="1">
      <c r="A826" s="184"/>
      <c r="B826" s="184"/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  <c r="U826" s="184"/>
      <c r="V826" s="184"/>
      <c r="W826" s="184"/>
      <c r="X826" s="184"/>
      <c r="Y826" s="184"/>
      <c r="Z826" s="184"/>
    </row>
    <row r="827" ht="15.75" customHeight="1">
      <c r="A827" s="184"/>
      <c r="B827" s="184"/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  <c r="U827" s="184"/>
      <c r="V827" s="184"/>
      <c r="W827" s="184"/>
      <c r="X827" s="184"/>
      <c r="Y827" s="184"/>
      <c r="Z827" s="184"/>
    </row>
    <row r="828" ht="15.75" customHeight="1">
      <c r="A828" s="184"/>
      <c r="B828" s="184"/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  <c r="U828" s="184"/>
      <c r="V828" s="184"/>
      <c r="W828" s="184"/>
      <c r="X828" s="184"/>
      <c r="Y828" s="184"/>
      <c r="Z828" s="184"/>
    </row>
    <row r="829" ht="15.75" customHeight="1">
      <c r="A829" s="184"/>
      <c r="B829" s="184"/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  <c r="U829" s="184"/>
      <c r="V829" s="184"/>
      <c r="W829" s="184"/>
      <c r="X829" s="184"/>
      <c r="Y829" s="184"/>
      <c r="Z829" s="184"/>
    </row>
    <row r="830" ht="15.75" customHeight="1">
      <c r="A830" s="184"/>
      <c r="B830" s="184"/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  <c r="U830" s="184"/>
      <c r="V830" s="184"/>
      <c r="W830" s="184"/>
      <c r="X830" s="184"/>
      <c r="Y830" s="184"/>
      <c r="Z830" s="184"/>
    </row>
    <row r="831" ht="15.75" customHeight="1">
      <c r="A831" s="184"/>
      <c r="B831" s="184"/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  <c r="U831" s="184"/>
      <c r="V831" s="184"/>
      <c r="W831" s="184"/>
      <c r="X831" s="184"/>
      <c r="Y831" s="184"/>
      <c r="Z831" s="184"/>
    </row>
    <row r="832" ht="15.75" customHeight="1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  <c r="U832" s="184"/>
      <c r="V832" s="184"/>
      <c r="W832" s="184"/>
      <c r="X832" s="184"/>
      <c r="Y832" s="184"/>
      <c r="Z832" s="184"/>
    </row>
    <row r="833" ht="15.75" customHeight="1">
      <c r="A833" s="184"/>
      <c r="B833" s="184"/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  <c r="U833" s="184"/>
      <c r="V833" s="184"/>
      <c r="W833" s="184"/>
      <c r="X833" s="184"/>
      <c r="Y833" s="184"/>
      <c r="Z833" s="184"/>
    </row>
    <row r="834" ht="15.75" customHeight="1">
      <c r="A834" s="184"/>
      <c r="B834" s="184"/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  <c r="U834" s="184"/>
      <c r="V834" s="184"/>
      <c r="W834" s="184"/>
      <c r="X834" s="184"/>
      <c r="Y834" s="184"/>
      <c r="Z834" s="184"/>
    </row>
    <row r="835" ht="15.75" customHeight="1">
      <c r="A835" s="184"/>
      <c r="B835" s="184"/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  <c r="U835" s="184"/>
      <c r="V835" s="184"/>
      <c r="W835" s="184"/>
      <c r="X835" s="184"/>
      <c r="Y835" s="184"/>
      <c r="Z835" s="184"/>
    </row>
    <row r="836" ht="15.75" customHeight="1">
      <c r="A836" s="184"/>
      <c r="B836" s="184"/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  <c r="U836" s="184"/>
      <c r="V836" s="184"/>
      <c r="W836" s="184"/>
      <c r="X836" s="184"/>
      <c r="Y836" s="184"/>
      <c r="Z836" s="184"/>
    </row>
    <row r="837" ht="15.75" customHeight="1">
      <c r="A837" s="184"/>
      <c r="B837" s="184"/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  <c r="U837" s="184"/>
      <c r="V837" s="184"/>
      <c r="W837" s="184"/>
      <c r="X837" s="184"/>
      <c r="Y837" s="184"/>
      <c r="Z837" s="184"/>
    </row>
    <row r="838" ht="15.75" customHeight="1">
      <c r="A838" s="184"/>
      <c r="B838" s="184"/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  <c r="U838" s="184"/>
      <c r="V838" s="184"/>
      <c r="W838" s="184"/>
      <c r="X838" s="184"/>
      <c r="Y838" s="184"/>
      <c r="Z838" s="184"/>
    </row>
    <row r="839" ht="15.75" customHeight="1">
      <c r="A839" s="184"/>
      <c r="B839" s="184"/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  <c r="U839" s="184"/>
      <c r="V839" s="184"/>
      <c r="W839" s="184"/>
      <c r="X839" s="184"/>
      <c r="Y839" s="184"/>
      <c r="Z839" s="184"/>
    </row>
    <row r="840" ht="15.75" customHeight="1">
      <c r="A840" s="184"/>
      <c r="B840" s="184"/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  <c r="U840" s="184"/>
      <c r="V840" s="184"/>
      <c r="W840" s="184"/>
      <c r="X840" s="184"/>
      <c r="Y840" s="184"/>
      <c r="Z840" s="184"/>
    </row>
    <row r="841" ht="15.75" customHeight="1">
      <c r="A841" s="184"/>
      <c r="B841" s="184"/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  <c r="Z841" s="184"/>
    </row>
    <row r="842" ht="15.75" customHeight="1">
      <c r="A842" s="184"/>
      <c r="B842" s="184"/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  <c r="U842" s="184"/>
      <c r="V842" s="184"/>
      <c r="W842" s="184"/>
      <c r="X842" s="184"/>
      <c r="Y842" s="184"/>
      <c r="Z842" s="184"/>
    </row>
    <row r="843" ht="15.75" customHeight="1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  <c r="U843" s="184"/>
      <c r="V843" s="184"/>
      <c r="W843" s="184"/>
      <c r="X843" s="184"/>
      <c r="Y843" s="184"/>
      <c r="Z843" s="184"/>
    </row>
    <row r="844" ht="15.75" customHeight="1">
      <c r="A844" s="184"/>
      <c r="B844" s="184"/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  <c r="U844" s="184"/>
      <c r="V844" s="184"/>
      <c r="W844" s="184"/>
      <c r="X844" s="184"/>
      <c r="Y844" s="184"/>
      <c r="Z844" s="184"/>
    </row>
    <row r="845" ht="15.75" customHeight="1">
      <c r="A845" s="184"/>
      <c r="B845" s="184"/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  <c r="U845" s="184"/>
      <c r="V845" s="184"/>
      <c r="W845" s="184"/>
      <c r="X845" s="184"/>
      <c r="Y845" s="184"/>
      <c r="Z845" s="184"/>
    </row>
    <row r="846" ht="15.75" customHeight="1">
      <c r="A846" s="184"/>
      <c r="B846" s="184"/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  <c r="U846" s="184"/>
      <c r="V846" s="184"/>
      <c r="W846" s="184"/>
      <c r="X846" s="184"/>
      <c r="Y846" s="184"/>
      <c r="Z846" s="184"/>
    </row>
    <row r="847" ht="15.75" customHeight="1">
      <c r="A847" s="184"/>
      <c r="B847" s="184"/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  <c r="U847" s="184"/>
      <c r="V847" s="184"/>
      <c r="W847" s="184"/>
      <c r="X847" s="184"/>
      <c r="Y847" s="184"/>
      <c r="Z847" s="184"/>
    </row>
    <row r="848" ht="15.75" customHeight="1">
      <c r="A848" s="184"/>
      <c r="B848" s="184"/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  <c r="U848" s="184"/>
      <c r="V848" s="184"/>
      <c r="W848" s="184"/>
      <c r="X848" s="184"/>
      <c r="Y848" s="184"/>
      <c r="Z848" s="184"/>
    </row>
    <row r="849" ht="15.75" customHeight="1">
      <c r="A849" s="184"/>
      <c r="B849" s="184"/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  <c r="U849" s="184"/>
      <c r="V849" s="184"/>
      <c r="W849" s="184"/>
      <c r="X849" s="184"/>
      <c r="Y849" s="184"/>
      <c r="Z849" s="184"/>
    </row>
    <row r="850" ht="15.75" customHeight="1">
      <c r="A850" s="184"/>
      <c r="B850" s="184"/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  <c r="U850" s="184"/>
      <c r="V850" s="184"/>
      <c r="W850" s="184"/>
      <c r="X850" s="184"/>
      <c r="Y850" s="184"/>
      <c r="Z850" s="184"/>
    </row>
    <row r="851" ht="15.75" customHeight="1">
      <c r="A851" s="184"/>
      <c r="B851" s="184"/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  <c r="U851" s="184"/>
      <c r="V851" s="184"/>
      <c r="W851" s="184"/>
      <c r="X851" s="184"/>
      <c r="Y851" s="184"/>
      <c r="Z851" s="184"/>
    </row>
    <row r="852" ht="15.75" customHeight="1">
      <c r="A852" s="184"/>
      <c r="B852" s="184"/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  <c r="Z852" s="184"/>
    </row>
    <row r="853" ht="15.75" customHeight="1">
      <c r="A853" s="184"/>
      <c r="B853" s="184"/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  <c r="U853" s="184"/>
      <c r="V853" s="184"/>
      <c r="W853" s="184"/>
      <c r="X853" s="184"/>
      <c r="Y853" s="184"/>
      <c r="Z853" s="184"/>
    </row>
    <row r="854" ht="15.75" customHeight="1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  <c r="U854" s="184"/>
      <c r="V854" s="184"/>
      <c r="W854" s="184"/>
      <c r="X854" s="184"/>
      <c r="Y854" s="184"/>
      <c r="Z854" s="184"/>
    </row>
    <row r="855" ht="15.75" customHeight="1">
      <c r="A855" s="184"/>
      <c r="B855" s="184"/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  <c r="U855" s="184"/>
      <c r="V855" s="184"/>
      <c r="W855" s="184"/>
      <c r="X855" s="184"/>
      <c r="Y855" s="184"/>
      <c r="Z855" s="184"/>
    </row>
    <row r="856" ht="15.75" customHeight="1">
      <c r="A856" s="184"/>
      <c r="B856" s="184"/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  <c r="U856" s="184"/>
      <c r="V856" s="184"/>
      <c r="W856" s="184"/>
      <c r="X856" s="184"/>
      <c r="Y856" s="184"/>
      <c r="Z856" s="184"/>
    </row>
    <row r="857" ht="15.75" customHeight="1">
      <c r="A857" s="184"/>
      <c r="B857" s="184"/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  <c r="U857" s="184"/>
      <c r="V857" s="184"/>
      <c r="W857" s="184"/>
      <c r="X857" s="184"/>
      <c r="Y857" s="184"/>
      <c r="Z857" s="184"/>
    </row>
    <row r="858" ht="15.75" customHeight="1">
      <c r="A858" s="184"/>
      <c r="B858" s="184"/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  <c r="U858" s="184"/>
      <c r="V858" s="184"/>
      <c r="W858" s="184"/>
      <c r="X858" s="184"/>
      <c r="Y858" s="184"/>
      <c r="Z858" s="184"/>
    </row>
    <row r="859" ht="15.75" customHeight="1">
      <c r="A859" s="184"/>
      <c r="B859" s="184"/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  <c r="U859" s="184"/>
      <c r="V859" s="184"/>
      <c r="W859" s="184"/>
      <c r="X859" s="184"/>
      <c r="Y859" s="184"/>
      <c r="Z859" s="184"/>
    </row>
    <row r="860" ht="15.75" customHeight="1">
      <c r="A860" s="184"/>
      <c r="B860" s="184"/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  <c r="U860" s="184"/>
      <c r="V860" s="184"/>
      <c r="W860" s="184"/>
      <c r="X860" s="184"/>
      <c r="Y860" s="184"/>
      <c r="Z860" s="184"/>
    </row>
    <row r="861" ht="15.75" customHeight="1">
      <c r="A861" s="184"/>
      <c r="B861" s="184"/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  <c r="U861" s="184"/>
      <c r="V861" s="184"/>
      <c r="W861" s="184"/>
      <c r="X861" s="184"/>
      <c r="Y861" s="184"/>
      <c r="Z861" s="184"/>
    </row>
    <row r="862" ht="15.75" customHeight="1">
      <c r="A862" s="184"/>
      <c r="B862" s="184"/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  <c r="U862" s="184"/>
      <c r="V862" s="184"/>
      <c r="W862" s="184"/>
      <c r="X862" s="184"/>
      <c r="Y862" s="184"/>
      <c r="Z862" s="184"/>
    </row>
    <row r="863" ht="15.75" customHeight="1">
      <c r="A863" s="184"/>
      <c r="B863" s="184"/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  <c r="U863" s="184"/>
      <c r="V863" s="184"/>
      <c r="W863" s="184"/>
      <c r="X863" s="184"/>
      <c r="Y863" s="184"/>
      <c r="Z863" s="184"/>
    </row>
    <row r="864" ht="15.75" customHeight="1">
      <c r="A864" s="184"/>
      <c r="B864" s="184"/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  <c r="U864" s="184"/>
      <c r="V864" s="184"/>
      <c r="W864" s="184"/>
      <c r="X864" s="184"/>
      <c r="Y864" s="184"/>
      <c r="Z864" s="184"/>
    </row>
    <row r="865" ht="15.75" customHeight="1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  <c r="U865" s="184"/>
      <c r="V865" s="184"/>
      <c r="W865" s="184"/>
      <c r="X865" s="184"/>
      <c r="Y865" s="184"/>
      <c r="Z865" s="184"/>
    </row>
    <row r="866" ht="15.75" customHeight="1">
      <c r="A866" s="184"/>
      <c r="B866" s="184"/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  <c r="U866" s="184"/>
      <c r="V866" s="184"/>
      <c r="W866" s="184"/>
      <c r="X866" s="184"/>
      <c r="Y866" s="184"/>
      <c r="Z866" s="184"/>
    </row>
    <row r="867" ht="15.75" customHeight="1">
      <c r="A867" s="184"/>
      <c r="B867" s="184"/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  <c r="U867" s="184"/>
      <c r="V867" s="184"/>
      <c r="W867" s="184"/>
      <c r="X867" s="184"/>
      <c r="Y867" s="184"/>
      <c r="Z867" s="184"/>
    </row>
    <row r="868" ht="15.75" customHeight="1">
      <c r="A868" s="184"/>
      <c r="B868" s="184"/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  <c r="U868" s="184"/>
      <c r="V868" s="184"/>
      <c r="W868" s="184"/>
      <c r="X868" s="184"/>
      <c r="Y868" s="184"/>
      <c r="Z868" s="184"/>
    </row>
    <row r="869" ht="15.75" customHeight="1">
      <c r="A869" s="184"/>
      <c r="B869" s="184"/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  <c r="U869" s="184"/>
      <c r="V869" s="184"/>
      <c r="W869" s="184"/>
      <c r="X869" s="184"/>
      <c r="Y869" s="184"/>
      <c r="Z869" s="184"/>
    </row>
    <row r="870" ht="15.75" customHeight="1">
      <c r="A870" s="184"/>
      <c r="B870" s="184"/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  <c r="U870" s="184"/>
      <c r="V870" s="184"/>
      <c r="W870" s="184"/>
      <c r="X870" s="184"/>
      <c r="Y870" s="184"/>
      <c r="Z870" s="184"/>
    </row>
    <row r="871" ht="15.75" customHeight="1">
      <c r="A871" s="184"/>
      <c r="B871" s="184"/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  <c r="U871" s="184"/>
      <c r="V871" s="184"/>
      <c r="W871" s="184"/>
      <c r="X871" s="184"/>
      <c r="Y871" s="184"/>
      <c r="Z871" s="184"/>
    </row>
    <row r="872" ht="15.75" customHeight="1">
      <c r="A872" s="184"/>
      <c r="B872" s="184"/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  <c r="U872" s="184"/>
      <c r="V872" s="184"/>
      <c r="W872" s="184"/>
      <c r="X872" s="184"/>
      <c r="Y872" s="184"/>
      <c r="Z872" s="184"/>
    </row>
    <row r="873" ht="15.75" customHeight="1">
      <c r="A873" s="184"/>
      <c r="B873" s="184"/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  <c r="U873" s="184"/>
      <c r="V873" s="184"/>
      <c r="W873" s="184"/>
      <c r="X873" s="184"/>
      <c r="Y873" s="184"/>
      <c r="Z873" s="184"/>
    </row>
    <row r="874" ht="15.75" customHeight="1">
      <c r="A874" s="184"/>
      <c r="B874" s="184"/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  <c r="U874" s="184"/>
      <c r="V874" s="184"/>
      <c r="W874" s="184"/>
      <c r="X874" s="184"/>
      <c r="Y874" s="184"/>
      <c r="Z874" s="184"/>
    </row>
    <row r="875" ht="15.75" customHeight="1">
      <c r="A875" s="184"/>
      <c r="B875" s="184"/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  <c r="U875" s="184"/>
      <c r="V875" s="184"/>
      <c r="W875" s="184"/>
      <c r="X875" s="184"/>
      <c r="Y875" s="184"/>
      <c r="Z875" s="184"/>
    </row>
    <row r="876" ht="15.75" customHeight="1">
      <c r="A876" s="184"/>
      <c r="B876" s="184"/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  <c r="U876" s="184"/>
      <c r="V876" s="184"/>
      <c r="W876" s="184"/>
      <c r="X876" s="184"/>
      <c r="Y876" s="184"/>
      <c r="Z876" s="184"/>
    </row>
    <row r="877" ht="15.75" customHeight="1">
      <c r="A877" s="184"/>
      <c r="B877" s="184"/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  <c r="U877" s="184"/>
      <c r="V877" s="184"/>
      <c r="W877" s="184"/>
      <c r="X877" s="184"/>
      <c r="Y877" s="184"/>
      <c r="Z877" s="184"/>
    </row>
    <row r="878" ht="15.75" customHeight="1">
      <c r="A878" s="184"/>
      <c r="B878" s="184"/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  <c r="U878" s="184"/>
      <c r="V878" s="184"/>
      <c r="W878" s="184"/>
      <c r="X878" s="184"/>
      <c r="Y878" s="184"/>
      <c r="Z878" s="184"/>
    </row>
    <row r="879" ht="15.75" customHeight="1">
      <c r="A879" s="184"/>
      <c r="B879" s="184"/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  <c r="U879" s="184"/>
      <c r="V879" s="184"/>
      <c r="W879" s="184"/>
      <c r="X879" s="184"/>
      <c r="Y879" s="184"/>
      <c r="Z879" s="184"/>
    </row>
    <row r="880" ht="15.75" customHeight="1">
      <c r="A880" s="184"/>
      <c r="B880" s="184"/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  <c r="U880" s="184"/>
      <c r="V880" s="184"/>
      <c r="W880" s="184"/>
      <c r="X880" s="184"/>
      <c r="Y880" s="184"/>
      <c r="Z880" s="184"/>
    </row>
    <row r="881" ht="15.75" customHeight="1">
      <c r="A881" s="184"/>
      <c r="B881" s="184"/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  <c r="U881" s="184"/>
      <c r="V881" s="184"/>
      <c r="W881" s="184"/>
      <c r="X881" s="184"/>
      <c r="Y881" s="184"/>
      <c r="Z881" s="184"/>
    </row>
    <row r="882" ht="15.75" customHeight="1">
      <c r="A882" s="184"/>
      <c r="B882" s="184"/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  <c r="U882" s="184"/>
      <c r="V882" s="184"/>
      <c r="W882" s="184"/>
      <c r="X882" s="184"/>
      <c r="Y882" s="184"/>
      <c r="Z882" s="184"/>
    </row>
    <row r="883" ht="15.75" customHeight="1">
      <c r="A883" s="184"/>
      <c r="B883" s="184"/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  <c r="U883" s="184"/>
      <c r="V883" s="184"/>
      <c r="W883" s="184"/>
      <c r="X883" s="184"/>
      <c r="Y883" s="184"/>
      <c r="Z883" s="184"/>
    </row>
    <row r="884" ht="15.75" customHeight="1">
      <c r="A884" s="184"/>
      <c r="B884" s="184"/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  <c r="U884" s="184"/>
      <c r="V884" s="184"/>
      <c r="W884" s="184"/>
      <c r="X884" s="184"/>
      <c r="Y884" s="184"/>
      <c r="Z884" s="184"/>
    </row>
    <row r="885" ht="15.75" customHeight="1">
      <c r="A885" s="184"/>
      <c r="B885" s="184"/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  <c r="U885" s="184"/>
      <c r="V885" s="184"/>
      <c r="W885" s="184"/>
      <c r="X885" s="184"/>
      <c r="Y885" s="184"/>
      <c r="Z885" s="184"/>
    </row>
    <row r="886" ht="15.75" customHeight="1">
      <c r="A886" s="184"/>
      <c r="B886" s="184"/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  <c r="U886" s="184"/>
      <c r="V886" s="184"/>
      <c r="W886" s="184"/>
      <c r="X886" s="184"/>
      <c r="Y886" s="184"/>
      <c r="Z886" s="184"/>
    </row>
    <row r="887" ht="15.75" customHeight="1">
      <c r="A887" s="184"/>
      <c r="B887" s="184"/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  <c r="U887" s="184"/>
      <c r="V887" s="184"/>
      <c r="W887" s="184"/>
      <c r="X887" s="184"/>
      <c r="Y887" s="184"/>
      <c r="Z887" s="184"/>
    </row>
    <row r="888" ht="15.75" customHeight="1">
      <c r="A888" s="184"/>
      <c r="B888" s="184"/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  <c r="U888" s="184"/>
      <c r="V888" s="184"/>
      <c r="W888" s="184"/>
      <c r="X888" s="184"/>
      <c r="Y888" s="184"/>
      <c r="Z888" s="184"/>
    </row>
    <row r="889" ht="15.75" customHeight="1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  <c r="U889" s="184"/>
      <c r="V889" s="184"/>
      <c r="W889" s="184"/>
      <c r="X889" s="184"/>
      <c r="Y889" s="184"/>
      <c r="Z889" s="184"/>
    </row>
    <row r="890" ht="15.75" customHeight="1">
      <c r="A890" s="184"/>
      <c r="B890" s="184"/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  <c r="U890" s="184"/>
      <c r="V890" s="184"/>
      <c r="W890" s="184"/>
      <c r="X890" s="184"/>
      <c r="Y890" s="184"/>
      <c r="Z890" s="184"/>
    </row>
    <row r="891" ht="15.75" customHeight="1">
      <c r="A891" s="184"/>
      <c r="B891" s="184"/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  <c r="U891" s="184"/>
      <c r="V891" s="184"/>
      <c r="W891" s="184"/>
      <c r="X891" s="184"/>
      <c r="Y891" s="184"/>
      <c r="Z891" s="184"/>
    </row>
    <row r="892" ht="15.75" customHeight="1">
      <c r="A892" s="184"/>
      <c r="B892" s="184"/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  <c r="U892" s="184"/>
      <c r="V892" s="184"/>
      <c r="W892" s="184"/>
      <c r="X892" s="184"/>
      <c r="Y892" s="184"/>
      <c r="Z892" s="184"/>
    </row>
    <row r="893" ht="15.75" customHeight="1">
      <c r="A893" s="184"/>
      <c r="B893" s="184"/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  <c r="U893" s="184"/>
      <c r="V893" s="184"/>
      <c r="W893" s="184"/>
      <c r="X893" s="184"/>
      <c r="Y893" s="184"/>
      <c r="Z893" s="184"/>
    </row>
    <row r="894" ht="15.75" customHeight="1">
      <c r="A894" s="184"/>
      <c r="B894" s="184"/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  <c r="U894" s="184"/>
      <c r="V894" s="184"/>
      <c r="W894" s="184"/>
      <c r="X894" s="184"/>
      <c r="Y894" s="184"/>
      <c r="Z894" s="184"/>
    </row>
    <row r="895" ht="15.75" customHeight="1">
      <c r="A895" s="184"/>
      <c r="B895" s="184"/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  <c r="U895" s="184"/>
      <c r="V895" s="184"/>
      <c r="W895" s="184"/>
      <c r="X895" s="184"/>
      <c r="Y895" s="184"/>
      <c r="Z895" s="184"/>
    </row>
    <row r="896" ht="15.75" customHeight="1">
      <c r="A896" s="184"/>
      <c r="B896" s="184"/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  <c r="U896" s="184"/>
      <c r="V896" s="184"/>
      <c r="W896" s="184"/>
      <c r="X896" s="184"/>
      <c r="Y896" s="184"/>
      <c r="Z896" s="184"/>
    </row>
    <row r="897" ht="15.75" customHeight="1">
      <c r="A897" s="184"/>
      <c r="B897" s="184"/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  <c r="U897" s="184"/>
      <c r="V897" s="184"/>
      <c r="W897" s="184"/>
      <c r="X897" s="184"/>
      <c r="Y897" s="184"/>
      <c r="Z897" s="184"/>
    </row>
    <row r="898" ht="15.75" customHeight="1">
      <c r="A898" s="184"/>
      <c r="B898" s="184"/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  <c r="U898" s="184"/>
      <c r="V898" s="184"/>
      <c r="W898" s="184"/>
      <c r="X898" s="184"/>
      <c r="Y898" s="184"/>
      <c r="Z898" s="184"/>
    </row>
    <row r="899" ht="15.75" customHeight="1">
      <c r="A899" s="184"/>
      <c r="B899" s="184"/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  <c r="U899" s="184"/>
      <c r="V899" s="184"/>
      <c r="W899" s="184"/>
      <c r="X899" s="184"/>
      <c r="Y899" s="184"/>
      <c r="Z899" s="184"/>
    </row>
    <row r="900" ht="15.75" customHeight="1">
      <c r="A900" s="184"/>
      <c r="B900" s="184"/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  <c r="U900" s="184"/>
      <c r="V900" s="184"/>
      <c r="W900" s="184"/>
      <c r="X900" s="184"/>
      <c r="Y900" s="184"/>
      <c r="Z900" s="184"/>
    </row>
    <row r="901" ht="15.75" customHeight="1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  <c r="U901" s="184"/>
      <c r="V901" s="184"/>
      <c r="W901" s="184"/>
      <c r="X901" s="184"/>
      <c r="Y901" s="184"/>
      <c r="Z901" s="184"/>
    </row>
    <row r="902" ht="15.75" customHeight="1">
      <c r="A902" s="184"/>
      <c r="B902" s="184"/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  <c r="U902" s="184"/>
      <c r="V902" s="184"/>
      <c r="W902" s="184"/>
      <c r="X902" s="184"/>
      <c r="Y902" s="184"/>
      <c r="Z902" s="184"/>
    </row>
    <row r="903" ht="15.75" customHeight="1">
      <c r="A903" s="184"/>
      <c r="B903" s="184"/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  <c r="U903" s="184"/>
      <c r="V903" s="184"/>
      <c r="W903" s="184"/>
      <c r="X903" s="184"/>
      <c r="Y903" s="184"/>
      <c r="Z903" s="184"/>
    </row>
    <row r="904" ht="15.75" customHeight="1">
      <c r="A904" s="184"/>
      <c r="B904" s="184"/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  <c r="U904" s="184"/>
      <c r="V904" s="184"/>
      <c r="W904" s="184"/>
      <c r="X904" s="184"/>
      <c r="Y904" s="184"/>
      <c r="Z904" s="184"/>
    </row>
    <row r="905" ht="15.75" customHeight="1">
      <c r="A905" s="184"/>
      <c r="B905" s="184"/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  <c r="U905" s="184"/>
      <c r="V905" s="184"/>
      <c r="W905" s="184"/>
      <c r="X905" s="184"/>
      <c r="Y905" s="184"/>
      <c r="Z905" s="184"/>
    </row>
    <row r="906" ht="15.75" customHeight="1">
      <c r="A906" s="184"/>
      <c r="B906" s="184"/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  <c r="U906" s="184"/>
      <c r="V906" s="184"/>
      <c r="W906" s="184"/>
      <c r="X906" s="184"/>
      <c r="Y906" s="184"/>
      <c r="Z906" s="184"/>
    </row>
    <row r="907" ht="15.75" customHeight="1">
      <c r="A907" s="184"/>
      <c r="B907" s="184"/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  <c r="U907" s="184"/>
      <c r="V907" s="184"/>
      <c r="W907" s="184"/>
      <c r="X907" s="184"/>
      <c r="Y907" s="184"/>
      <c r="Z907" s="184"/>
    </row>
    <row r="908" ht="15.75" customHeight="1">
      <c r="A908" s="184"/>
      <c r="B908" s="184"/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  <c r="U908" s="184"/>
      <c r="V908" s="184"/>
      <c r="W908" s="184"/>
      <c r="X908" s="184"/>
      <c r="Y908" s="184"/>
      <c r="Z908" s="184"/>
    </row>
    <row r="909" ht="15.75" customHeight="1">
      <c r="A909" s="184"/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  <c r="U909" s="184"/>
      <c r="V909" s="184"/>
      <c r="W909" s="184"/>
      <c r="X909" s="184"/>
      <c r="Y909" s="184"/>
      <c r="Z909" s="184"/>
    </row>
    <row r="910" ht="15.75" customHeight="1">
      <c r="A910" s="184"/>
      <c r="B910" s="184"/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  <c r="U910" s="184"/>
      <c r="V910" s="184"/>
      <c r="W910" s="184"/>
      <c r="X910" s="184"/>
      <c r="Y910" s="184"/>
      <c r="Z910" s="184"/>
    </row>
    <row r="911" ht="15.75" customHeight="1">
      <c r="A911" s="184"/>
      <c r="B911" s="184"/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  <c r="U911" s="184"/>
      <c r="V911" s="184"/>
      <c r="W911" s="184"/>
      <c r="X911" s="184"/>
      <c r="Y911" s="184"/>
      <c r="Z911" s="184"/>
    </row>
    <row r="912" ht="15.75" customHeight="1">
      <c r="A912" s="184"/>
      <c r="B912" s="184"/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  <c r="U912" s="184"/>
      <c r="V912" s="184"/>
      <c r="W912" s="184"/>
      <c r="X912" s="184"/>
      <c r="Y912" s="184"/>
      <c r="Z912" s="184"/>
    </row>
    <row r="913" ht="15.75" customHeight="1">
      <c r="A913" s="184"/>
      <c r="B913" s="184"/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  <c r="U913" s="184"/>
      <c r="V913" s="184"/>
      <c r="W913" s="184"/>
      <c r="X913" s="184"/>
      <c r="Y913" s="184"/>
      <c r="Z913" s="184"/>
    </row>
    <row r="914" ht="15.75" customHeight="1">
      <c r="A914" s="184"/>
      <c r="B914" s="184"/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  <c r="U914" s="184"/>
      <c r="V914" s="184"/>
      <c r="W914" s="184"/>
      <c r="X914" s="184"/>
      <c r="Y914" s="184"/>
      <c r="Z914" s="184"/>
    </row>
    <row r="915" ht="15.75" customHeight="1">
      <c r="A915" s="184"/>
      <c r="B915" s="184"/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  <c r="U915" s="184"/>
      <c r="V915" s="184"/>
      <c r="W915" s="184"/>
      <c r="X915" s="184"/>
      <c r="Y915" s="184"/>
      <c r="Z915" s="184"/>
    </row>
    <row r="916" ht="15.75" customHeight="1">
      <c r="A916" s="184"/>
      <c r="B916" s="184"/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  <c r="U916" s="184"/>
      <c r="V916" s="184"/>
      <c r="W916" s="184"/>
      <c r="X916" s="184"/>
      <c r="Y916" s="184"/>
      <c r="Z916" s="184"/>
    </row>
    <row r="917" ht="15.75" customHeight="1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  <c r="U917" s="184"/>
      <c r="V917" s="184"/>
      <c r="W917" s="184"/>
      <c r="X917" s="184"/>
      <c r="Y917" s="184"/>
      <c r="Z917" s="184"/>
    </row>
    <row r="918" ht="15.75" customHeight="1">
      <c r="A918" s="184"/>
      <c r="B918" s="184"/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  <c r="U918" s="184"/>
      <c r="V918" s="184"/>
      <c r="W918" s="184"/>
      <c r="X918" s="184"/>
      <c r="Y918" s="184"/>
      <c r="Z918" s="184"/>
    </row>
    <row r="919" ht="15.75" customHeight="1">
      <c r="A919" s="184"/>
      <c r="B919" s="184"/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  <c r="U919" s="184"/>
      <c r="V919" s="184"/>
      <c r="W919" s="184"/>
      <c r="X919" s="184"/>
      <c r="Y919" s="184"/>
      <c r="Z919" s="184"/>
    </row>
    <row r="920" ht="15.75" customHeight="1">
      <c r="A920" s="184"/>
      <c r="B920" s="184"/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  <c r="U920" s="184"/>
      <c r="V920" s="184"/>
      <c r="W920" s="184"/>
      <c r="X920" s="184"/>
      <c r="Y920" s="184"/>
      <c r="Z920" s="184"/>
    </row>
    <row r="921" ht="15.75" customHeight="1">
      <c r="A921" s="184"/>
      <c r="B921" s="184"/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  <c r="U921" s="184"/>
      <c r="V921" s="184"/>
      <c r="W921" s="184"/>
      <c r="X921" s="184"/>
      <c r="Y921" s="184"/>
      <c r="Z921" s="184"/>
    </row>
    <row r="922" ht="15.75" customHeight="1">
      <c r="A922" s="184"/>
      <c r="B922" s="184"/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  <c r="U922" s="184"/>
      <c r="V922" s="184"/>
      <c r="W922" s="184"/>
      <c r="X922" s="184"/>
      <c r="Y922" s="184"/>
      <c r="Z922" s="184"/>
    </row>
    <row r="923" ht="15.75" customHeight="1">
      <c r="A923" s="184"/>
      <c r="B923" s="184"/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  <c r="U923" s="184"/>
      <c r="V923" s="184"/>
      <c r="W923" s="184"/>
      <c r="X923" s="184"/>
      <c r="Y923" s="184"/>
      <c r="Z923" s="184"/>
    </row>
    <row r="924" ht="15.75" customHeight="1">
      <c r="A924" s="184"/>
      <c r="B924" s="184"/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  <c r="U924" s="184"/>
      <c r="V924" s="184"/>
      <c r="W924" s="184"/>
      <c r="X924" s="184"/>
      <c r="Y924" s="184"/>
      <c r="Z924" s="184"/>
    </row>
    <row r="925" ht="15.75" customHeight="1">
      <c r="A925" s="184"/>
      <c r="B925" s="184"/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  <c r="U925" s="184"/>
      <c r="V925" s="184"/>
      <c r="W925" s="184"/>
      <c r="X925" s="184"/>
      <c r="Y925" s="184"/>
      <c r="Z925" s="184"/>
    </row>
    <row r="926" ht="15.75" customHeight="1">
      <c r="A926" s="184"/>
      <c r="B926" s="184"/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  <c r="U926" s="184"/>
      <c r="V926" s="184"/>
      <c r="W926" s="184"/>
      <c r="X926" s="184"/>
      <c r="Y926" s="184"/>
      <c r="Z926" s="184"/>
    </row>
    <row r="927" ht="15.75" customHeight="1">
      <c r="A927" s="184"/>
      <c r="B927" s="184"/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  <c r="U927" s="184"/>
      <c r="V927" s="184"/>
      <c r="W927" s="184"/>
      <c r="X927" s="184"/>
      <c r="Y927" s="184"/>
      <c r="Z927" s="184"/>
    </row>
    <row r="928" ht="15.75" customHeight="1">
      <c r="A928" s="184"/>
      <c r="B928" s="184"/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  <c r="U928" s="184"/>
      <c r="V928" s="184"/>
      <c r="W928" s="184"/>
      <c r="X928" s="184"/>
      <c r="Y928" s="184"/>
      <c r="Z928" s="184"/>
    </row>
    <row r="929" ht="15.75" customHeight="1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  <c r="U929" s="184"/>
      <c r="V929" s="184"/>
      <c r="W929" s="184"/>
      <c r="X929" s="184"/>
      <c r="Y929" s="184"/>
      <c r="Z929" s="184"/>
    </row>
    <row r="930" ht="15.75" customHeight="1">
      <c r="A930" s="184"/>
      <c r="B930" s="184"/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  <c r="U930" s="184"/>
      <c r="V930" s="184"/>
      <c r="W930" s="184"/>
      <c r="X930" s="184"/>
      <c r="Y930" s="184"/>
      <c r="Z930" s="184"/>
    </row>
    <row r="931" ht="15.75" customHeight="1">
      <c r="A931" s="184"/>
      <c r="B931" s="184"/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  <c r="U931" s="184"/>
      <c r="V931" s="184"/>
      <c r="W931" s="184"/>
      <c r="X931" s="184"/>
      <c r="Y931" s="184"/>
      <c r="Z931" s="184"/>
    </row>
    <row r="932" ht="15.75" customHeight="1">
      <c r="A932" s="184"/>
      <c r="B932" s="184"/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  <c r="U932" s="184"/>
      <c r="V932" s="184"/>
      <c r="W932" s="184"/>
      <c r="X932" s="184"/>
      <c r="Y932" s="184"/>
      <c r="Z932" s="184"/>
    </row>
    <row r="933" ht="15.75" customHeight="1">
      <c r="A933" s="184"/>
      <c r="B933" s="184"/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  <c r="U933" s="184"/>
      <c r="V933" s="184"/>
      <c r="W933" s="184"/>
      <c r="X933" s="184"/>
      <c r="Y933" s="184"/>
      <c r="Z933" s="184"/>
    </row>
    <row r="934" ht="15.75" customHeight="1">
      <c r="A934" s="184"/>
      <c r="B934" s="184"/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  <c r="U934" s="184"/>
      <c r="V934" s="184"/>
      <c r="W934" s="184"/>
      <c r="X934" s="184"/>
      <c r="Y934" s="184"/>
      <c r="Z934" s="184"/>
    </row>
    <row r="935" ht="15.75" customHeight="1">
      <c r="A935" s="184"/>
      <c r="B935" s="184"/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  <c r="U935" s="184"/>
      <c r="V935" s="184"/>
      <c r="W935" s="184"/>
      <c r="X935" s="184"/>
      <c r="Y935" s="184"/>
      <c r="Z935" s="184"/>
    </row>
    <row r="936" ht="15.75" customHeight="1">
      <c r="A936" s="184"/>
      <c r="B936" s="184"/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  <c r="U936" s="184"/>
      <c r="V936" s="184"/>
      <c r="W936" s="184"/>
      <c r="X936" s="184"/>
      <c r="Y936" s="184"/>
      <c r="Z936" s="184"/>
    </row>
    <row r="937" ht="15.75" customHeight="1">
      <c r="A937" s="184"/>
      <c r="B937" s="184"/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  <c r="U937" s="184"/>
      <c r="V937" s="184"/>
      <c r="W937" s="184"/>
      <c r="X937" s="184"/>
      <c r="Y937" s="184"/>
      <c r="Z937" s="184"/>
    </row>
    <row r="938" ht="15.75" customHeight="1">
      <c r="A938" s="184"/>
      <c r="B938" s="184"/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  <c r="U938" s="184"/>
      <c r="V938" s="184"/>
      <c r="W938" s="184"/>
      <c r="X938" s="184"/>
      <c r="Y938" s="184"/>
      <c r="Z938" s="184"/>
    </row>
    <row r="939" ht="15.75" customHeight="1">
      <c r="A939" s="184"/>
      <c r="B939" s="184"/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  <c r="U939" s="184"/>
      <c r="V939" s="184"/>
      <c r="W939" s="184"/>
      <c r="X939" s="184"/>
      <c r="Y939" s="184"/>
      <c r="Z939" s="184"/>
    </row>
    <row r="940" ht="15.75" customHeight="1">
      <c r="A940" s="184"/>
      <c r="B940" s="184"/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  <c r="U940" s="184"/>
      <c r="V940" s="184"/>
      <c r="W940" s="184"/>
      <c r="X940" s="184"/>
      <c r="Y940" s="184"/>
      <c r="Z940" s="184"/>
    </row>
    <row r="941" ht="15.75" customHeight="1">
      <c r="A941" s="184"/>
      <c r="B941" s="184"/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  <c r="U941" s="184"/>
      <c r="V941" s="184"/>
      <c r="W941" s="184"/>
      <c r="X941" s="184"/>
      <c r="Y941" s="184"/>
      <c r="Z941" s="184"/>
    </row>
    <row r="942" ht="15.75" customHeight="1">
      <c r="A942" s="184"/>
      <c r="B942" s="184"/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  <c r="U942" s="184"/>
      <c r="V942" s="184"/>
      <c r="W942" s="184"/>
      <c r="X942" s="184"/>
      <c r="Y942" s="184"/>
      <c r="Z942" s="184"/>
    </row>
    <row r="943" ht="15.75" customHeight="1">
      <c r="A943" s="184"/>
      <c r="B943" s="184"/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  <c r="U943" s="184"/>
      <c r="V943" s="184"/>
      <c r="W943" s="184"/>
      <c r="X943" s="184"/>
      <c r="Y943" s="184"/>
      <c r="Z943" s="184"/>
    </row>
    <row r="944" ht="15.75" customHeight="1">
      <c r="A944" s="184"/>
      <c r="B944" s="184"/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  <c r="U944" s="184"/>
      <c r="V944" s="184"/>
      <c r="W944" s="184"/>
      <c r="X944" s="184"/>
      <c r="Y944" s="184"/>
      <c r="Z944" s="184"/>
    </row>
    <row r="945" ht="15.75" customHeight="1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  <c r="U945" s="184"/>
      <c r="V945" s="184"/>
      <c r="W945" s="184"/>
      <c r="X945" s="184"/>
      <c r="Y945" s="184"/>
      <c r="Z945" s="184"/>
    </row>
    <row r="946" ht="15.75" customHeight="1">
      <c r="A946" s="184"/>
      <c r="B946" s="184"/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  <c r="U946" s="184"/>
      <c r="V946" s="184"/>
      <c r="W946" s="184"/>
      <c r="X946" s="184"/>
      <c r="Y946" s="184"/>
      <c r="Z946" s="184"/>
    </row>
    <row r="947" ht="15.75" customHeight="1">
      <c r="A947" s="184"/>
      <c r="B947" s="184"/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  <c r="U947" s="184"/>
      <c r="V947" s="184"/>
      <c r="W947" s="184"/>
      <c r="X947" s="184"/>
      <c r="Y947" s="184"/>
      <c r="Z947" s="184"/>
    </row>
    <row r="948" ht="15.75" customHeight="1">
      <c r="A948" s="184"/>
      <c r="B948" s="184"/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  <c r="U948" s="184"/>
      <c r="V948" s="184"/>
      <c r="W948" s="184"/>
      <c r="X948" s="184"/>
      <c r="Y948" s="184"/>
      <c r="Z948" s="184"/>
    </row>
    <row r="949" ht="15.75" customHeight="1">
      <c r="A949" s="184"/>
      <c r="B949" s="184"/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  <c r="U949" s="184"/>
      <c r="V949" s="184"/>
      <c r="W949" s="184"/>
      <c r="X949" s="184"/>
      <c r="Y949" s="184"/>
      <c r="Z949" s="184"/>
    </row>
    <row r="950" ht="15.75" customHeight="1">
      <c r="A950" s="184"/>
      <c r="B950" s="184"/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  <c r="U950" s="184"/>
      <c r="V950" s="184"/>
      <c r="W950" s="184"/>
      <c r="X950" s="184"/>
      <c r="Y950" s="184"/>
      <c r="Z950" s="184"/>
    </row>
    <row r="951" ht="15.75" customHeight="1">
      <c r="A951" s="184"/>
      <c r="B951" s="184"/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  <c r="U951" s="184"/>
      <c r="V951" s="184"/>
      <c r="W951" s="184"/>
      <c r="X951" s="184"/>
      <c r="Y951" s="184"/>
      <c r="Z951" s="184"/>
    </row>
    <row r="952" ht="15.75" customHeight="1">
      <c r="A952" s="184"/>
      <c r="B952" s="184"/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  <c r="U952" s="184"/>
      <c r="V952" s="184"/>
      <c r="W952" s="184"/>
      <c r="X952" s="184"/>
      <c r="Y952" s="184"/>
      <c r="Z952" s="184"/>
    </row>
    <row r="953" ht="15.75" customHeight="1">
      <c r="A953" s="184"/>
      <c r="B953" s="184"/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  <c r="U953" s="184"/>
      <c r="V953" s="184"/>
      <c r="W953" s="184"/>
      <c r="X953" s="184"/>
      <c r="Y953" s="184"/>
      <c r="Z953" s="184"/>
    </row>
    <row r="954" ht="15.75" customHeight="1">
      <c r="A954" s="184"/>
      <c r="B954" s="184"/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  <c r="U954" s="184"/>
      <c r="V954" s="184"/>
      <c r="W954" s="184"/>
      <c r="X954" s="184"/>
      <c r="Y954" s="184"/>
      <c r="Z954" s="184"/>
    </row>
    <row r="955" ht="15.75" customHeight="1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  <c r="U955" s="184"/>
      <c r="V955" s="184"/>
      <c r="W955" s="184"/>
      <c r="X955" s="184"/>
      <c r="Y955" s="184"/>
      <c r="Z955" s="184"/>
    </row>
    <row r="956" ht="15.75" customHeight="1">
      <c r="A956" s="184"/>
      <c r="B956" s="184"/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  <c r="U956" s="184"/>
      <c r="V956" s="184"/>
      <c r="W956" s="184"/>
      <c r="X956" s="184"/>
      <c r="Y956" s="184"/>
      <c r="Z956" s="184"/>
    </row>
    <row r="957" ht="15.75" customHeight="1">
      <c r="A957" s="184"/>
      <c r="B957" s="184"/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  <c r="U957" s="184"/>
      <c r="V957" s="184"/>
      <c r="W957" s="184"/>
      <c r="X957" s="184"/>
      <c r="Y957" s="184"/>
      <c r="Z957" s="184"/>
    </row>
    <row r="958" ht="15.75" customHeight="1">
      <c r="A958" s="184"/>
      <c r="B958" s="184"/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  <c r="U958" s="184"/>
      <c r="V958" s="184"/>
      <c r="W958" s="184"/>
      <c r="X958" s="184"/>
      <c r="Y958" s="184"/>
      <c r="Z958" s="184"/>
    </row>
    <row r="959" ht="15.75" customHeight="1">
      <c r="A959" s="184"/>
      <c r="B959" s="184"/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  <c r="U959" s="184"/>
      <c r="V959" s="184"/>
      <c r="W959" s="184"/>
      <c r="X959" s="184"/>
      <c r="Y959" s="184"/>
      <c r="Z959" s="184"/>
    </row>
    <row r="960" ht="15.75" customHeight="1">
      <c r="A960" s="184"/>
      <c r="B960" s="184"/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  <c r="U960" s="184"/>
      <c r="V960" s="184"/>
      <c r="W960" s="184"/>
      <c r="X960" s="184"/>
      <c r="Y960" s="184"/>
      <c r="Z960" s="184"/>
    </row>
    <row r="961" ht="15.75" customHeight="1">
      <c r="A961" s="184"/>
      <c r="B961" s="184"/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  <c r="U961" s="184"/>
      <c r="V961" s="184"/>
      <c r="W961" s="184"/>
      <c r="X961" s="184"/>
      <c r="Y961" s="184"/>
      <c r="Z961" s="184"/>
    </row>
    <row r="962" ht="15.75" customHeight="1">
      <c r="A962" s="184"/>
      <c r="B962" s="184"/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  <c r="U962" s="184"/>
      <c r="V962" s="184"/>
      <c r="W962" s="184"/>
      <c r="X962" s="184"/>
      <c r="Y962" s="184"/>
      <c r="Z962" s="184"/>
    </row>
    <row r="963" ht="15.75" customHeight="1">
      <c r="A963" s="184"/>
      <c r="B963" s="184"/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  <c r="U963" s="184"/>
      <c r="V963" s="184"/>
      <c r="W963" s="184"/>
      <c r="X963" s="184"/>
      <c r="Y963" s="184"/>
      <c r="Z963" s="184"/>
    </row>
    <row r="964" ht="15.75" customHeight="1">
      <c r="A964" s="184"/>
      <c r="B964" s="184"/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  <c r="U964" s="184"/>
      <c r="V964" s="184"/>
      <c r="W964" s="184"/>
      <c r="X964" s="184"/>
      <c r="Y964" s="184"/>
      <c r="Z964" s="184"/>
    </row>
    <row r="965" ht="15.75" customHeight="1">
      <c r="A965" s="184"/>
      <c r="B965" s="184"/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  <c r="U965" s="184"/>
      <c r="V965" s="184"/>
      <c r="W965" s="184"/>
      <c r="X965" s="184"/>
      <c r="Y965" s="184"/>
      <c r="Z965" s="184"/>
    </row>
    <row r="966" ht="15.75" customHeight="1">
      <c r="A966" s="184"/>
      <c r="B966" s="184"/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  <c r="U966" s="184"/>
      <c r="V966" s="184"/>
      <c r="W966" s="184"/>
      <c r="X966" s="184"/>
      <c r="Y966" s="184"/>
      <c r="Z966" s="184"/>
    </row>
    <row r="967" ht="15.75" customHeight="1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  <c r="U967" s="184"/>
      <c r="V967" s="184"/>
      <c r="W967" s="184"/>
      <c r="X967" s="184"/>
      <c r="Y967" s="184"/>
      <c r="Z967" s="184"/>
    </row>
    <row r="968" ht="15.75" customHeight="1">
      <c r="A968" s="184"/>
      <c r="B968" s="184"/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  <c r="U968" s="184"/>
      <c r="V968" s="184"/>
      <c r="W968" s="184"/>
      <c r="X968" s="184"/>
      <c r="Y968" s="184"/>
      <c r="Z968" s="184"/>
    </row>
    <row r="969" ht="15.75" customHeight="1">
      <c r="A969" s="184"/>
      <c r="B969" s="184"/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  <c r="U969" s="184"/>
      <c r="V969" s="184"/>
      <c r="W969" s="184"/>
      <c r="X969" s="184"/>
      <c r="Y969" s="184"/>
      <c r="Z969" s="184"/>
    </row>
    <row r="970" ht="15.75" customHeight="1">
      <c r="A970" s="184"/>
      <c r="B970" s="184"/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  <c r="U970" s="184"/>
      <c r="V970" s="184"/>
      <c r="W970" s="184"/>
      <c r="X970" s="184"/>
      <c r="Y970" s="184"/>
      <c r="Z970" s="184"/>
    </row>
    <row r="971" ht="15.75" customHeight="1">
      <c r="A971" s="184"/>
      <c r="B971" s="184"/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  <c r="U971" s="184"/>
      <c r="V971" s="184"/>
      <c r="W971" s="184"/>
      <c r="X971" s="184"/>
      <c r="Y971" s="184"/>
      <c r="Z971" s="184"/>
    </row>
    <row r="972" ht="15.75" customHeight="1">
      <c r="A972" s="184"/>
      <c r="B972" s="184"/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  <c r="U972" s="184"/>
      <c r="V972" s="184"/>
      <c r="W972" s="184"/>
      <c r="X972" s="184"/>
      <c r="Y972" s="184"/>
      <c r="Z972" s="184"/>
    </row>
    <row r="973" ht="15.75" customHeight="1">
      <c r="A973" s="184"/>
      <c r="B973" s="184"/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  <c r="U973" s="184"/>
      <c r="V973" s="184"/>
      <c r="W973" s="184"/>
      <c r="X973" s="184"/>
      <c r="Y973" s="184"/>
      <c r="Z973" s="184"/>
    </row>
    <row r="974" ht="15.75" customHeight="1">
      <c r="A974" s="184"/>
      <c r="B974" s="184"/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  <c r="U974" s="184"/>
      <c r="V974" s="184"/>
      <c r="W974" s="184"/>
      <c r="X974" s="184"/>
      <c r="Y974" s="184"/>
      <c r="Z974" s="184"/>
    </row>
    <row r="975" ht="15.75" customHeight="1">
      <c r="A975" s="184"/>
      <c r="B975" s="184"/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  <c r="U975" s="184"/>
      <c r="V975" s="184"/>
      <c r="W975" s="184"/>
      <c r="X975" s="184"/>
      <c r="Y975" s="184"/>
      <c r="Z975" s="184"/>
    </row>
    <row r="976" ht="15.75" customHeight="1">
      <c r="A976" s="184"/>
      <c r="B976" s="184"/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  <c r="U976" s="184"/>
      <c r="V976" s="184"/>
      <c r="W976" s="184"/>
      <c r="X976" s="184"/>
      <c r="Y976" s="184"/>
      <c r="Z976" s="184"/>
    </row>
    <row r="977" ht="15.75" customHeight="1">
      <c r="A977" s="184"/>
      <c r="B977" s="184"/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  <c r="U977" s="184"/>
      <c r="V977" s="184"/>
      <c r="W977" s="184"/>
      <c r="X977" s="184"/>
      <c r="Y977" s="184"/>
      <c r="Z977" s="184"/>
    </row>
    <row r="978" ht="15.75" customHeight="1">
      <c r="A978" s="184"/>
      <c r="B978" s="184"/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  <c r="U978" s="184"/>
      <c r="V978" s="184"/>
      <c r="W978" s="184"/>
      <c r="X978" s="184"/>
      <c r="Y978" s="184"/>
      <c r="Z978" s="184"/>
    </row>
    <row r="979" ht="15.75" customHeight="1">
      <c r="A979" s="184"/>
      <c r="B979" s="184"/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  <c r="U979" s="184"/>
      <c r="V979" s="184"/>
      <c r="W979" s="184"/>
      <c r="X979" s="184"/>
      <c r="Y979" s="184"/>
      <c r="Z979" s="184"/>
    </row>
    <row r="980" ht="15.75" customHeight="1">
      <c r="A980" s="184"/>
      <c r="B980" s="184"/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  <c r="U980" s="184"/>
      <c r="V980" s="184"/>
      <c r="W980" s="184"/>
      <c r="X980" s="184"/>
      <c r="Y980" s="184"/>
      <c r="Z980" s="184"/>
    </row>
    <row r="981" ht="15.75" customHeight="1">
      <c r="A981" s="184"/>
      <c r="B981" s="184"/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  <c r="U981" s="184"/>
      <c r="V981" s="184"/>
      <c r="W981" s="184"/>
      <c r="X981" s="184"/>
      <c r="Y981" s="184"/>
      <c r="Z981" s="184"/>
    </row>
    <row r="982" ht="15.75" customHeight="1">
      <c r="A982" s="184"/>
      <c r="B982" s="184"/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  <c r="U982" s="184"/>
      <c r="V982" s="184"/>
      <c r="W982" s="184"/>
      <c r="X982" s="184"/>
      <c r="Y982" s="184"/>
      <c r="Z982" s="184"/>
    </row>
    <row r="983" ht="15.75" customHeight="1">
      <c r="A983" s="184"/>
      <c r="B983" s="184"/>
      <c r="C983" s="184"/>
      <c r="D983" s="184"/>
      <c r="E983" s="184"/>
      <c r="F983" s="184"/>
      <c r="G983" s="184"/>
      <c r="H983" s="184"/>
      <c r="I983" s="184"/>
      <c r="J983" s="184"/>
      <c r="K983" s="184"/>
      <c r="L983" s="184"/>
      <c r="M983" s="184"/>
      <c r="N983" s="184"/>
      <c r="O983" s="184"/>
      <c r="P983" s="184"/>
      <c r="Q983" s="184"/>
      <c r="R983" s="184"/>
      <c r="S983" s="184"/>
      <c r="T983" s="184"/>
      <c r="U983" s="184"/>
      <c r="V983" s="184"/>
      <c r="W983" s="184"/>
      <c r="X983" s="184"/>
      <c r="Y983" s="184"/>
      <c r="Z983" s="184"/>
    </row>
    <row r="984" ht="15.75" customHeight="1">
      <c r="A984" s="184"/>
      <c r="B984" s="184"/>
      <c r="C984" s="184"/>
      <c r="D984" s="184"/>
      <c r="E984" s="184"/>
      <c r="F984" s="184"/>
      <c r="G984" s="184"/>
      <c r="H984" s="184"/>
      <c r="I984" s="184"/>
      <c r="J984" s="184"/>
      <c r="K984" s="184"/>
      <c r="L984" s="184"/>
      <c r="M984" s="184"/>
      <c r="N984" s="184"/>
      <c r="O984" s="184"/>
      <c r="P984" s="184"/>
      <c r="Q984" s="184"/>
      <c r="R984" s="184"/>
      <c r="S984" s="184"/>
      <c r="T984" s="184"/>
      <c r="U984" s="184"/>
      <c r="V984" s="184"/>
      <c r="W984" s="184"/>
      <c r="X984" s="184"/>
      <c r="Y984" s="184"/>
      <c r="Z984" s="184"/>
    </row>
    <row r="985" ht="15.75" customHeight="1">
      <c r="A985" s="184"/>
      <c r="B985" s="184"/>
      <c r="C985" s="184"/>
      <c r="D985" s="184"/>
      <c r="E985" s="184"/>
      <c r="F985" s="184"/>
      <c r="G985" s="184"/>
      <c r="H985" s="184"/>
      <c r="I985" s="184"/>
      <c r="J985" s="184"/>
      <c r="K985" s="184"/>
      <c r="L985" s="184"/>
      <c r="M985" s="184"/>
      <c r="N985" s="184"/>
      <c r="O985" s="184"/>
      <c r="P985" s="184"/>
      <c r="Q985" s="184"/>
      <c r="R985" s="184"/>
      <c r="S985" s="184"/>
      <c r="T985" s="184"/>
      <c r="U985" s="184"/>
      <c r="V985" s="184"/>
      <c r="W985" s="184"/>
      <c r="X985" s="184"/>
      <c r="Y985" s="184"/>
      <c r="Z985" s="184"/>
    </row>
    <row r="986" ht="15.75" customHeight="1">
      <c r="A986" s="184"/>
      <c r="B986" s="184"/>
      <c r="C986" s="184"/>
      <c r="D986" s="184"/>
      <c r="E986" s="184"/>
      <c r="F986" s="184"/>
      <c r="G986" s="184"/>
      <c r="H986" s="184"/>
      <c r="I986" s="184"/>
      <c r="J986" s="184"/>
      <c r="K986" s="184"/>
      <c r="L986" s="184"/>
      <c r="M986" s="184"/>
      <c r="N986" s="184"/>
      <c r="O986" s="184"/>
      <c r="P986" s="184"/>
      <c r="Q986" s="184"/>
      <c r="R986" s="184"/>
      <c r="S986" s="184"/>
      <c r="T986" s="184"/>
      <c r="U986" s="184"/>
      <c r="V986" s="184"/>
      <c r="W986" s="184"/>
      <c r="X986" s="184"/>
      <c r="Y986" s="184"/>
      <c r="Z986" s="184"/>
    </row>
    <row r="987" ht="15.75" customHeight="1">
      <c r="A987" s="184"/>
      <c r="B987" s="184"/>
      <c r="C987" s="184"/>
      <c r="D987" s="184"/>
      <c r="E987" s="184"/>
      <c r="F987" s="184"/>
      <c r="G987" s="184"/>
      <c r="H987" s="184"/>
      <c r="I987" s="184"/>
      <c r="J987" s="184"/>
      <c r="K987" s="184"/>
      <c r="L987" s="184"/>
      <c r="M987" s="184"/>
      <c r="N987" s="184"/>
      <c r="O987" s="184"/>
      <c r="P987" s="184"/>
      <c r="Q987" s="184"/>
      <c r="R987" s="184"/>
      <c r="S987" s="184"/>
      <c r="T987" s="184"/>
      <c r="U987" s="184"/>
      <c r="V987" s="184"/>
      <c r="W987" s="184"/>
      <c r="X987" s="184"/>
      <c r="Y987" s="184"/>
      <c r="Z987" s="184"/>
    </row>
    <row r="988" ht="15.75" customHeight="1">
      <c r="A988" s="184"/>
      <c r="B988" s="184"/>
      <c r="C988" s="184"/>
      <c r="D988" s="184"/>
      <c r="E988" s="184"/>
      <c r="F988" s="184"/>
      <c r="G988" s="184"/>
      <c r="H988" s="184"/>
      <c r="I988" s="184"/>
      <c r="J988" s="184"/>
      <c r="K988" s="184"/>
      <c r="L988" s="184"/>
      <c r="M988" s="184"/>
      <c r="N988" s="184"/>
      <c r="O988" s="184"/>
      <c r="P988" s="184"/>
      <c r="Q988" s="184"/>
      <c r="R988" s="184"/>
      <c r="S988" s="184"/>
      <c r="T988" s="184"/>
      <c r="U988" s="184"/>
      <c r="V988" s="184"/>
      <c r="W988" s="184"/>
      <c r="X988" s="184"/>
      <c r="Y988" s="184"/>
      <c r="Z988" s="184"/>
    </row>
    <row r="989" ht="15.75" customHeight="1">
      <c r="A989" s="184"/>
      <c r="B989" s="184"/>
      <c r="C989" s="184"/>
      <c r="D989" s="184"/>
      <c r="E989" s="184"/>
      <c r="F989" s="184"/>
      <c r="G989" s="184"/>
      <c r="H989" s="184"/>
      <c r="I989" s="184"/>
      <c r="J989" s="184"/>
      <c r="K989" s="184"/>
      <c r="L989" s="184"/>
      <c r="M989" s="184"/>
      <c r="N989" s="184"/>
      <c r="O989" s="184"/>
      <c r="P989" s="184"/>
      <c r="Q989" s="184"/>
      <c r="R989" s="184"/>
      <c r="S989" s="184"/>
      <c r="T989" s="184"/>
      <c r="U989" s="184"/>
      <c r="V989" s="184"/>
      <c r="W989" s="184"/>
      <c r="X989" s="184"/>
      <c r="Y989" s="184"/>
      <c r="Z989" s="184"/>
    </row>
    <row r="990" ht="15.75" customHeight="1">
      <c r="A990" s="184"/>
      <c r="B990" s="184"/>
      <c r="C990" s="184"/>
      <c r="D990" s="184"/>
      <c r="E990" s="184"/>
      <c r="F990" s="184"/>
      <c r="G990" s="184"/>
      <c r="H990" s="184"/>
      <c r="I990" s="184"/>
      <c r="J990" s="184"/>
      <c r="K990" s="184"/>
      <c r="L990" s="184"/>
      <c r="M990" s="184"/>
      <c r="N990" s="184"/>
      <c r="O990" s="184"/>
      <c r="P990" s="184"/>
      <c r="Q990" s="184"/>
      <c r="R990" s="184"/>
      <c r="S990" s="184"/>
      <c r="T990" s="184"/>
      <c r="U990" s="184"/>
      <c r="V990" s="184"/>
      <c r="W990" s="184"/>
      <c r="X990" s="184"/>
      <c r="Y990" s="184"/>
      <c r="Z990" s="184"/>
    </row>
    <row r="991" ht="15.75" customHeight="1">
      <c r="A991" s="184"/>
      <c r="B991" s="184"/>
      <c r="C991" s="184"/>
      <c r="D991" s="184"/>
      <c r="E991" s="184"/>
      <c r="F991" s="184"/>
      <c r="G991" s="184"/>
      <c r="H991" s="184"/>
      <c r="I991" s="184"/>
      <c r="J991" s="184"/>
      <c r="K991" s="184"/>
      <c r="L991" s="184"/>
      <c r="M991" s="184"/>
      <c r="N991" s="184"/>
      <c r="O991" s="184"/>
      <c r="P991" s="184"/>
      <c r="Q991" s="184"/>
      <c r="R991" s="184"/>
      <c r="S991" s="184"/>
      <c r="T991" s="184"/>
      <c r="U991" s="184"/>
      <c r="V991" s="184"/>
      <c r="W991" s="184"/>
      <c r="X991" s="184"/>
      <c r="Y991" s="184"/>
      <c r="Z991" s="184"/>
    </row>
    <row r="992" ht="15.75" customHeight="1">
      <c r="A992" s="184"/>
      <c r="B992" s="184"/>
      <c r="C992" s="184"/>
      <c r="D992" s="184"/>
      <c r="E992" s="184"/>
      <c r="F992" s="184"/>
      <c r="G992" s="184"/>
      <c r="H992" s="184"/>
      <c r="I992" s="184"/>
      <c r="J992" s="184"/>
      <c r="K992" s="184"/>
      <c r="L992" s="184"/>
      <c r="M992" s="184"/>
      <c r="N992" s="184"/>
      <c r="O992" s="184"/>
      <c r="P992" s="184"/>
      <c r="Q992" s="184"/>
      <c r="R992" s="184"/>
      <c r="S992" s="184"/>
      <c r="T992" s="184"/>
      <c r="U992" s="184"/>
      <c r="V992" s="184"/>
      <c r="W992" s="184"/>
      <c r="X992" s="184"/>
      <c r="Y992" s="184"/>
      <c r="Z992" s="184"/>
    </row>
  </sheetData>
  <mergeCells count="1">
    <mergeCell ref="A1:B1"/>
  </mergeCells>
  <printOptions/>
  <pageMargins bottom="0.984027777777778" footer="0.0" header="0.0" left="0.747916666666667" right="0.747916666666667" top="0.984027777777778"/>
  <pageSetup orientation="portrait"/>
  <drawing r:id="rId1"/>
</worksheet>
</file>