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6. SCPA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15" i="2" l="1"/>
  <c r="I15" i="2"/>
  <c r="H15" i="2" s="1"/>
  <c r="J13" i="2"/>
  <c r="I13" i="2"/>
  <c r="H13" i="2" s="1"/>
  <c r="J11" i="2"/>
  <c r="I11" i="2"/>
  <c r="H11" i="2" s="1"/>
  <c r="L15" i="2" l="1"/>
  <c r="K15" i="2"/>
  <c r="F15" i="2"/>
  <c r="G15" i="2"/>
  <c r="L13" i="2"/>
  <c r="K13" i="2"/>
  <c r="G13" i="2"/>
  <c r="F13" i="2"/>
  <c r="L11" i="2"/>
  <c r="K11" i="2" s="1"/>
  <c r="G11" i="2"/>
  <c r="F11" i="2"/>
  <c r="F43" i="2"/>
  <c r="H43" i="2"/>
  <c r="I43" i="2"/>
  <c r="G43" i="2" s="1"/>
  <c r="J43" i="2"/>
  <c r="L43" i="2"/>
  <c r="K43" i="2" l="1"/>
  <c r="J33" i="2"/>
  <c r="I33" i="2"/>
  <c r="H33" i="2" s="1"/>
  <c r="L33" i="2" l="1"/>
  <c r="K33" i="2" s="1"/>
  <c r="F33" i="2"/>
  <c r="G33" i="2"/>
  <c r="J14" i="2"/>
  <c r="I14" i="2"/>
  <c r="H14" i="2" s="1"/>
  <c r="L14" i="2" l="1"/>
  <c r="K14" i="2" s="1"/>
  <c r="F14" i="2"/>
  <c r="G14" i="2"/>
  <c r="J74" i="2"/>
  <c r="I74" i="2"/>
  <c r="G74" i="2" s="1"/>
  <c r="J21" i="2"/>
  <c r="I21" i="2"/>
  <c r="G21" i="2" s="1"/>
  <c r="J22" i="2"/>
  <c r="I22" i="2"/>
  <c r="G22" i="2" s="1"/>
  <c r="F74" i="2" l="1"/>
  <c r="H74" i="2"/>
  <c r="F22" i="2"/>
  <c r="H21" i="2"/>
  <c r="H22" i="2"/>
  <c r="L22" i="2" s="1"/>
  <c r="F21" i="2"/>
  <c r="J26" i="2"/>
  <c r="I26" i="2"/>
  <c r="G26" i="2" s="1"/>
  <c r="J187" i="2"/>
  <c r="I187" i="2"/>
  <c r="G187" i="2" s="1"/>
  <c r="J186" i="2"/>
  <c r="I186" i="2"/>
  <c r="G186" i="2" s="1"/>
  <c r="J185" i="2"/>
  <c r="I185" i="2"/>
  <c r="G185" i="2" s="1"/>
  <c r="J184" i="2"/>
  <c r="I184" i="2"/>
  <c r="H184" i="2" s="1"/>
  <c r="J183" i="2"/>
  <c r="I183" i="2"/>
  <c r="G183" i="2" s="1"/>
  <c r="J191" i="2"/>
  <c r="I191" i="2"/>
  <c r="G191" i="2" s="1"/>
  <c r="J190" i="2"/>
  <c r="I190" i="2"/>
  <c r="G190" i="2" s="1"/>
  <c r="J189" i="2"/>
  <c r="I189" i="2"/>
  <c r="G189" i="2" s="1"/>
  <c r="J188" i="2"/>
  <c r="I188" i="2"/>
  <c r="H188" i="2" s="1"/>
  <c r="J193" i="2"/>
  <c r="I193" i="2"/>
  <c r="G193" i="2" s="1"/>
  <c r="J192" i="2"/>
  <c r="I192" i="2"/>
  <c r="G192" i="2" s="1"/>
  <c r="L194" i="2"/>
  <c r="J194" i="2"/>
  <c r="I194" i="2"/>
  <c r="G194" i="2" s="1"/>
  <c r="H194" i="2"/>
  <c r="F194" i="2"/>
  <c r="J222" i="2"/>
  <c r="I222" i="2"/>
  <c r="G222" i="2" s="1"/>
  <c r="J221" i="2"/>
  <c r="I221" i="2"/>
  <c r="G221" i="2" s="1"/>
  <c r="J220" i="2"/>
  <c r="I220" i="2"/>
  <c r="F220" i="2" s="1"/>
  <c r="J219" i="2"/>
  <c r="I219" i="2"/>
  <c r="G219" i="2" s="1"/>
  <c r="J218" i="2"/>
  <c r="I218" i="2"/>
  <c r="G218" i="2" s="1"/>
  <c r="J217" i="2"/>
  <c r="I217" i="2"/>
  <c r="G217" i="2" s="1"/>
  <c r="L223" i="2"/>
  <c r="J223" i="2"/>
  <c r="I223" i="2"/>
  <c r="G223" i="2" s="1"/>
  <c r="H223" i="2"/>
  <c r="F223" i="2"/>
  <c r="J103" i="2"/>
  <c r="I103" i="2"/>
  <c r="G103" i="2" s="1"/>
  <c r="J102" i="2"/>
  <c r="I102" i="2"/>
  <c r="G102" i="2" s="1"/>
  <c r="J101" i="2"/>
  <c r="I101" i="2"/>
  <c r="G101" i="2" s="1"/>
  <c r="J104" i="2"/>
  <c r="I104" i="2"/>
  <c r="G104" i="2" s="1"/>
  <c r="J98" i="2"/>
  <c r="I98" i="2"/>
  <c r="G98" i="2" s="1"/>
  <c r="J97" i="2"/>
  <c r="I97" i="2"/>
  <c r="G97" i="2" s="1"/>
  <c r="J99" i="2"/>
  <c r="I99" i="2"/>
  <c r="G99" i="2" s="1"/>
  <c r="J96" i="2"/>
  <c r="I96" i="2"/>
  <c r="G96" i="2" s="1"/>
  <c r="J95" i="2"/>
  <c r="I95" i="2"/>
  <c r="G95" i="2" s="1"/>
  <c r="J105" i="2"/>
  <c r="I105" i="2"/>
  <c r="G105" i="2" s="1"/>
  <c r="J100" i="2"/>
  <c r="I100" i="2"/>
  <c r="G100" i="2" s="1"/>
  <c r="J82" i="2"/>
  <c r="I82" i="2"/>
  <c r="G82" i="2" s="1"/>
  <c r="J88" i="2"/>
  <c r="I88" i="2"/>
  <c r="G88" i="2" s="1"/>
  <c r="J87" i="2"/>
  <c r="I87" i="2"/>
  <c r="G87" i="2" s="1"/>
  <c r="J86" i="2"/>
  <c r="I86" i="2"/>
  <c r="H86" i="2" s="1"/>
  <c r="L86" i="2" s="1"/>
  <c r="J85" i="2"/>
  <c r="I85" i="2"/>
  <c r="G85" i="2" s="1"/>
  <c r="J84" i="2"/>
  <c r="I84" i="2"/>
  <c r="G84" i="2" s="1"/>
  <c r="J83" i="2"/>
  <c r="I83" i="2"/>
  <c r="H83" i="2" s="1"/>
  <c r="L83" i="2" s="1"/>
  <c r="K83" i="2" s="1"/>
  <c r="J81" i="2"/>
  <c r="I81" i="2"/>
  <c r="G81" i="2" s="1"/>
  <c r="J92" i="2"/>
  <c r="I92" i="2"/>
  <c r="G92" i="2" s="1"/>
  <c r="J91" i="2"/>
  <c r="I91" i="2"/>
  <c r="G91" i="2" s="1"/>
  <c r="J90" i="2"/>
  <c r="I90" i="2"/>
  <c r="G90" i="2" s="1"/>
  <c r="J89" i="2"/>
  <c r="I89" i="2"/>
  <c r="G89" i="2" s="1"/>
  <c r="J93" i="2"/>
  <c r="I93" i="2"/>
  <c r="H93" i="2" s="1"/>
  <c r="L93" i="2" s="1"/>
  <c r="K93" i="2" s="1"/>
  <c r="J94" i="2"/>
  <c r="I94" i="2"/>
  <c r="G94" i="2" s="1"/>
  <c r="J56" i="2"/>
  <c r="I56" i="2"/>
  <c r="G56" i="2" s="1"/>
  <c r="J10" i="2"/>
  <c r="I10" i="2"/>
  <c r="G10" i="2" s="1"/>
  <c r="J65" i="2"/>
  <c r="I65" i="2"/>
  <c r="G65" i="2" s="1"/>
  <c r="J64" i="2"/>
  <c r="I64" i="2"/>
  <c r="G64" i="2" s="1"/>
  <c r="J63" i="2"/>
  <c r="I63" i="2"/>
  <c r="G63" i="2" s="1"/>
  <c r="J62" i="2"/>
  <c r="I62" i="2"/>
  <c r="G62" i="2" s="1"/>
  <c r="J61" i="2"/>
  <c r="I61" i="2"/>
  <c r="G61" i="2" s="1"/>
  <c r="J60" i="2"/>
  <c r="I60" i="2"/>
  <c r="H60" i="2" s="1"/>
  <c r="J59" i="2"/>
  <c r="I59" i="2"/>
  <c r="G59" i="2" s="1"/>
  <c r="J68" i="2"/>
  <c r="I68" i="2"/>
  <c r="G68" i="2" s="1"/>
  <c r="J67" i="2"/>
  <c r="I67" i="2"/>
  <c r="G67" i="2" s="1"/>
  <c r="J66" i="2"/>
  <c r="I66" i="2"/>
  <c r="H66" i="2" s="1"/>
  <c r="L66" i="2" s="1"/>
  <c r="K66" i="2" s="1"/>
  <c r="F82" i="2" l="1"/>
  <c r="H82" i="2"/>
  <c r="L82" i="2" s="1"/>
  <c r="L74" i="2"/>
  <c r="K74" i="2" s="1"/>
  <c r="H81" i="2"/>
  <c r="L81" i="2" s="1"/>
  <c r="F81" i="2"/>
  <c r="H59" i="2"/>
  <c r="L59" i="2" s="1"/>
  <c r="K59" i="2" s="1"/>
  <c r="H26" i="2"/>
  <c r="L26" i="2" s="1"/>
  <c r="F59" i="2"/>
  <c r="H56" i="2"/>
  <c r="L56" i="2" s="1"/>
  <c r="F56" i="2"/>
  <c r="F26" i="2"/>
  <c r="K22" i="2"/>
  <c r="L21" i="2"/>
  <c r="K21" i="2" s="1"/>
  <c r="F10" i="2"/>
  <c r="H10" i="2"/>
  <c r="L10" i="2" s="1"/>
  <c r="F185" i="2"/>
  <c r="H185" i="2"/>
  <c r="H183" i="2"/>
  <c r="F190" i="2"/>
  <c r="H190" i="2"/>
  <c r="F188" i="2"/>
  <c r="F191" i="2"/>
  <c r="H191" i="2"/>
  <c r="F184" i="2"/>
  <c r="F189" i="2"/>
  <c r="G184" i="2"/>
  <c r="H189" i="2"/>
  <c r="L189" i="2" s="1"/>
  <c r="H187" i="2"/>
  <c r="L188" i="2"/>
  <c r="K188" i="2" s="1"/>
  <c r="L184" i="2"/>
  <c r="K184" i="2" s="1"/>
  <c r="F183" i="2"/>
  <c r="F193" i="2"/>
  <c r="H193" i="2"/>
  <c r="L193" i="2" s="1"/>
  <c r="F187" i="2"/>
  <c r="F186" i="2"/>
  <c r="H186" i="2"/>
  <c r="L186" i="2" s="1"/>
  <c r="K186" i="2" s="1"/>
  <c r="F192" i="2"/>
  <c r="G188" i="2"/>
  <c r="H192" i="2"/>
  <c r="K194" i="2"/>
  <c r="H217" i="2"/>
  <c r="F218" i="2"/>
  <c r="G220" i="2"/>
  <c r="K223" i="2"/>
  <c r="H220" i="2"/>
  <c r="F217" i="2"/>
  <c r="F221" i="2"/>
  <c r="H221" i="2"/>
  <c r="L221" i="2" s="1"/>
  <c r="K221" i="2" s="1"/>
  <c r="F222" i="2"/>
  <c r="H218" i="2"/>
  <c r="F219" i="2"/>
  <c r="H222" i="2"/>
  <c r="H219" i="2"/>
  <c r="H101" i="2"/>
  <c r="L101" i="2" s="1"/>
  <c r="K101" i="2" s="1"/>
  <c r="H103" i="2"/>
  <c r="H104" i="2"/>
  <c r="L104" i="2" s="1"/>
  <c r="K104" i="2" s="1"/>
  <c r="F105" i="2"/>
  <c r="F102" i="2"/>
  <c r="H105" i="2"/>
  <c r="L105" i="2" s="1"/>
  <c r="K105" i="2" s="1"/>
  <c r="H102" i="2"/>
  <c r="F104" i="2"/>
  <c r="F101" i="2"/>
  <c r="F103" i="2"/>
  <c r="H96" i="2"/>
  <c r="L96" i="2" s="1"/>
  <c r="H98" i="2"/>
  <c r="L98" i="2" s="1"/>
  <c r="F95" i="2"/>
  <c r="H95" i="2"/>
  <c r="H97" i="2"/>
  <c r="F99" i="2"/>
  <c r="H99" i="2"/>
  <c r="H100" i="2"/>
  <c r="F98" i="2"/>
  <c r="F97" i="2"/>
  <c r="F96" i="2"/>
  <c r="F100" i="2"/>
  <c r="F93" i="2"/>
  <c r="G93" i="2"/>
  <c r="F83" i="2"/>
  <c r="F90" i="2"/>
  <c r="H94" i="2"/>
  <c r="L94" i="2" s="1"/>
  <c r="H84" i="2"/>
  <c r="L84" i="2" s="1"/>
  <c r="K84" i="2" s="1"/>
  <c r="H88" i="2"/>
  <c r="L88" i="2" s="1"/>
  <c r="K88" i="2" s="1"/>
  <c r="F85" i="2"/>
  <c r="H85" i="2"/>
  <c r="F94" i="2"/>
  <c r="F87" i="2"/>
  <c r="F89" i="2"/>
  <c r="H89" i="2"/>
  <c r="H91" i="2"/>
  <c r="L91" i="2" s="1"/>
  <c r="K91" i="2" s="1"/>
  <c r="F88" i="2"/>
  <c r="F92" i="2"/>
  <c r="G83" i="2"/>
  <c r="H92" i="2"/>
  <c r="L92" i="2" s="1"/>
  <c r="K92" i="2" s="1"/>
  <c r="H90" i="2"/>
  <c r="L90" i="2" s="1"/>
  <c r="F86" i="2"/>
  <c r="G86" i="2"/>
  <c r="H87" i="2"/>
  <c r="L87" i="2" s="1"/>
  <c r="K87" i="2" s="1"/>
  <c r="F84" i="2"/>
  <c r="F91" i="2"/>
  <c r="K86" i="2"/>
  <c r="H61" i="2"/>
  <c r="G60" i="2"/>
  <c r="H62" i="2"/>
  <c r="L62" i="2" s="1"/>
  <c r="F60" i="2"/>
  <c r="H64" i="2"/>
  <c r="F67" i="2"/>
  <c r="H67" i="2"/>
  <c r="L67" i="2" s="1"/>
  <c r="K67" i="2" s="1"/>
  <c r="H63" i="2"/>
  <c r="F64" i="2"/>
  <c r="F68" i="2"/>
  <c r="H68" i="2"/>
  <c r="L68" i="2" s="1"/>
  <c r="K68" i="2" s="1"/>
  <c r="F62" i="2"/>
  <c r="L60" i="2"/>
  <c r="K60" i="2" s="1"/>
  <c r="F61" i="2"/>
  <c r="F63" i="2"/>
  <c r="F65" i="2"/>
  <c r="H65" i="2"/>
  <c r="F66" i="2"/>
  <c r="G66" i="2"/>
  <c r="K82" i="2" l="1"/>
  <c r="K81" i="2"/>
  <c r="K26" i="2"/>
  <c r="K56" i="2"/>
  <c r="K10" i="2"/>
  <c r="L185" i="2"/>
  <c r="K185" i="2" s="1"/>
  <c r="L183" i="2"/>
  <c r="K183" i="2" s="1"/>
  <c r="K189" i="2"/>
  <c r="L187" i="2"/>
  <c r="K187" i="2" s="1"/>
  <c r="L191" i="2"/>
  <c r="K191" i="2" s="1"/>
  <c r="L190" i="2"/>
  <c r="K190" i="2" s="1"/>
  <c r="K193" i="2"/>
  <c r="L192" i="2"/>
  <c r="K192" i="2" s="1"/>
  <c r="L217" i="2"/>
  <c r="K217" i="2" s="1"/>
  <c r="L220" i="2"/>
  <c r="K220" i="2" s="1"/>
  <c r="K96" i="2"/>
  <c r="L219" i="2"/>
  <c r="K219" i="2" s="1"/>
  <c r="L222" i="2"/>
  <c r="K222" i="2" s="1"/>
  <c r="L218" i="2"/>
  <c r="K218" i="2" s="1"/>
  <c r="L103" i="2"/>
  <c r="K103" i="2" s="1"/>
  <c r="L97" i="2"/>
  <c r="K97" i="2" s="1"/>
  <c r="L102" i="2"/>
  <c r="K102" i="2" s="1"/>
  <c r="K98" i="2"/>
  <c r="L95" i="2"/>
  <c r="K95" i="2" s="1"/>
  <c r="L99" i="2"/>
  <c r="K99" i="2" s="1"/>
  <c r="L100" i="2"/>
  <c r="K100" i="2" s="1"/>
  <c r="L85" i="2"/>
  <c r="K85" i="2" s="1"/>
  <c r="L89" i="2"/>
  <c r="K89" i="2" s="1"/>
  <c r="K94" i="2"/>
  <c r="L64" i="2"/>
  <c r="K64" i="2" s="1"/>
  <c r="L63" i="2"/>
  <c r="K63" i="2" s="1"/>
  <c r="L61" i="2"/>
  <c r="K61" i="2" s="1"/>
  <c r="K90" i="2"/>
  <c r="K62" i="2"/>
  <c r="L65" i="2"/>
  <c r="K65" i="2" s="1"/>
  <c r="L106" i="2"/>
  <c r="J106" i="2"/>
  <c r="I106" i="2"/>
  <c r="G106" i="2" s="1"/>
  <c r="H106" i="2"/>
  <c r="F106" i="2"/>
  <c r="J180" i="2"/>
  <c r="I180" i="2"/>
  <c r="G180" i="2" s="1"/>
  <c r="J179" i="2"/>
  <c r="I179" i="2"/>
  <c r="G179" i="2" s="1"/>
  <c r="J178" i="2"/>
  <c r="I178" i="2"/>
  <c r="G178" i="2" s="1"/>
  <c r="J177" i="2"/>
  <c r="I177" i="2"/>
  <c r="G177" i="2" s="1"/>
  <c r="J176" i="2"/>
  <c r="I176" i="2"/>
  <c r="H176" i="2" s="1"/>
  <c r="L176" i="2" s="1"/>
  <c r="J175" i="2"/>
  <c r="I175" i="2"/>
  <c r="G175" i="2" s="1"/>
  <c r="L174" i="2"/>
  <c r="J174" i="2"/>
  <c r="I174" i="2"/>
  <c r="G174" i="2" s="1"/>
  <c r="H174" i="2"/>
  <c r="F174" i="2"/>
  <c r="J182" i="2"/>
  <c r="I182" i="2"/>
  <c r="G182" i="2" s="1"/>
  <c r="J181" i="2"/>
  <c r="I181" i="2"/>
  <c r="H181" i="2" s="1"/>
  <c r="L181" i="2" s="1"/>
  <c r="J25" i="2"/>
  <c r="I25" i="2"/>
  <c r="G25" i="2" s="1"/>
  <c r="J18" i="2"/>
  <c r="I18" i="2"/>
  <c r="G18" i="2" s="1"/>
  <c r="J24" i="2"/>
  <c r="I24" i="2"/>
  <c r="G24" i="2" s="1"/>
  <c r="J23" i="2"/>
  <c r="I23" i="2"/>
  <c r="G23" i="2" s="1"/>
  <c r="L152" i="2"/>
  <c r="J152" i="2"/>
  <c r="I152" i="2"/>
  <c r="G152" i="2" s="1"/>
  <c r="H152" i="2"/>
  <c r="F152" i="2"/>
  <c r="J126" i="2"/>
  <c r="I126" i="2"/>
  <c r="G126" i="2" s="1"/>
  <c r="J20" i="2"/>
  <c r="I20" i="2"/>
  <c r="G20" i="2" s="1"/>
  <c r="J19" i="2"/>
  <c r="I19" i="2"/>
  <c r="G19" i="2" s="1"/>
  <c r="H24" i="2" l="1"/>
  <c r="L24" i="2" s="1"/>
  <c r="F24" i="2"/>
  <c r="F23" i="2"/>
  <c r="H23" i="2"/>
  <c r="F19" i="2"/>
  <c r="H19" i="2"/>
  <c r="H18" i="2"/>
  <c r="L18" i="2" s="1"/>
  <c r="F18" i="2"/>
  <c r="K174" i="2"/>
  <c r="H178" i="2"/>
  <c r="L178" i="2" s="1"/>
  <c r="K178" i="2" s="1"/>
  <c r="H177" i="2"/>
  <c r="K152" i="2"/>
  <c r="F181" i="2"/>
  <c r="G181" i="2"/>
  <c r="H179" i="2"/>
  <c r="K106" i="2"/>
  <c r="H182" i="2"/>
  <c r="F182" i="2"/>
  <c r="K181" i="2"/>
  <c r="F180" i="2"/>
  <c r="H180" i="2"/>
  <c r="L180" i="2" s="1"/>
  <c r="F179" i="2"/>
  <c r="F178" i="2"/>
  <c r="F177" i="2"/>
  <c r="F176" i="2"/>
  <c r="G176" i="2"/>
  <c r="F175" i="2"/>
  <c r="H175" i="2"/>
  <c r="L175" i="2" s="1"/>
  <c r="K176" i="2"/>
  <c r="F25" i="2"/>
  <c r="H25" i="2"/>
  <c r="L25" i="2" s="1"/>
  <c r="F126" i="2"/>
  <c r="H126" i="2"/>
  <c r="F20" i="2"/>
  <c r="H20" i="2"/>
  <c r="K18" i="2" l="1"/>
  <c r="K24" i="2"/>
  <c r="L23" i="2"/>
  <c r="K23" i="2" s="1"/>
  <c r="L19" i="2"/>
  <c r="K19" i="2" s="1"/>
  <c r="K180" i="2"/>
  <c r="K175" i="2"/>
  <c r="L126" i="2"/>
  <c r="K126" i="2" s="1"/>
  <c r="L179" i="2"/>
  <c r="K179" i="2" s="1"/>
  <c r="L182" i="2"/>
  <c r="K182" i="2" s="1"/>
  <c r="L177" i="2"/>
  <c r="K177" i="2" s="1"/>
  <c r="K25" i="2"/>
  <c r="L20" i="2"/>
  <c r="K20" i="2" s="1"/>
  <c r="J34" i="2" l="1"/>
  <c r="I34" i="2"/>
  <c r="F34" i="2" s="1"/>
  <c r="J132" i="2"/>
  <c r="I132" i="2"/>
  <c r="G132" i="2" s="1"/>
  <c r="J123" i="2"/>
  <c r="I123" i="2"/>
  <c r="H123" i="2" s="1"/>
  <c r="J121" i="2"/>
  <c r="I121" i="2"/>
  <c r="G121" i="2" s="1"/>
  <c r="J120" i="2"/>
  <c r="I120" i="2"/>
  <c r="H120" i="2" s="1"/>
  <c r="J70" i="2"/>
  <c r="I70" i="2"/>
  <c r="G70" i="2" s="1"/>
  <c r="J31" i="2"/>
  <c r="I31" i="2"/>
  <c r="G31" i="2" s="1"/>
  <c r="J32" i="2"/>
  <c r="I32" i="2"/>
  <c r="G32" i="2" s="1"/>
  <c r="F120" i="2" l="1"/>
  <c r="H70" i="2"/>
  <c r="L70" i="2" s="1"/>
  <c r="F70" i="2"/>
  <c r="F132" i="2"/>
  <c r="H132" i="2"/>
  <c r="L132" i="2" s="1"/>
  <c r="H121" i="2"/>
  <c r="L121" i="2" s="1"/>
  <c r="H34" i="2"/>
  <c r="L34" i="2" s="1"/>
  <c r="K34" i="2" s="1"/>
  <c r="G34" i="2"/>
  <c r="L123" i="2"/>
  <c r="K123" i="2" s="1"/>
  <c r="F123" i="2"/>
  <c r="G123" i="2"/>
  <c r="F121" i="2"/>
  <c r="L120" i="2"/>
  <c r="K120" i="2" s="1"/>
  <c r="G120" i="2"/>
  <c r="H31" i="2"/>
  <c r="F31" i="2"/>
  <c r="H32" i="2"/>
  <c r="F32" i="2"/>
  <c r="K70" i="2" l="1"/>
  <c r="K132" i="2"/>
  <c r="K121" i="2"/>
  <c r="L31" i="2"/>
  <c r="K31" i="2" s="1"/>
  <c r="L32" i="2"/>
  <c r="K32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7" i="2"/>
  <c r="L160" i="2"/>
  <c r="L224" i="2"/>
  <c r="L225" i="2"/>
  <c r="L228" i="2"/>
  <c r="L229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2" i="2"/>
  <c r="G12" i="2" s="1"/>
  <c r="J12" i="2"/>
  <c r="I16" i="2"/>
  <c r="G16" i="2" s="1"/>
  <c r="J16" i="2"/>
  <c r="I17" i="2"/>
  <c r="G17" i="2" s="1"/>
  <c r="J17" i="2"/>
  <c r="I27" i="2"/>
  <c r="G27" i="2" s="1"/>
  <c r="J27" i="2"/>
  <c r="I28" i="2"/>
  <c r="G28" i="2" s="1"/>
  <c r="J28" i="2"/>
  <c r="I29" i="2"/>
  <c r="G29" i="2" s="1"/>
  <c r="J29" i="2"/>
  <c r="I30" i="2"/>
  <c r="F30" i="2" s="1"/>
  <c r="J30" i="2"/>
  <c r="I35" i="2"/>
  <c r="G35" i="2" s="1"/>
  <c r="J35" i="2"/>
  <c r="I36" i="2"/>
  <c r="G36" i="2" s="1"/>
  <c r="J36" i="2"/>
  <c r="I37" i="2"/>
  <c r="H37" i="2" s="1"/>
  <c r="L37" i="2" s="1"/>
  <c r="J37" i="2"/>
  <c r="I38" i="2"/>
  <c r="G38" i="2" s="1"/>
  <c r="J38" i="2"/>
  <c r="I39" i="2"/>
  <c r="G39" i="2" s="1"/>
  <c r="J39" i="2"/>
  <c r="I40" i="2"/>
  <c r="F40" i="2" s="1"/>
  <c r="J40" i="2"/>
  <c r="I41" i="2"/>
  <c r="G41" i="2" s="1"/>
  <c r="J41" i="2"/>
  <c r="I42" i="2"/>
  <c r="G42" i="2" s="1"/>
  <c r="J42" i="2"/>
  <c r="I44" i="2"/>
  <c r="G44" i="2" s="1"/>
  <c r="J44" i="2"/>
  <c r="I45" i="2"/>
  <c r="G45" i="2" s="1"/>
  <c r="J45" i="2"/>
  <c r="I46" i="2"/>
  <c r="G46" i="2" s="1"/>
  <c r="J46" i="2"/>
  <c r="I47" i="2"/>
  <c r="H47" i="2" s="1"/>
  <c r="L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4" i="2"/>
  <c r="G54" i="2" s="1"/>
  <c r="J54" i="2"/>
  <c r="I55" i="2"/>
  <c r="G55" i="2" s="1"/>
  <c r="J55" i="2"/>
  <c r="I57" i="2"/>
  <c r="G57" i="2" s="1"/>
  <c r="J57" i="2"/>
  <c r="I58" i="2"/>
  <c r="G58" i="2" s="1"/>
  <c r="J58" i="2"/>
  <c r="I69" i="2"/>
  <c r="G69" i="2" s="1"/>
  <c r="J69" i="2"/>
  <c r="I71" i="2"/>
  <c r="G71" i="2" s="1"/>
  <c r="J71" i="2"/>
  <c r="I72" i="2"/>
  <c r="G72" i="2" s="1"/>
  <c r="J72" i="2"/>
  <c r="I73" i="2"/>
  <c r="G73" i="2" s="1"/>
  <c r="J73" i="2"/>
  <c r="I75" i="2"/>
  <c r="G75" i="2" s="1"/>
  <c r="J75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F107" i="2"/>
  <c r="H107" i="2"/>
  <c r="I107" i="2"/>
  <c r="G107" i="2" s="1"/>
  <c r="J107" i="2"/>
  <c r="I108" i="2"/>
  <c r="G108" i="2" s="1"/>
  <c r="J108" i="2"/>
  <c r="I109" i="2"/>
  <c r="F109" i="2" s="1"/>
  <c r="J109" i="2"/>
  <c r="I110" i="2"/>
  <c r="G110" i="2" s="1"/>
  <c r="J110" i="2"/>
  <c r="I111" i="2"/>
  <c r="G111" i="2" s="1"/>
  <c r="J111" i="2"/>
  <c r="I112" i="2"/>
  <c r="G112" i="2" s="1"/>
  <c r="J112" i="2"/>
  <c r="I113" i="2"/>
  <c r="G113" i="2" s="1"/>
  <c r="J113" i="2"/>
  <c r="I114" i="2"/>
  <c r="G114" i="2" s="1"/>
  <c r="J114" i="2"/>
  <c r="I115" i="2"/>
  <c r="F115" i="2" s="1"/>
  <c r="J115" i="2"/>
  <c r="I116" i="2"/>
  <c r="G116" i="2" s="1"/>
  <c r="J116" i="2"/>
  <c r="I117" i="2"/>
  <c r="G117" i="2" s="1"/>
  <c r="J117" i="2"/>
  <c r="I118" i="2"/>
  <c r="G118" i="2" s="1"/>
  <c r="J118" i="2"/>
  <c r="I119" i="2"/>
  <c r="H119" i="2" s="1"/>
  <c r="L119" i="2" s="1"/>
  <c r="J119" i="2"/>
  <c r="I122" i="2"/>
  <c r="G122" i="2" s="1"/>
  <c r="J122" i="2"/>
  <c r="I124" i="2"/>
  <c r="G124" i="2" s="1"/>
  <c r="J124" i="2"/>
  <c r="I125" i="2"/>
  <c r="G125" i="2" s="1"/>
  <c r="J125" i="2"/>
  <c r="I127" i="2"/>
  <c r="G127" i="2" s="1"/>
  <c r="J127" i="2"/>
  <c r="I128" i="2"/>
  <c r="G128" i="2" s="1"/>
  <c r="J128" i="2"/>
  <c r="I129" i="2"/>
  <c r="G129" i="2" s="1"/>
  <c r="J129" i="2"/>
  <c r="I130" i="2"/>
  <c r="G130" i="2" s="1"/>
  <c r="J130" i="2"/>
  <c r="I131" i="2"/>
  <c r="G131" i="2" s="1"/>
  <c r="J131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1" i="2"/>
  <c r="G151" i="2" s="1"/>
  <c r="J151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F160" i="2"/>
  <c r="H160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F169" i="2" s="1"/>
  <c r="J169" i="2"/>
  <c r="I170" i="2"/>
  <c r="G170" i="2" s="1"/>
  <c r="J170" i="2"/>
  <c r="I171" i="2"/>
  <c r="G171" i="2" s="1"/>
  <c r="J171" i="2"/>
  <c r="I172" i="2"/>
  <c r="G172" i="2" s="1"/>
  <c r="J172" i="2"/>
  <c r="F173" i="2"/>
  <c r="I173" i="2"/>
  <c r="G173" i="2" s="1"/>
  <c r="J173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J198" i="2"/>
  <c r="I199" i="2"/>
  <c r="G199" i="2" s="1"/>
  <c r="J199" i="2"/>
  <c r="I200" i="2"/>
  <c r="G200" i="2" s="1"/>
  <c r="J200" i="2"/>
  <c r="I201" i="2"/>
  <c r="G201" i="2" s="1"/>
  <c r="F201" i="2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I214" i="2"/>
  <c r="G214" i="2" s="1"/>
  <c r="J214" i="2"/>
  <c r="I215" i="2"/>
  <c r="G215" i="2" s="1"/>
  <c r="J215" i="2"/>
  <c r="I216" i="2"/>
  <c r="G216" i="2" s="1"/>
  <c r="J216" i="2"/>
  <c r="F224" i="2"/>
  <c r="H224" i="2"/>
  <c r="I224" i="2"/>
  <c r="G224" i="2" s="1"/>
  <c r="J224" i="2"/>
  <c r="F225" i="2"/>
  <c r="H225" i="2"/>
  <c r="I225" i="2"/>
  <c r="G225" i="2" s="1"/>
  <c r="J225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I598" i="2"/>
  <c r="G598" i="2" s="1"/>
  <c r="H598" i="2"/>
  <c r="J598" i="2"/>
  <c r="H599" i="2"/>
  <c r="I599" i="2"/>
  <c r="G599" i="2" s="1"/>
  <c r="F599" i="2"/>
  <c r="J599" i="2"/>
  <c r="F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H604" i="2"/>
  <c r="I604" i="2"/>
  <c r="G604" i="2" s="1"/>
  <c r="F604" i="2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00" i="2"/>
  <c r="F598" i="2"/>
  <c r="F11" i="5"/>
  <c r="J5" i="3"/>
  <c r="K5" i="3" s="1"/>
  <c r="H8" i="2"/>
  <c r="L8" i="2"/>
  <c r="H207" i="2"/>
  <c r="L207" i="2"/>
  <c r="F12" i="2" l="1"/>
  <c r="H12" i="2"/>
  <c r="L12" i="2" s="1"/>
  <c r="F29" i="2"/>
  <c r="H29" i="2"/>
  <c r="L29" i="2" s="1"/>
  <c r="H78" i="2"/>
  <c r="L78" i="2" s="1"/>
  <c r="H57" i="2"/>
  <c r="L57" i="2" s="1"/>
  <c r="F57" i="2"/>
  <c r="K571" i="2"/>
  <c r="K523" i="2"/>
  <c r="K475" i="2"/>
  <c r="K295" i="2"/>
  <c r="K259" i="2"/>
  <c r="K583" i="2"/>
  <c r="K559" i="2"/>
  <c r="K487" i="2"/>
  <c r="K451" i="2"/>
  <c r="K403" i="2"/>
  <c r="K367" i="2"/>
  <c r="K331" i="2"/>
  <c r="K283" i="2"/>
  <c r="K247" i="2"/>
  <c r="K595" i="2"/>
  <c r="K547" i="2"/>
  <c r="K499" i="2"/>
  <c r="K463" i="2"/>
  <c r="K427" i="2"/>
  <c r="K415" i="2"/>
  <c r="K379" i="2"/>
  <c r="K343" i="2"/>
  <c r="K319" i="2"/>
  <c r="K271" i="2"/>
  <c r="K535" i="2"/>
  <c r="K511" i="2"/>
  <c r="K439" i="2"/>
  <c r="K391" i="2"/>
  <c r="K355" i="2"/>
  <c r="K307" i="2"/>
  <c r="K235" i="2"/>
  <c r="F213" i="2"/>
  <c r="F215" i="2"/>
  <c r="K631" i="2"/>
  <c r="K619" i="2"/>
  <c r="K607" i="2"/>
  <c r="H215" i="2"/>
  <c r="L215" i="2" s="1"/>
  <c r="F230" i="2"/>
  <c r="F156" i="2"/>
  <c r="F227" i="2"/>
  <c r="H161" i="2"/>
  <c r="L161" i="2" s="1"/>
  <c r="H213" i="2"/>
  <c r="L213" i="2" s="1"/>
  <c r="H230" i="2"/>
  <c r="L230" i="2" s="1"/>
  <c r="H227" i="2"/>
  <c r="L227" i="2" s="1"/>
  <c r="K227" i="2" s="1"/>
  <c r="F172" i="2"/>
  <c r="F171" i="2"/>
  <c r="H226" i="2"/>
  <c r="L226" i="2" s="1"/>
  <c r="F226" i="2"/>
  <c r="F212" i="2"/>
  <c r="F216" i="2"/>
  <c r="H212" i="2"/>
  <c r="L212" i="2" s="1"/>
  <c r="F211" i="2"/>
  <c r="F155" i="2"/>
  <c r="H216" i="2"/>
  <c r="H211" i="2"/>
  <c r="H210" i="2"/>
  <c r="L210" i="2" s="1"/>
  <c r="K210" i="2" s="1"/>
  <c r="F210" i="2"/>
  <c r="F209" i="2"/>
  <c r="H209" i="2"/>
  <c r="H214" i="2"/>
  <c r="L214" i="2" s="1"/>
  <c r="F214" i="2"/>
  <c r="H208" i="2"/>
  <c r="H172" i="2"/>
  <c r="H171" i="2"/>
  <c r="L171" i="2" s="1"/>
  <c r="F145" i="2"/>
  <c r="F141" i="2"/>
  <c r="H80" i="2"/>
  <c r="L80" i="2" s="1"/>
  <c r="H111" i="2"/>
  <c r="L111" i="2" s="1"/>
  <c r="F111" i="2"/>
  <c r="H156" i="2"/>
  <c r="L156" i="2" s="1"/>
  <c r="F80" i="2"/>
  <c r="H142" i="2"/>
  <c r="L142" i="2" s="1"/>
  <c r="F150" i="2"/>
  <c r="F148" i="2"/>
  <c r="H145" i="2"/>
  <c r="L145" i="2" s="1"/>
  <c r="F144" i="2"/>
  <c r="H131" i="2"/>
  <c r="L131" i="2" s="1"/>
  <c r="F131" i="2"/>
  <c r="F140" i="2"/>
  <c r="K326" i="2"/>
  <c r="H115" i="2"/>
  <c r="L115" i="2" s="1"/>
  <c r="H110" i="2"/>
  <c r="L110" i="2" s="1"/>
  <c r="F110" i="2"/>
  <c r="H109" i="2"/>
  <c r="L109" i="2" s="1"/>
  <c r="H77" i="2"/>
  <c r="L77" i="2" s="1"/>
  <c r="H73" i="2"/>
  <c r="L73" i="2" s="1"/>
  <c r="F47" i="2"/>
  <c r="F199" i="2"/>
  <c r="H199" i="2"/>
  <c r="L199" i="2" s="1"/>
  <c r="F202" i="2"/>
  <c r="F51" i="2"/>
  <c r="F203" i="2"/>
  <c r="H202" i="2"/>
  <c r="L202" i="2" s="1"/>
  <c r="K594" i="2"/>
  <c r="K582" i="2"/>
  <c r="K570" i="2"/>
  <c r="K558" i="2"/>
  <c r="K546" i="2"/>
  <c r="K534" i="2"/>
  <c r="K522" i="2"/>
  <c r="K510" i="2"/>
  <c r="K378" i="2"/>
  <c r="K366" i="2"/>
  <c r="K282" i="2"/>
  <c r="K270" i="2"/>
  <c r="K630" i="2"/>
  <c r="K618" i="2"/>
  <c r="K606" i="2"/>
  <c r="G109" i="2"/>
  <c r="G115" i="2"/>
  <c r="F208" i="2"/>
  <c r="F207" i="2"/>
  <c r="H198" i="2"/>
  <c r="L198" i="2" s="1"/>
  <c r="F198" i="2"/>
  <c r="H204" i="2"/>
  <c r="L204" i="2" s="1"/>
  <c r="F204" i="2"/>
  <c r="H203" i="2"/>
  <c r="L203" i="2" s="1"/>
  <c r="K203" i="2" s="1"/>
  <c r="H173" i="2"/>
  <c r="L173" i="2" s="1"/>
  <c r="K250" i="2"/>
  <c r="H158" i="2"/>
  <c r="L158" i="2" s="1"/>
  <c r="H151" i="2"/>
  <c r="L151" i="2" s="1"/>
  <c r="F151" i="2"/>
  <c r="H157" i="2"/>
  <c r="L157" i="2" s="1"/>
  <c r="K157" i="2" s="1"/>
  <c r="F157" i="2"/>
  <c r="F158" i="2"/>
  <c r="H155" i="2"/>
  <c r="L155" i="2" s="1"/>
  <c r="H150" i="2"/>
  <c r="L150" i="2" s="1"/>
  <c r="H146" i="2"/>
  <c r="L146" i="2" s="1"/>
  <c r="H154" i="2"/>
  <c r="L154" i="2" s="1"/>
  <c r="F154" i="2"/>
  <c r="H148" i="2"/>
  <c r="L148" i="2" s="1"/>
  <c r="F146" i="2"/>
  <c r="H141" i="2"/>
  <c r="L141" i="2" s="1"/>
  <c r="H144" i="2"/>
  <c r="L144" i="2" s="1"/>
  <c r="H140" i="2"/>
  <c r="L140" i="2" s="1"/>
  <c r="H139" i="2"/>
  <c r="L139" i="2" s="1"/>
  <c r="F139" i="2"/>
  <c r="H138" i="2"/>
  <c r="L138" i="2" s="1"/>
  <c r="K138" i="2" s="1"/>
  <c r="H133" i="2"/>
  <c r="L133" i="2" s="1"/>
  <c r="F133" i="2"/>
  <c r="F125" i="2"/>
  <c r="H125" i="2"/>
  <c r="L125" i="2" s="1"/>
  <c r="H79" i="2"/>
  <c r="L79" i="2" s="1"/>
  <c r="F77" i="2"/>
  <c r="H76" i="2"/>
  <c r="F76" i="2"/>
  <c r="G47" i="2"/>
  <c r="F53" i="2"/>
  <c r="H53" i="2"/>
  <c r="L53" i="2" s="1"/>
  <c r="H51" i="2"/>
  <c r="L51" i="2" s="1"/>
  <c r="F39" i="2"/>
  <c r="H42" i="2"/>
  <c r="L42" i="2" s="1"/>
  <c r="F42" i="2"/>
  <c r="F28" i="2"/>
  <c r="H28" i="2"/>
  <c r="H17" i="2"/>
  <c r="L17" i="2" s="1"/>
  <c r="H206" i="2"/>
  <c r="L206" i="2" s="1"/>
  <c r="F206" i="2"/>
  <c r="H205" i="2"/>
  <c r="L205" i="2" s="1"/>
  <c r="F205" i="2"/>
  <c r="H201" i="2"/>
  <c r="L201" i="2" s="1"/>
  <c r="H200" i="2"/>
  <c r="L200" i="2" s="1"/>
  <c r="F200" i="2"/>
  <c r="F197" i="2"/>
  <c r="H197" i="2"/>
  <c r="H196" i="2"/>
  <c r="L196" i="2" s="1"/>
  <c r="F196" i="2"/>
  <c r="K553" i="2"/>
  <c r="K517" i="2"/>
  <c r="K505" i="2"/>
  <c r="K481" i="2"/>
  <c r="K469" i="2"/>
  <c r="K457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65" i="2"/>
  <c r="K541" i="2"/>
  <c r="K493" i="2"/>
  <c r="K445" i="2"/>
  <c r="K577" i="2"/>
  <c r="K529" i="2"/>
  <c r="K625" i="2"/>
  <c r="K613" i="2"/>
  <c r="K601" i="2"/>
  <c r="F195" i="2"/>
  <c r="H195" i="2"/>
  <c r="L195" i="2" s="1"/>
  <c r="H162" i="2"/>
  <c r="L162" i="2" s="1"/>
  <c r="H169" i="2"/>
  <c r="L169" i="2" s="1"/>
  <c r="F162" i="2"/>
  <c r="F167" i="2"/>
  <c r="H168" i="2"/>
  <c r="L168" i="2" s="1"/>
  <c r="F168" i="2"/>
  <c r="H164" i="2"/>
  <c r="L164" i="2" s="1"/>
  <c r="H166" i="2"/>
  <c r="L166" i="2" s="1"/>
  <c r="F164" i="2"/>
  <c r="H167" i="2"/>
  <c r="L167" i="2" s="1"/>
  <c r="F170" i="2"/>
  <c r="G169" i="2"/>
  <c r="F166" i="2"/>
  <c r="H170" i="2"/>
  <c r="L170" i="2" s="1"/>
  <c r="H163" i="2"/>
  <c r="F163" i="2"/>
  <c r="H165" i="2"/>
  <c r="F165" i="2"/>
  <c r="F161" i="2"/>
  <c r="H159" i="2"/>
  <c r="F159" i="2"/>
  <c r="F153" i="2"/>
  <c r="H153" i="2"/>
  <c r="L153" i="2" s="1"/>
  <c r="H149" i="2"/>
  <c r="L149" i="2" s="1"/>
  <c r="F149" i="2"/>
  <c r="H147" i="2"/>
  <c r="F147" i="2"/>
  <c r="H143" i="2"/>
  <c r="L143" i="2" s="1"/>
  <c r="F143" i="2"/>
  <c r="F142" i="2"/>
  <c r="F138" i="2"/>
  <c r="F137" i="2"/>
  <c r="H137" i="2"/>
  <c r="L137" i="2" s="1"/>
  <c r="F136" i="2"/>
  <c r="H136" i="2"/>
  <c r="L136" i="2" s="1"/>
  <c r="F108" i="2"/>
  <c r="F130" i="2"/>
  <c r="H124" i="2"/>
  <c r="L124" i="2" s="1"/>
  <c r="F124" i="2"/>
  <c r="F127" i="2"/>
  <c r="F119" i="2"/>
  <c r="G119" i="2"/>
  <c r="F117" i="2"/>
  <c r="F116" i="2"/>
  <c r="K550" i="2"/>
  <c r="K526" i="2"/>
  <c r="K502" i="2"/>
  <c r="K478" i="2"/>
  <c r="K466" i="2"/>
  <c r="K454" i="2"/>
  <c r="K430" i="2"/>
  <c r="K418" i="2"/>
  <c r="K406" i="2"/>
  <c r="K394" i="2"/>
  <c r="K382" i="2"/>
  <c r="K370" i="2"/>
  <c r="K346" i="2"/>
  <c r="K334" i="2"/>
  <c r="K322" i="2"/>
  <c r="K310" i="2"/>
  <c r="K298" i="2"/>
  <c r="K286" i="2"/>
  <c r="K274" i="2"/>
  <c r="K262" i="2"/>
  <c r="K238" i="2"/>
  <c r="K574" i="2"/>
  <c r="K562" i="2"/>
  <c r="K538" i="2"/>
  <c r="K514" i="2"/>
  <c r="K490" i="2"/>
  <c r="H130" i="2"/>
  <c r="K600" i="2"/>
  <c r="F128" i="2"/>
  <c r="H129" i="2"/>
  <c r="L129" i="2" s="1"/>
  <c r="H127" i="2"/>
  <c r="L127" i="2" s="1"/>
  <c r="H134" i="2"/>
  <c r="L134" i="2" s="1"/>
  <c r="H135" i="2"/>
  <c r="F135" i="2"/>
  <c r="F134" i="2"/>
  <c r="F129" i="2"/>
  <c r="H128" i="2"/>
  <c r="H122" i="2"/>
  <c r="F122" i="2"/>
  <c r="F118" i="2"/>
  <c r="H118" i="2"/>
  <c r="L118" i="2" s="1"/>
  <c r="H117" i="2"/>
  <c r="L117" i="2" s="1"/>
  <c r="K568" i="2"/>
  <c r="K544" i="2"/>
  <c r="K532" i="2"/>
  <c r="K508" i="2"/>
  <c r="K496" i="2"/>
  <c r="K484" i="2"/>
  <c r="K472" i="2"/>
  <c r="K448" i="2"/>
  <c r="K436" i="2"/>
  <c r="K424" i="2"/>
  <c r="K412" i="2"/>
  <c r="K400" i="2"/>
  <c r="K388" i="2"/>
  <c r="K376" i="2"/>
  <c r="K364" i="2"/>
  <c r="K352" i="2"/>
  <c r="K340" i="2"/>
  <c r="K328" i="2"/>
  <c r="K316" i="2"/>
  <c r="K304" i="2"/>
  <c r="K292" i="2"/>
  <c r="K280" i="2"/>
  <c r="K268" i="2"/>
  <c r="K256" i="2"/>
  <c r="K244" i="2"/>
  <c r="K232" i="2"/>
  <c r="K592" i="2"/>
  <c r="K580" i="2"/>
  <c r="K520" i="2"/>
  <c r="K556" i="2"/>
  <c r="F72" i="2"/>
  <c r="K261" i="2"/>
  <c r="K624" i="2"/>
  <c r="K612" i="2"/>
  <c r="K107" i="2"/>
  <c r="K588" i="2"/>
  <c r="K576" i="2"/>
  <c r="K564" i="2"/>
  <c r="K552" i="2"/>
  <c r="K540" i="2"/>
  <c r="K528" i="2"/>
  <c r="K516" i="2"/>
  <c r="K432" i="2"/>
  <c r="K408" i="2"/>
  <c r="K396" i="2"/>
  <c r="K384" i="2"/>
  <c r="K372" i="2"/>
  <c r="K360" i="2"/>
  <c r="K348" i="2"/>
  <c r="K324" i="2"/>
  <c r="K276" i="2"/>
  <c r="K264" i="2"/>
  <c r="K252" i="2"/>
  <c r="K240" i="2"/>
  <c r="H116" i="2"/>
  <c r="L116" i="2" s="1"/>
  <c r="K116" i="2" s="1"/>
  <c r="F114" i="2"/>
  <c r="H114" i="2"/>
  <c r="H113" i="2"/>
  <c r="L113" i="2" s="1"/>
  <c r="F113" i="2"/>
  <c r="H112" i="2"/>
  <c r="L112" i="2" s="1"/>
  <c r="F112" i="2"/>
  <c r="F75" i="2"/>
  <c r="K308" i="2"/>
  <c r="K78" i="2"/>
  <c r="F73" i="2"/>
  <c r="K255" i="2"/>
  <c r="H72" i="2"/>
  <c r="F46" i="2"/>
  <c r="F78" i="2"/>
  <c r="K628" i="2"/>
  <c r="K616" i="2"/>
  <c r="F79" i="2"/>
  <c r="H108" i="2"/>
  <c r="L108" i="2" s="1"/>
  <c r="K604" i="2"/>
  <c r="K597" i="2"/>
  <c r="K561" i="2"/>
  <c r="K549" i="2"/>
  <c r="K525" i="2"/>
  <c r="K513" i="2"/>
  <c r="K501" i="2"/>
  <c r="K489" i="2"/>
  <c r="K477" i="2"/>
  <c r="K465" i="2"/>
  <c r="K453" i="2"/>
  <c r="K441" i="2"/>
  <c r="K429" i="2"/>
  <c r="K417" i="2"/>
  <c r="K405" i="2"/>
  <c r="K393" i="2"/>
  <c r="K381" i="2"/>
  <c r="K369" i="2"/>
  <c r="K357" i="2"/>
  <c r="K345" i="2"/>
  <c r="K333" i="2"/>
  <c r="K321" i="2"/>
  <c r="K309" i="2"/>
  <c r="K297" i="2"/>
  <c r="K285" i="2"/>
  <c r="K273" i="2"/>
  <c r="K249" i="2"/>
  <c r="K237" i="2"/>
  <c r="K225" i="2"/>
  <c r="K460" i="2"/>
  <c r="H75" i="2"/>
  <c r="K621" i="2"/>
  <c r="K609" i="2"/>
  <c r="K491" i="2"/>
  <c r="K455" i="2"/>
  <c r="K371" i="2"/>
  <c r="K347" i="2"/>
  <c r="K323" i="2"/>
  <c r="K275" i="2"/>
  <c r="K251" i="2"/>
  <c r="K598" i="2"/>
  <c r="K586" i="2"/>
  <c r="K423" i="2"/>
  <c r="K375" i="2"/>
  <c r="K622" i="2"/>
  <c r="K610" i="2"/>
  <c r="H46" i="2"/>
  <c r="L46" i="2" s="1"/>
  <c r="K47" i="2"/>
  <c r="H41" i="2"/>
  <c r="F41" i="2"/>
  <c r="H39" i="2"/>
  <c r="H38" i="2"/>
  <c r="F38" i="2"/>
  <c r="F17" i="2"/>
  <c r="H69" i="2"/>
  <c r="L69" i="2" s="1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605" i="2"/>
  <c r="K281" i="2"/>
  <c r="K620" i="2"/>
  <c r="K608" i="2"/>
  <c r="K428" i="2"/>
  <c r="K416" i="2"/>
  <c r="K404" i="2"/>
  <c r="K392" i="2"/>
  <c r="K380" i="2"/>
  <c r="K368" i="2"/>
  <c r="K356" i="2"/>
  <c r="K344" i="2"/>
  <c r="K332" i="2"/>
  <c r="K320" i="2"/>
  <c r="K296" i="2"/>
  <c r="K284" i="2"/>
  <c r="K272" i="2"/>
  <c r="K260" i="2"/>
  <c r="K248" i="2"/>
  <c r="K236" i="2"/>
  <c r="K224" i="2"/>
  <c r="F69" i="2"/>
  <c r="F58" i="2"/>
  <c r="K305" i="2"/>
  <c r="K293" i="2"/>
  <c r="K269" i="2"/>
  <c r="K257" i="2"/>
  <c r="K245" i="2"/>
  <c r="K233" i="2"/>
  <c r="K243" i="2"/>
  <c r="K557" i="2"/>
  <c r="K497" i="2"/>
  <c r="K485" i="2"/>
  <c r="K473" i="2"/>
  <c r="K461" i="2"/>
  <c r="K449" i="2"/>
  <c r="K593" i="2"/>
  <c r="K425" i="2"/>
  <c r="K413" i="2"/>
  <c r="K401" i="2"/>
  <c r="K389" i="2"/>
  <c r="K377" i="2"/>
  <c r="K365" i="2"/>
  <c r="K353" i="2"/>
  <c r="K341" i="2"/>
  <c r="K329" i="2"/>
  <c r="K317" i="2"/>
  <c r="H71" i="2"/>
  <c r="L71" i="2" s="1"/>
  <c r="F71" i="2"/>
  <c r="K119" i="2"/>
  <c r="K435" i="2"/>
  <c r="K303" i="2"/>
  <c r="K291" i="2"/>
  <c r="K279" i="2"/>
  <c r="K267" i="2"/>
  <c r="K231" i="2"/>
  <c r="K411" i="2"/>
  <c r="K254" i="2"/>
  <c r="K399" i="2"/>
  <c r="K387" i="2"/>
  <c r="K363" i="2"/>
  <c r="K351" i="2"/>
  <c r="K627" i="2"/>
  <c r="K615" i="2"/>
  <c r="K591" i="2"/>
  <c r="K579" i="2"/>
  <c r="K567" i="2"/>
  <c r="K339" i="2"/>
  <c r="K555" i="2"/>
  <c r="K327" i="2"/>
  <c r="K160" i="2"/>
  <c r="K603" i="2"/>
  <c r="K543" i="2"/>
  <c r="K531" i="2"/>
  <c r="K519" i="2"/>
  <c r="K507" i="2"/>
  <c r="K315" i="2"/>
  <c r="K495" i="2"/>
  <c r="K483" i="2"/>
  <c r="K471" i="2"/>
  <c r="K459" i="2"/>
  <c r="K447" i="2"/>
  <c r="H58" i="2"/>
  <c r="K458" i="2"/>
  <c r="K446" i="2"/>
  <c r="K410" i="2"/>
  <c r="K566" i="2"/>
  <c r="K482" i="2"/>
  <c r="K470" i="2"/>
  <c r="F54" i="2"/>
  <c r="K434" i="2"/>
  <c r="K374" i="2"/>
  <c r="F52" i="2"/>
  <c r="K626" i="2"/>
  <c r="K554" i="2"/>
  <c r="K422" i="2"/>
  <c r="K242" i="2"/>
  <c r="K383" i="2"/>
  <c r="K263" i="2"/>
  <c r="K542" i="2"/>
  <c r="K362" i="2"/>
  <c r="K314" i="2"/>
  <c r="K614" i="2"/>
  <c r="K530" i="2"/>
  <c r="K518" i="2"/>
  <c r="K215" i="2"/>
  <c r="K29" i="2"/>
  <c r="K506" i="2"/>
  <c r="K350" i="2"/>
  <c r="K302" i="2"/>
  <c r="K494" i="2"/>
  <c r="K290" i="2"/>
  <c r="K278" i="2"/>
  <c r="K602" i="2"/>
  <c r="K590" i="2"/>
  <c r="K578" i="2"/>
  <c r="K398" i="2"/>
  <c r="K386" i="2"/>
  <c r="K338" i="2"/>
  <c r="K266" i="2"/>
  <c r="H54" i="2"/>
  <c r="F37" i="2"/>
  <c r="F9" i="2"/>
  <c r="K312" i="2"/>
  <c r="K228" i="2"/>
  <c r="K207" i="2"/>
  <c r="K419" i="2"/>
  <c r="K299" i="2"/>
  <c r="K395" i="2"/>
  <c r="K239" i="2"/>
  <c r="K479" i="2"/>
  <c r="K443" i="2"/>
  <c r="K311" i="2"/>
  <c r="K287" i="2"/>
  <c r="K467" i="2"/>
  <c r="K359" i="2"/>
  <c r="K503" i="2"/>
  <c r="K431" i="2"/>
  <c r="K407" i="2"/>
  <c r="K335" i="2"/>
  <c r="G37" i="2"/>
  <c r="H9" i="2"/>
  <c r="K599" i="2"/>
  <c r="H55" i="2"/>
  <c r="F55" i="2"/>
  <c r="H52" i="2"/>
  <c r="H50" i="2"/>
  <c r="L50" i="2" s="1"/>
  <c r="F50" i="2"/>
  <c r="H45" i="2"/>
  <c r="H49" i="2"/>
  <c r="F49" i="2"/>
  <c r="F48" i="2"/>
  <c r="H48" i="2"/>
  <c r="F45" i="2"/>
  <c r="H44" i="2"/>
  <c r="F44" i="2"/>
  <c r="K527" i="2"/>
  <c r="K420" i="2"/>
  <c r="K551" i="2"/>
  <c r="K480" i="2"/>
  <c r="K288" i="2"/>
  <c r="K623" i="2"/>
  <c r="K611" i="2"/>
  <c r="K587" i="2"/>
  <c r="K444" i="2"/>
  <c r="K492" i="2"/>
  <c r="K456" i="2"/>
  <c r="K539" i="2"/>
  <c r="K515" i="2"/>
  <c r="K336" i="2"/>
  <c r="K629" i="2"/>
  <c r="K414" i="2"/>
  <c r="K402" i="2"/>
  <c r="K390" i="2"/>
  <c r="K354" i="2"/>
  <c r="K318" i="2"/>
  <c r="K246" i="2"/>
  <c r="K234" i="2"/>
  <c r="K563" i="2"/>
  <c r="K300" i="2"/>
  <c r="K504" i="2"/>
  <c r="K468" i="2"/>
  <c r="K575" i="2"/>
  <c r="H40" i="2"/>
  <c r="G40" i="2"/>
  <c r="K37" i="2"/>
  <c r="H36" i="2"/>
  <c r="F36" i="2"/>
  <c r="H35" i="2"/>
  <c r="F35" i="2"/>
  <c r="G30" i="2"/>
  <c r="H30" i="2"/>
  <c r="K581" i="2"/>
  <c r="K533" i="2"/>
  <c r="K438" i="2"/>
  <c r="K617" i="2"/>
  <c r="K486" i="2"/>
  <c r="K450" i="2"/>
  <c r="K258" i="2"/>
  <c r="K509" i="2"/>
  <c r="K8" i="2"/>
  <c r="K585" i="2"/>
  <c r="K442" i="2"/>
  <c r="K358" i="2"/>
  <c r="K342" i="2"/>
  <c r="K569" i="2"/>
  <c r="K521" i="2"/>
  <c r="K498" i="2"/>
  <c r="K462" i="2"/>
  <c r="K294" i="2"/>
  <c r="K545" i="2"/>
  <c r="K306" i="2"/>
  <c r="K537" i="2"/>
  <c r="K474" i="2"/>
  <c r="K426" i="2"/>
  <c r="K573" i="2"/>
  <c r="K330" i="2"/>
  <c r="H27" i="2"/>
  <c r="F27" i="2"/>
  <c r="H16" i="2"/>
  <c r="F16" i="2"/>
  <c r="K437" i="2"/>
  <c r="I49" i="5"/>
  <c r="I48" i="5"/>
  <c r="I47" i="5"/>
  <c r="K33" i="4"/>
  <c r="I11" i="5"/>
  <c r="K18" i="4"/>
  <c r="K11" i="4"/>
  <c r="K19" i="4"/>
  <c r="K39" i="4"/>
  <c r="K40" i="4"/>
  <c r="K25" i="4"/>
  <c r="K26" i="4"/>
  <c r="K12" i="2" l="1"/>
  <c r="K57" i="2"/>
  <c r="K161" i="2"/>
  <c r="K212" i="2"/>
  <c r="K142" i="2"/>
  <c r="K171" i="2"/>
  <c r="K214" i="2"/>
  <c r="K230" i="2"/>
  <c r="K110" i="2"/>
  <c r="K202" i="2"/>
  <c r="K226" i="2"/>
  <c r="K115" i="2"/>
  <c r="K109" i="2"/>
  <c r="K213" i="2"/>
  <c r="K155" i="2"/>
  <c r="K156" i="2"/>
  <c r="K204" i="2"/>
  <c r="J7" i="3"/>
  <c r="K7" i="3" s="1"/>
  <c r="I13" i="5" s="1"/>
  <c r="F13" i="5"/>
  <c r="K111" i="2"/>
  <c r="K80" i="2"/>
  <c r="K199" i="2"/>
  <c r="L209" i="2"/>
  <c r="K209" i="2" s="1"/>
  <c r="K131" i="2"/>
  <c r="L208" i="2"/>
  <c r="K208" i="2" s="1"/>
  <c r="L211" i="2"/>
  <c r="K211" i="2" s="1"/>
  <c r="L216" i="2"/>
  <c r="K216" i="2" s="1"/>
  <c r="L172" i="2"/>
  <c r="K172" i="2" s="1"/>
  <c r="K145" i="2"/>
  <c r="K73" i="2"/>
  <c r="K77" i="2"/>
  <c r="K150" i="2"/>
  <c r="K133" i="2"/>
  <c r="K146" i="2"/>
  <c r="K148" i="2"/>
  <c r="K149" i="2"/>
  <c r="K151" i="2"/>
  <c r="K141" i="2"/>
  <c r="K198" i="2"/>
  <c r="K162" i="2"/>
  <c r="K158" i="2"/>
  <c r="K42" i="3"/>
  <c r="K173" i="2"/>
  <c r="K154" i="2"/>
  <c r="K144" i="2"/>
  <c r="K139" i="2"/>
  <c r="K140" i="2"/>
  <c r="K136" i="2"/>
  <c r="K125" i="2"/>
  <c r="K79" i="2"/>
  <c r="L76" i="2"/>
  <c r="K76" i="2" s="1"/>
  <c r="K53" i="2"/>
  <c r="K51" i="2"/>
  <c r="K42" i="2"/>
  <c r="L28" i="2"/>
  <c r="K28" i="2" s="1"/>
  <c r="K17" i="2"/>
  <c r="K124" i="2"/>
  <c r="K206" i="2"/>
  <c r="K205" i="2"/>
  <c r="K201" i="2"/>
  <c r="K200" i="2"/>
  <c r="L197" i="2"/>
  <c r="K197" i="2" s="1"/>
  <c r="K196" i="2"/>
  <c r="K195" i="2"/>
  <c r="K166" i="2"/>
  <c r="K164" i="2"/>
  <c r="K167" i="2"/>
  <c r="K168" i="2"/>
  <c r="K170" i="2"/>
  <c r="K169" i="2"/>
  <c r="L165" i="2"/>
  <c r="K165" i="2" s="1"/>
  <c r="L163" i="2"/>
  <c r="K163" i="2" s="1"/>
  <c r="L159" i="2"/>
  <c r="K159" i="2" s="1"/>
  <c r="K153" i="2"/>
  <c r="L147" i="2"/>
  <c r="K147" i="2" s="1"/>
  <c r="K143" i="2"/>
  <c r="K137" i="2"/>
  <c r="K117" i="2"/>
  <c r="L130" i="2"/>
  <c r="K130" i="2" s="1"/>
  <c r="K44" i="3"/>
  <c r="K134" i="2"/>
  <c r="K129" i="2"/>
  <c r="K127" i="2"/>
  <c r="L72" i="2"/>
  <c r="K72" i="2" s="1"/>
  <c r="K112" i="2"/>
  <c r="L135" i="2"/>
  <c r="K135" i="2" s="1"/>
  <c r="L128" i="2"/>
  <c r="K128" i="2" s="1"/>
  <c r="L122" i="2"/>
  <c r="K122" i="2" s="1"/>
  <c r="K118" i="2"/>
  <c r="L114" i="2"/>
  <c r="K114" i="2" s="1"/>
  <c r="K113" i="2"/>
  <c r="K46" i="2"/>
  <c r="K108" i="2"/>
  <c r="L75" i="2"/>
  <c r="L38" i="2"/>
  <c r="K38" i="2" s="1"/>
  <c r="L41" i="2"/>
  <c r="K41" i="2" s="1"/>
  <c r="L39" i="2"/>
  <c r="K39" i="2" s="1"/>
  <c r="F28" i="5"/>
  <c r="J22" i="3"/>
  <c r="K69" i="2"/>
  <c r="K50" i="2"/>
  <c r="K71" i="2"/>
  <c r="L27" i="2"/>
  <c r="K27" i="2" s="1"/>
  <c r="L58" i="2"/>
  <c r="K58" i="2" s="1"/>
  <c r="L54" i="2"/>
  <c r="L9" i="2"/>
  <c r="K9" i="2" s="1"/>
  <c r="L55" i="2"/>
  <c r="K55" i="2" s="1"/>
  <c r="L52" i="2"/>
  <c r="K52" i="2" s="1"/>
  <c r="L45" i="2"/>
  <c r="K45" i="2" s="1"/>
  <c r="L49" i="2"/>
  <c r="K49" i="2" s="1"/>
  <c r="L48" i="2"/>
  <c r="K48" i="2" s="1"/>
  <c r="L44" i="2"/>
  <c r="K44" i="2" s="1"/>
  <c r="C19" i="4"/>
  <c r="G19" i="4" s="1"/>
  <c r="C25" i="4"/>
  <c r="G25" i="4" s="1"/>
  <c r="C11" i="4"/>
  <c r="G11" i="4" s="1"/>
  <c r="C40" i="4"/>
  <c r="G40" i="4" s="1"/>
  <c r="C32" i="4"/>
  <c r="G32" i="4" s="1"/>
  <c r="L40" i="2"/>
  <c r="K40" i="2" s="1"/>
  <c r="L36" i="2"/>
  <c r="K36" i="2" s="1"/>
  <c r="L35" i="2"/>
  <c r="K35" i="2" s="1"/>
  <c r="L30" i="2"/>
  <c r="K30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6" i="2"/>
  <c r="K16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4" i="2" l="1"/>
  <c r="K32" i="4"/>
  <c r="K38" i="4"/>
  <c r="K42" i="4" s="1"/>
  <c r="K75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35" i="4" s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<sst xmlns="http://schemas.openxmlformats.org/spreadsheetml/2006/main" count="297" uniqueCount="188">
  <si>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</si>
  <si>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</si>
  <si>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</si>
  <si>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</si>
  <si>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</si>
  <si>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</si>
  <si>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</si>
  <si>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</si>
  <si>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</si>
  <si>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</si>
  <si>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</si>
  <si>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</si>
  <si>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</si>
  <si>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</si>
  <si>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</si>
  <si>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</si>
  <si>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</si>
  <si>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</si>
  <si>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</si>
  <si>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</si>
  <si>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</si>
  <si>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</si>
  <si>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</si>
  <si>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</si>
  <si>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</si>
  <si>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</si>
  <si>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</si>
  <si>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</si>
  <si>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</si>
  <si>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</si>
  <si>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</si>
  <si>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</si>
  <si>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</si>
  <si>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</si>
  <si>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</si>
  <si>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</si>
  <si>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</si>
  <si>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</si>
  <si>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</si>
  <si>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</si>
  <si>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</si>
  <si>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</si>
  <si>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</si>
  <si>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</si>
  <si>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</si>
  <si>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</si>
  <si>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</si>
  <si>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</si>
  <si>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</si>
  <si>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</si>
  <si>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</si>
  <si>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</si>
  <si>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</si>
  <si>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</si>
  <si>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</si>
  <si>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</si>
  <si>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</si>
  <si>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</si>
  <si>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</si>
  <si>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</si>
  <si>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</si>
  <si>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</si>
  <si>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</si>
  <si>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</si>
  <si>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</si>
  <si>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</si>
  <si>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</si>
  <si>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</si>
  <si>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</si>
  <si>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</si>
  <si>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</si>
  <si>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</si>
  <si>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</si>
  <si>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</si>
  <si>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</si>
  <si>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</si>
  <si>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</si>
  <si>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</si>
  <si>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</si>
  <si>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</si>
  <si>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</si>
  <si>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</si>
  <si>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</si>
  <si>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</si>
  <si>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</si>
  <si>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</si>
  <si>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</si>
  <si>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</si>
  <si>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</si>
  <si>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</si>
  <si>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</si>
  <si>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</si>
  <si>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</si>
  <si>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</si>
  <si>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</si>
  <si>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</si>
  <si>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</si>
  <si>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</si>
  <si>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</si>
  <si>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</si>
  <si>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</si>
  <si>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</si>
  <si>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</si>
  <si>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</si>
  <si>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</si>
  <si>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</si>
  <si>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</si>
  <si>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</si>
  <si>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</si>
  <si>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</si>
  <si>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</si>
  <si>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</si>
  <si>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</si>
  <si>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</si>
  <si>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</si>
  <si>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</si>
  <si>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</si>
  <si>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</si>
  <si>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</si>
  <si>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</si>
  <si>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</si>
  <si>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</si>
  <si>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</si>
  <si>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</si>
  <si>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</si>
  <si>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</si>
  <si>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</si>
  <si>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</si>
  <si>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</si>
  <si>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</si>
  <si>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</si>
  <si>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</si>
  <si>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</si>
  <si>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</si>
  <si>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</si>
  <si>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</si>
  <si>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</si>
  <si>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</si>
  <si>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</si>
  <si>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</si>
  <si>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</si>
  <si>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</si>
  <si>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</si>
  <si>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</si>
  <si>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</si>
  <si>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</si>
  <si>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</si>
  <si>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</si>
  <si>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</si>
  <si>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</si>
  <si>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</si>
  <si>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</si>
  <si>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</si>
  <si>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</si>
  <si>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</si>
  <si>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</si>
  <si>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</si>
  <si>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</si>
  <si>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</si>
  <si>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</si>
  <si>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</si>
  <si>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</si>
  <si>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</si>
  <si>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</si>
  <si>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</si>
  <si>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</si>
  <si>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</si>
  <si>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</si>
  <si>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</si>
  <si>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</si>
  <si>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</si>
  <si>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</si>
  <si>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</si>
  <si>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</si>
  <si>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Serviço de Agendamento do SGA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</si>
  <si>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Detalhada (IFPUG)</t>
  </si>
  <si>
    <t>Sistema de Catálogo Produto Atividade</t>
  </si>
  <si>
    <t>SCPA</t>
  </si>
  <si>
    <t>Produto do Catálogo</t>
  </si>
  <si>
    <t>Órgão</t>
  </si>
  <si>
    <t>Unidade de Lotação</t>
  </si>
  <si>
    <t>Usuário</t>
  </si>
  <si>
    <t>Produto</t>
  </si>
  <si>
    <t>Histórico</t>
  </si>
  <si>
    <t>Atividade Produto</t>
  </si>
  <si>
    <t>Atividade</t>
  </si>
  <si>
    <t>Atividade Unidade</t>
  </si>
  <si>
    <t xml:space="preserve">1 - Identificar e mensurar as funções de dados e de transação;
2 - Identificar e mensurar as fronteiras da aplicação;
3- 1.0.5-h - 1.0.9.api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</si>
</sst>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7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0.80769230769230771</c:v>
                </c:pt>
                <c:pt idx="4">
                  <c:v>0.19230769230769232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21" sqref="A21:V2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52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177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52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52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175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176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45272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/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187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173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31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A27" sqref="A27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SCPA</v>
      </c>
      <c r="B4" s="150" t="str">
        <f>Contagem!A8&amp;" : "&amp;Contagem!F8</f>
        <v>Projeto : Sistema de Catálogo Produto Atividade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SUM(H8:H631)</f>
        <v>52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SUM(K8:K631)</f>
        <v>52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SUM(L8:L631)</f>
        <v>52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9" si="0">IF(ISBLANK(B8),"",IF(I8="L","Baixa",IF(I8="A","Média",IF(I8="","","Alta"))))</f>
        <v/>
      </c>
      <c r="G8" s="7" t="str">
        <f t="shared" ref="G8:G69" si="1">CONCATENATE(B8,I8)</f>
        <v/>
      </c>
      <c r="H8" s="5" t="str">
        <f t="shared" ref="H8:H69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9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9" si="4">CONCATENATE(B8,C8)</f>
        <v/>
      </c>
      <c r="K8" s="9" t="str">
        <f t="shared" ref="K8:K72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178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/>
      <c r="B10" s="4"/>
      <c r="C10" s="4"/>
      <c r="D10" s="7"/>
      <c r="E10" s="7"/>
      <c r="F10" s="8" t="str">
        <f t="shared" ref="F10:F11" si="6">IF(ISBLANK(B10),"",IF(I10="L","Baixa",IF(I10="A","Média",IF(I10="","","Alta"))))</f>
        <v/>
      </c>
      <c r="G10" s="7" t="str">
        <f t="shared" ref="G10:G11" si="7">CONCATENATE(B10,I10)</f>
        <v/>
      </c>
      <c r="H10" s="5" t="str">
        <f t="shared" ref="H10:H11" si="8">IF(ISBLANK(B10),"",IF(B10="ALI",IF(I10="L",7,IF(I10="A",10,15)),IF(B10="AIE",IF(I10="L",5,IF(I10="A",7,10)),IF(B10="SE",IF(I10="L",4,IF(I10="A",5,7)),IF(OR(B10="EE",B10="CE"),IF(I10="L",3,IF(I10="A",4,6)),0)))))</f>
        <v/>
      </c>
      <c r="I10" s="122" t="str">
        <f t="shared" ref="I10:I11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7" t="str">
        <f t="shared" ref="J10:J11" si="10">CONCATENATE(B10,C10)</f>
        <v/>
      </c>
      <c r="K10" s="9" t="str">
        <f t="shared" ref="K10:K11" si="11">IF(OR(H10="",H10=0),L10,H10)</f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179</v>
      </c>
      <c r="B11" s="4" t="s">
        <v>99</v>
      </c>
      <c r="C11" s="4" t="s">
        <v>41</v>
      </c>
      <c r="D11" s="7"/>
      <c r="E11" s="7"/>
      <c r="F11" s="8" t="str">
        <f t="shared" si="6"/>
        <v>Baixa</v>
      </c>
      <c r="G11" s="7" t="str">
        <f t="shared" si="7"/>
        <v>AIEL</v>
      </c>
      <c r="H11" s="5">
        <f t="shared" si="8"/>
        <v>5</v>
      </c>
      <c r="I11" s="122" t="str">
        <f t="shared" si="9"/>
        <v>L</v>
      </c>
      <c r="J11" s="7" t="str">
        <f t="shared" si="10"/>
        <v>AIEI</v>
      </c>
      <c r="K11" s="9">
        <f t="shared" si="11"/>
        <v>5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si="0"/>
        <v/>
      </c>
      <c r="G12" s="7" t="str">
        <f t="shared" si="1"/>
        <v/>
      </c>
      <c r="H12" s="5" t="str">
        <f t="shared" si="2"/>
        <v/>
      </c>
      <c r="I12" s="122" t="str">
        <f t="shared" si="3"/>
        <v/>
      </c>
      <c r="J12" s="7" t="str">
        <f t="shared" si="4"/>
        <v/>
      </c>
      <c r="K12" s="9" t="str">
        <f t="shared" si="5"/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6" t="s">
        <v>180</v>
      </c>
      <c r="B13" s="4" t="s">
        <v>99</v>
      </c>
      <c r="C13" s="4" t="s">
        <v>41</v>
      </c>
      <c r="D13" s="7"/>
      <c r="E13" s="7"/>
      <c r="F13" s="8" t="str">
        <f t="shared" ref="F13" si="12">IF(ISBLANK(B13),"",IF(I13="L","Baixa",IF(I13="A","Média",IF(I13="","","Alta"))))</f>
        <v>Baixa</v>
      </c>
      <c r="G13" s="7" t="str">
        <f t="shared" ref="G13" si="13">CONCATENATE(B13,I13)</f>
        <v>AIEL</v>
      </c>
      <c r="H13" s="5">
        <f t="shared" ref="H13" si="14">IF(ISBLANK(B13),"",IF(B13="ALI",IF(I13="L",7,IF(I13="A",10,15)),IF(B13="AIE",IF(I13="L",5,IF(I13="A",7,10)),IF(B13="SE",IF(I13="L",4,IF(I13="A",5,7)),IF(OR(B13="EE",B13="CE"),IF(I13="L",3,IF(I13="A",4,6)),0)))))</f>
        <v>5</v>
      </c>
      <c r="I13" s="122" t="str">
        <f t="shared" ref="I13" si="15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7" t="str">
        <f t="shared" ref="J13" si="16">CONCATENATE(B13,C13)</f>
        <v>AIEI</v>
      </c>
      <c r="K13" s="9">
        <f t="shared" ref="K13" si="17">IF(OR(H13="",H13=0),L13,H13)</f>
        <v>5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5" x14ac:dyDescent="0.2">
      <c r="A14" s="126"/>
      <c r="B14" s="4"/>
      <c r="C14" s="4"/>
      <c r="D14" s="7"/>
      <c r="E14" s="7"/>
      <c r="F14" s="8" t="str">
        <f t="shared" ref="F14" si="18">IF(ISBLANK(B14),"",IF(I14="L","Baixa",IF(I14="A","Média",IF(I14="","","Alta"))))</f>
        <v/>
      </c>
      <c r="G14" s="7" t="str">
        <f t="shared" ref="G14" si="19">CONCATENATE(B14,I14)</f>
        <v/>
      </c>
      <c r="H14" s="5" t="str">
        <f t="shared" ref="H14" si="20">IF(ISBLANK(B14),"",IF(B14="ALI",IF(I14="L",7,IF(I14="A",10,15)),IF(B14="AIE",IF(I14="L",5,IF(I14="A",7,10)),IF(B14="SE",IF(I14="L",4,IF(I14="A",5,7)),IF(OR(B14="EE",B14="CE"),IF(I14="L",3,IF(I14="A",4,6)),0)))))</f>
        <v/>
      </c>
      <c r="I14" s="122" t="str">
        <f t="shared" ref="I14" si="21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/>
      </c>
      <c r="J14" s="7" t="str">
        <f t="shared" ref="J14" si="22">CONCATENATE(B14,C14)</f>
        <v/>
      </c>
      <c r="K14" s="9" t="str">
        <f t="shared" ref="K14" si="23">IF(OR(H14="",H14=0),L14,H14)</f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181</v>
      </c>
      <c r="B15" s="4" t="s">
        <v>98</v>
      </c>
      <c r="C15" s="4" t="s">
        <v>41</v>
      </c>
      <c r="D15" s="7"/>
      <c r="E15" s="7"/>
      <c r="F15" s="8" t="str">
        <f t="shared" ref="F15" si="24">IF(ISBLANK(B15),"",IF(I15="L","Baixa",IF(I15="A","Média",IF(I15="","","Alta"))))</f>
        <v>Baixa</v>
      </c>
      <c r="G15" s="7" t="str">
        <f t="shared" ref="G15" si="25">CONCATENATE(B15,I15)</f>
        <v>ALIL</v>
      </c>
      <c r="H15" s="5">
        <f t="shared" ref="H15" si="26">IF(ISBLANK(B15),"",IF(B15="ALI",IF(I15="L",7,IF(I15="A",10,15)),IF(B15="AIE",IF(I15="L",5,IF(I15="A",7,10)),IF(B15="SE",IF(I15="L",4,IF(I15="A",5,7)),IF(OR(B15="EE",B15="CE"),IF(I15="L",3,IF(I15="A",4,6)),0)))))</f>
        <v>7</v>
      </c>
      <c r="I15" s="122" t="str">
        <f t="shared" ref="I15" si="27">IF(OR(ISBLANK(D15),ISBLANK(E15)),IF(OR(B15="ALI",B15="AIE"),"L",IF(OR(B15="EE",B15="SE",B15="CE"),"A","")),IF(B15="EE",IF(E15&gt;=3,IF(D15&gt;=5,"H","A"),IF(E15&gt;=2,IF(D15&gt;=16,"H",IF(D15&lt;=4,"L","A")),IF(D15&lt;=15,"L","A"))),IF(OR(B15="SE",B15="CE"),IF(E15&gt;=4,IF(D15&gt;=6,"H","A"),IF(E15&gt;=2,IF(D15&gt;=20,"H",IF(D15&lt;=5,"L","A")),IF(D15&lt;=19,"L","A"))),IF(OR(B15="ALI",B15="AIE"),IF(E15&gt;=6,IF(D15&gt;=20,"H","A"),IF(E15&gt;=2,IF(D15&gt;=51,"H",IF(D15&lt;=19,"L","A")),IF(D15&lt;=50,"L","A"))),""))))</f>
        <v>L</v>
      </c>
      <c r="J15" s="7" t="str">
        <f t="shared" ref="J15" si="28">CONCATENATE(B15,C15)</f>
        <v>ALII</v>
      </c>
      <c r="K15" s="9">
        <f t="shared" ref="K15" si="29">IF(OR(H15="",H15=0),L15,H15)</f>
        <v>7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7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si="0"/>
        <v/>
      </c>
      <c r="G16" s="7" t="str">
        <f t="shared" si="1"/>
        <v/>
      </c>
      <c r="H16" s="5" t="str">
        <f t="shared" si="2"/>
        <v/>
      </c>
      <c r="I16" s="122" t="str">
        <f t="shared" si="3"/>
        <v/>
      </c>
      <c r="J16" s="7" t="str">
        <f t="shared" si="4"/>
        <v/>
      </c>
      <c r="K16" s="9" t="str">
        <f t="shared" si="5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6" t="s">
        <v>182</v>
      </c>
      <c r="B17" s="4" t="s">
        <v>98</v>
      </c>
      <c r="C17" s="4" t="s">
        <v>41</v>
      </c>
      <c r="D17" s="7"/>
      <c r="E17" s="7"/>
      <c r="F17" s="8" t="str">
        <f t="shared" si="0"/>
        <v>Baixa</v>
      </c>
      <c r="G17" s="7" t="str">
        <f t="shared" si="1"/>
        <v>ALIL</v>
      </c>
      <c r="H17" s="5">
        <f t="shared" si="2"/>
        <v>7</v>
      </c>
      <c r="I17" s="122" t="str">
        <f t="shared" si="3"/>
        <v>L</v>
      </c>
      <c r="J17" s="7" t="str">
        <f t="shared" si="4"/>
        <v>ALII</v>
      </c>
      <c r="K17" s="9">
        <f t="shared" si="5"/>
        <v>7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7</v>
      </c>
      <c r="M17" s="10"/>
      <c r="N17" s="10"/>
      <c r="O17" s="6"/>
    </row>
    <row r="18" spans="1:15" x14ac:dyDescent="0.2">
      <c r="A18" s="126"/>
      <c r="B18" s="4"/>
      <c r="C18" s="4"/>
      <c r="D18" s="7"/>
      <c r="E18" s="7"/>
      <c r="F18" s="8" t="str">
        <f t="shared" si="0"/>
        <v/>
      </c>
      <c r="G18" s="7" t="str">
        <f t="shared" si="1"/>
        <v/>
      </c>
      <c r="H18" s="5" t="str">
        <f t="shared" si="2"/>
        <v/>
      </c>
      <c r="I18" s="122" t="str">
        <f t="shared" si="3"/>
        <v/>
      </c>
      <c r="J18" s="7" t="str">
        <f t="shared" si="4"/>
        <v/>
      </c>
      <c r="K18" s="9" t="str">
        <f t="shared" si="5"/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26" t="s">
        <v>183</v>
      </c>
      <c r="B19" s="4" t="s">
        <v>98</v>
      </c>
      <c r="C19" s="4" t="s">
        <v>41</v>
      </c>
      <c r="D19" s="7"/>
      <c r="E19" s="7"/>
      <c r="F19" s="8" t="str">
        <f t="shared" ref="F19:F22" si="30">IF(ISBLANK(B19),"",IF(I19="L","Baixa",IF(I19="A","Média",IF(I19="","","Alta"))))</f>
        <v>Baixa</v>
      </c>
      <c r="G19" s="7" t="str">
        <f t="shared" ref="G19:G22" si="31">CONCATENATE(B19,I19)</f>
        <v>ALIL</v>
      </c>
      <c r="H19" s="5">
        <f t="shared" ref="H19:H22" si="32">IF(ISBLANK(B19),"",IF(B19="ALI",IF(I19="L",7,IF(I19="A",10,15)),IF(B19="AIE",IF(I19="L",5,IF(I19="A",7,10)),IF(B19="SE",IF(I19="L",4,IF(I19="A",5,7)),IF(OR(B19="EE",B19="CE"),IF(I19="L",3,IF(I19="A",4,6)),0)))))</f>
        <v>7</v>
      </c>
      <c r="I19" s="122" t="str">
        <f t="shared" ref="I19:I22" si="33"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L</v>
      </c>
      <c r="J19" s="7" t="str">
        <f t="shared" ref="J19:J22" si="34">CONCATENATE(B19,C19)</f>
        <v>ALII</v>
      </c>
      <c r="K19" s="9">
        <f t="shared" ref="K19:K22" si="35">IF(OR(H19="",H19=0),L19,H19)</f>
        <v>7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7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si="30"/>
        <v/>
      </c>
      <c r="G20" s="7" t="str">
        <f t="shared" si="31"/>
        <v/>
      </c>
      <c r="H20" s="5" t="str">
        <f t="shared" si="32"/>
        <v/>
      </c>
      <c r="I20" s="122" t="str">
        <f t="shared" si="33"/>
        <v/>
      </c>
      <c r="J20" s="7" t="str">
        <f t="shared" si="34"/>
        <v/>
      </c>
      <c r="K20" s="9" t="str">
        <f t="shared" si="35"/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184</v>
      </c>
      <c r="B21" s="4" t="s">
        <v>98</v>
      </c>
      <c r="C21" s="4" t="s">
        <v>41</v>
      </c>
      <c r="D21" s="7"/>
      <c r="E21" s="7"/>
      <c r="F21" s="8" t="str">
        <f t="shared" ref="F21" si="36">IF(ISBLANK(B21),"",IF(I21="L","Baixa",IF(I21="A","Média",IF(I21="","","Alta"))))</f>
        <v>Baixa</v>
      </c>
      <c r="G21" s="7" t="str">
        <f t="shared" ref="G21" si="37">CONCATENATE(B21,I21)</f>
        <v>ALIL</v>
      </c>
      <c r="H21" s="5">
        <f t="shared" ref="H21" si="38">IF(ISBLANK(B21),"",IF(B21="ALI",IF(I21="L",7,IF(I21="A",10,15)),IF(B21="AIE",IF(I21="L",5,IF(I21="A",7,10)),IF(B21="SE",IF(I21="L",4,IF(I21="A",5,7)),IF(OR(B21="EE",B21="CE"),IF(I21="L",3,IF(I21="A",4,6)),0)))))</f>
        <v>7</v>
      </c>
      <c r="I21" s="122" t="str">
        <f t="shared" ref="I21" si="39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7" t="str">
        <f t="shared" ref="J21" si="40">CONCATENATE(B21,C21)</f>
        <v>ALII</v>
      </c>
      <c r="K21" s="9">
        <f t="shared" ref="K21" si="41">IF(OR(H21="",H21=0),L21,H21)</f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">
      <c r="A22" s="126"/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6" t="s">
        <v>185</v>
      </c>
      <c r="B23" s="4" t="s">
        <v>98</v>
      </c>
      <c r="C23" s="4" t="s">
        <v>41</v>
      </c>
      <c r="D23" s="7"/>
      <c r="E23" s="7"/>
      <c r="F23" s="8" t="str">
        <f t="shared" ref="F23:F26" si="42">IF(ISBLANK(B23),"",IF(I23="L","Baixa",IF(I23="A","Média",IF(I23="","","Alta"))))</f>
        <v>Baixa</v>
      </c>
      <c r="G23" s="7" t="str">
        <f t="shared" ref="G23:G26" si="43">CONCATENATE(B23,I23)</f>
        <v>ALIL</v>
      </c>
      <c r="H23" s="5">
        <f t="shared" ref="H23:H26" si="44">IF(ISBLANK(B23),"",IF(B23="ALI",IF(I23="L",7,IF(I23="A",10,15)),IF(B23="AIE",IF(I23="L",5,IF(I23="A",7,10)),IF(B23="SE",IF(I23="L",4,IF(I23="A",5,7)),IF(OR(B23="EE",B23="CE"),IF(I23="L",3,IF(I23="A",4,6)),0)))))</f>
        <v>7</v>
      </c>
      <c r="I23" s="122" t="str">
        <f t="shared" ref="I23:I26" si="45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:J26" si="46">CONCATENATE(B23,C23)</f>
        <v>ALII</v>
      </c>
      <c r="K23" s="9">
        <f t="shared" ref="K23:K26" si="47">IF(OR(H23="",H23=0),L23,H23)</f>
        <v>7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7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42"/>
        <v/>
      </c>
      <c r="G24" s="7" t="str">
        <f t="shared" si="43"/>
        <v/>
      </c>
      <c r="H24" s="5" t="str">
        <f t="shared" si="44"/>
        <v/>
      </c>
      <c r="I24" s="122" t="str">
        <f t="shared" si="45"/>
        <v/>
      </c>
      <c r="J24" s="7" t="str">
        <f t="shared" si="46"/>
        <v/>
      </c>
      <c r="K24" s="9" t="str">
        <f t="shared" si="47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186</v>
      </c>
      <c r="B25" s="4" t="s">
        <v>98</v>
      </c>
      <c r="C25" s="4" t="s">
        <v>41</v>
      </c>
      <c r="D25" s="7"/>
      <c r="E25" s="7"/>
      <c r="F25" s="8" t="str">
        <f t="shared" si="42"/>
        <v>Baixa</v>
      </c>
      <c r="G25" s="7" t="str">
        <f t="shared" si="43"/>
        <v>ALIL</v>
      </c>
      <c r="H25" s="5">
        <f t="shared" si="44"/>
        <v>7</v>
      </c>
      <c r="I25" s="122" t="str">
        <f t="shared" si="45"/>
        <v>L</v>
      </c>
      <c r="J25" s="7" t="str">
        <f t="shared" si="46"/>
        <v>ALII</v>
      </c>
      <c r="K25" s="9">
        <f t="shared" si="47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/>
      <c r="B26" s="4"/>
      <c r="C26" s="4"/>
      <c r="D26" s="7"/>
      <c r="E26" s="7"/>
      <c r="F26" s="8" t="str">
        <f t="shared" si="42"/>
        <v/>
      </c>
      <c r="G26" s="7" t="str">
        <f t="shared" si="43"/>
        <v/>
      </c>
      <c r="H26" s="5" t="str">
        <f t="shared" si="44"/>
        <v/>
      </c>
      <c r="I26" s="122" t="str">
        <f t="shared" si="45"/>
        <v/>
      </c>
      <c r="J26" s="7" t="str">
        <f t="shared" si="46"/>
        <v/>
      </c>
      <c r="K26" s="9" t="str">
        <f t="shared" si="47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si="0"/>
        <v/>
      </c>
      <c r="G29" s="7" t="str">
        <f t="shared" si="1"/>
        <v/>
      </c>
      <c r="H29" s="5" t="str">
        <f t="shared" si="2"/>
        <v/>
      </c>
      <c r="I29" s="122" t="str">
        <f t="shared" si="3"/>
        <v/>
      </c>
      <c r="J29" s="7" t="str">
        <f t="shared" si="4"/>
        <v/>
      </c>
      <c r="K29" s="9" t="str">
        <f t="shared" si="5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si="0"/>
        <v/>
      </c>
      <c r="G30" s="7" t="str">
        <f t="shared" si="1"/>
        <v/>
      </c>
      <c r="H30" s="5" t="str">
        <f t="shared" si="2"/>
        <v/>
      </c>
      <c r="I30" s="122" t="str">
        <f t="shared" si="3"/>
        <v/>
      </c>
      <c r="J30" s="7" t="str">
        <f t="shared" si="4"/>
        <v/>
      </c>
      <c r="K30" s="9" t="str">
        <f t="shared" si="5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ref="F32:F34" si="48">IF(ISBLANK(B32),"",IF(I32="L","Baixa",IF(I32="A","Média",IF(I32="","","Alta"))))</f>
        <v/>
      </c>
      <c r="G32" s="7" t="str">
        <f t="shared" ref="G32:G34" si="49">CONCATENATE(B32,I32)</f>
        <v/>
      </c>
      <c r="H32" s="5" t="str">
        <f t="shared" ref="H32:H34" si="50">IF(ISBLANK(B32),"",IF(B32="ALI",IF(I32="L",7,IF(I32="A",10,15)),IF(B32="AIE",IF(I32="L",5,IF(I32="A",7,10)),IF(B32="SE",IF(I32="L",4,IF(I32="A",5,7)),IF(OR(B32="EE",B32="CE"),IF(I32="L",3,IF(I32="A",4,6)),0)))))</f>
        <v/>
      </c>
      <c r="I32" s="122" t="str">
        <f t="shared" ref="I32:I34" si="51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/>
      </c>
      <c r="J32" s="7" t="str">
        <f t="shared" ref="J32:J34" si="52">CONCATENATE(B32,C32)</f>
        <v/>
      </c>
      <c r="K32" s="9" t="str">
        <f t="shared" ref="K32:K34" si="53">IF(OR(H32="",H32=0),L32,H32)</f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ref="F33" si="54">IF(ISBLANK(B33),"",IF(I33="L","Baixa",IF(I33="A","Média",IF(I33="","","Alta"))))</f>
        <v/>
      </c>
      <c r="G33" s="7" t="str">
        <f t="shared" ref="G33" si="55">CONCATENATE(B33,I33)</f>
        <v/>
      </c>
      <c r="H33" s="5" t="str">
        <f t="shared" ref="H33" si="56">IF(ISBLANK(B33),"",IF(B33="ALI",IF(I33="L",7,IF(I33="A",10,15)),IF(B33="AIE",IF(I33="L",5,IF(I33="A",7,10)),IF(B33="SE",IF(I33="L",4,IF(I33="A",5,7)),IF(OR(B33="EE",B33="CE"),IF(I33="L",3,IF(I33="A",4,6)),0)))))</f>
        <v/>
      </c>
      <c r="I33" s="122" t="str">
        <f t="shared" ref="I33" si="57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/>
      </c>
      <c r="J33" s="7" t="str">
        <f t="shared" ref="J33" si="58">CONCATENATE(B33,C33)</f>
        <v/>
      </c>
      <c r="K33" s="9" t="str">
        <f t="shared" ref="K33" si="59">IF(OR(H33="",H33=0),L33,H33)</f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48"/>
        <v/>
      </c>
      <c r="G34" s="7" t="str">
        <f t="shared" si="49"/>
        <v/>
      </c>
      <c r="H34" s="5" t="str">
        <f t="shared" si="50"/>
        <v/>
      </c>
      <c r="I34" s="122" t="str">
        <f t="shared" si="51"/>
        <v/>
      </c>
      <c r="J34" s="7" t="str">
        <f t="shared" si="52"/>
        <v/>
      </c>
      <c r="K34" s="9" t="str">
        <f t="shared" si="53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ht="15" customHeight="1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ref="F43" si="60">IF(ISBLANK(B43),"",IF(I43="L","Baixa",IF(I43="A","Média",IF(I43="","","Alta"))))</f>
        <v/>
      </c>
      <c r="G43" s="7" t="str">
        <f t="shared" ref="G43" si="61">CONCATENATE(B43,I43)</f>
        <v/>
      </c>
      <c r="H43" s="5" t="str">
        <f t="shared" ref="H43" si="62">IF(ISBLANK(B43),"",IF(B43="ALI",IF(I43="L",7,IF(I43="A",10,15)),IF(B43="AIE",IF(I43="L",5,IF(I43="A",7,10)),IF(B43="SE",IF(I43="L",4,IF(I43="A",5,7)),IF(OR(B43="EE",B43="CE"),IF(I43="L",3,IF(I43="A",4,6)),0)))))</f>
        <v/>
      </c>
      <c r="I43" s="122" t="str">
        <f t="shared" ref="I43" si="63"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/>
      </c>
      <c r="J43" s="7" t="str">
        <f t="shared" ref="J43" si="64">CONCATENATE(B43,C43)</f>
        <v/>
      </c>
      <c r="K43" s="9" t="str">
        <f t="shared" ref="K43" si="65">IF(OR(H43="",H43=0),L43,H43)</f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ref="F56" si="66">IF(ISBLANK(B56),"",IF(I56="L","Baixa",IF(I56="A","Média",IF(I56="","","Alta"))))</f>
        <v/>
      </c>
      <c r="G56" s="7" t="str">
        <f t="shared" ref="G56" si="67">CONCATENATE(B56,I56)</f>
        <v/>
      </c>
      <c r="H56" s="5" t="str">
        <f t="shared" ref="H56" si="68">IF(ISBLANK(B56),"",IF(B56="ALI",IF(I56="L",7,IF(I56="A",10,15)),IF(B56="AIE",IF(I56="L",5,IF(I56="A",7,10)),IF(B56="SE",IF(I56="L",4,IF(I56="A",5,7)),IF(OR(B56="EE",B56="CE"),IF(I56="L",3,IF(I56="A",4,6)),0)))))</f>
        <v/>
      </c>
      <c r="I56" s="122" t="str">
        <f t="shared" ref="I56" si="69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/>
      </c>
      <c r="J56" s="7" t="str">
        <f t="shared" ref="J56" si="70">CONCATENATE(B56,C56)</f>
        <v/>
      </c>
      <c r="K56" s="9" t="str">
        <f t="shared" ref="K56" si="71">IF(OR(H56="",H56=0),L56,H56)</f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0"/>
        <v/>
      </c>
      <c r="G62" s="7" t="str">
        <f t="shared" si="1"/>
        <v/>
      </c>
      <c r="H62" s="5" t="str">
        <f t="shared" si="2"/>
        <v/>
      </c>
      <c r="I62" s="122" t="str">
        <f t="shared" si="3"/>
        <v/>
      </c>
      <c r="J62" s="7" t="str">
        <f t="shared" si="4"/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72">IF(ISBLANK(B63),"",IF(I63="L","Baixa",IF(I63="A","Média",IF(I63="","","Alta"))))</f>
        <v/>
      </c>
      <c r="G63" s="7" t="str">
        <f t="shared" ref="G63:G65" si="73">CONCATENATE(B63,I63)</f>
        <v/>
      </c>
      <c r="H63" s="5" t="str">
        <f t="shared" ref="H63:H65" si="74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75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6">CONCATENATE(B63,C63)</f>
        <v/>
      </c>
      <c r="K63" s="9" t="str">
        <f t="shared" ref="K63:K65" si="77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72"/>
        <v/>
      </c>
      <c r="G64" s="7" t="str">
        <f t="shared" si="73"/>
        <v/>
      </c>
      <c r="H64" s="5" t="str">
        <f t="shared" si="74"/>
        <v/>
      </c>
      <c r="I64" s="122" t="str">
        <f t="shared" si="75"/>
        <v/>
      </c>
      <c r="J64" s="7" t="str">
        <f t="shared" si="76"/>
        <v/>
      </c>
      <c r="K64" s="9" t="str">
        <f t="shared" si="77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72"/>
        <v/>
      </c>
      <c r="G65" s="7" t="str">
        <f t="shared" si="73"/>
        <v/>
      </c>
      <c r="H65" s="5" t="str">
        <f t="shared" si="74"/>
        <v/>
      </c>
      <c r="I65" s="122" t="str">
        <f t="shared" si="75"/>
        <v/>
      </c>
      <c r="J65" s="7" t="str">
        <f t="shared" si="76"/>
        <v/>
      </c>
      <c r="K65" s="9" t="str">
        <f t="shared" si="77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ref="F66:F68" si="78">IF(ISBLANK(B66),"",IF(I66="L","Baixa",IF(I66="A","Média",IF(I66="","","Alta"))))</f>
        <v/>
      </c>
      <c r="G66" s="7" t="str">
        <f t="shared" ref="G66:G68" si="79">CONCATENATE(B66,I66)</f>
        <v/>
      </c>
      <c r="H66" s="5" t="str">
        <f t="shared" ref="H66:H68" si="80">IF(ISBLANK(B66),"",IF(B66="ALI",IF(I66="L",7,IF(I66="A",10,15)),IF(B66="AIE",IF(I66="L",5,IF(I66="A",7,10)),IF(B66="SE",IF(I66="L",4,IF(I66="A",5,7)),IF(OR(B66="EE",B66="CE"),IF(I66="L",3,IF(I66="A",4,6)),0)))))</f>
        <v/>
      </c>
      <c r="I66" s="122" t="str">
        <f t="shared" ref="I66:I68" si="81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7" t="str">
        <f t="shared" ref="J66:J68" si="82">CONCATENATE(B66,C66)</f>
        <v/>
      </c>
      <c r="K66" s="9" t="str">
        <f t="shared" ref="K66:K68" si="83">IF(OR(H66="",H66=0),L66,H66)</f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si="78"/>
        <v/>
      </c>
      <c r="G67" s="7" t="str">
        <f t="shared" si="79"/>
        <v/>
      </c>
      <c r="H67" s="5" t="str">
        <f t="shared" si="80"/>
        <v/>
      </c>
      <c r="I67" s="122" t="str">
        <f t="shared" si="81"/>
        <v/>
      </c>
      <c r="J67" s="7" t="str">
        <f t="shared" si="82"/>
        <v/>
      </c>
      <c r="K67" s="9" t="str">
        <f t="shared" si="83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si="78"/>
        <v/>
      </c>
      <c r="G68" s="7" t="str">
        <f t="shared" si="79"/>
        <v/>
      </c>
      <c r="H68" s="5" t="str">
        <f t="shared" si="80"/>
        <v/>
      </c>
      <c r="I68" s="122" t="str">
        <f t="shared" si="81"/>
        <v/>
      </c>
      <c r="J68" s="7" t="str">
        <f t="shared" si="82"/>
        <v/>
      </c>
      <c r="K68" s="9" t="str">
        <f t="shared" si="83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0"/>
        <v/>
      </c>
      <c r="G69" s="7" t="str">
        <f t="shared" si="1"/>
        <v/>
      </c>
      <c r="H69" s="5" t="str">
        <f t="shared" si="2"/>
        <v/>
      </c>
      <c r="I69" s="122" t="str">
        <f t="shared" si="3"/>
        <v/>
      </c>
      <c r="J69" s="7" t="str">
        <f t="shared" si="4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ref="F70" si="84">IF(ISBLANK(B70),"",IF(I70="L","Baixa",IF(I70="A","Média",IF(I70="","","Alta"))))</f>
        <v/>
      </c>
      <c r="G70" s="7" t="str">
        <f t="shared" ref="G70" si="85">CONCATENATE(B70,I70)</f>
        <v/>
      </c>
      <c r="H70" s="5" t="str">
        <f t="shared" ref="H70" si="86">IF(ISBLANK(B70),"",IF(B70="ALI",IF(I70="L",7,IF(I70="A",10,15)),IF(B70="AIE",IF(I70="L",5,IF(I70="A",7,10)),IF(B70="SE",IF(I70="L",4,IF(I70="A",5,7)),IF(OR(B70="EE",B70="CE"),IF(I70="L",3,IF(I70="A",4,6)),0)))))</f>
        <v/>
      </c>
      <c r="I70" s="122" t="str">
        <f t="shared" ref="I70" si="87"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  <v/>
      </c>
      <c r="J70" s="7" t="str">
        <f t="shared" ref="J70" si="88">CONCATENATE(B70,C70)</f>
        <v/>
      </c>
      <c r="K70" s="9" t="str">
        <f t="shared" ref="K70" si="89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:F147" si="90">IF(ISBLANK(B71),"",IF(I71="L","Baixa",IF(I71="A","Média",IF(I71="","","Alta"))))</f>
        <v/>
      </c>
      <c r="G71" s="7" t="str">
        <f t="shared" ref="G71:G147" si="91">CONCATENATE(B71,I71)</f>
        <v/>
      </c>
      <c r="H71" s="5" t="str">
        <f t="shared" ref="H71:H147" si="92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:I147" si="93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:J147" si="94">CONCATENATE(B71,C71)</f>
        <v/>
      </c>
      <c r="K71" s="9" t="str">
        <f t="shared" si="5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90"/>
        <v/>
      </c>
      <c r="G72" s="7" t="str">
        <f t="shared" si="91"/>
        <v/>
      </c>
      <c r="H72" s="5" t="str">
        <f t="shared" si="92"/>
        <v/>
      </c>
      <c r="I72" s="122" t="str">
        <f t="shared" si="93"/>
        <v/>
      </c>
      <c r="J72" s="7" t="str">
        <f t="shared" si="94"/>
        <v/>
      </c>
      <c r="K72" s="9" t="str">
        <f t="shared" si="5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90"/>
        <v/>
      </c>
      <c r="G73" s="7" t="str">
        <f t="shared" si="91"/>
        <v/>
      </c>
      <c r="H73" s="5" t="str">
        <f t="shared" si="92"/>
        <v/>
      </c>
      <c r="I73" s="122" t="str">
        <f t="shared" si="93"/>
        <v/>
      </c>
      <c r="J73" s="7" t="str">
        <f t="shared" si="94"/>
        <v/>
      </c>
      <c r="K73" s="9" t="str">
        <f t="shared" ref="K73:K149" si="95">IF(OR(H73="",H73=0),L73,H73)</f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ref="F74" si="96">IF(ISBLANK(B74),"",IF(I74="L","Baixa",IF(I74="A","Média",IF(I74="","","Alta"))))</f>
        <v/>
      </c>
      <c r="G74" s="7" t="str">
        <f t="shared" ref="G74" si="97">CONCATENATE(B74,I74)</f>
        <v/>
      </c>
      <c r="H74" s="5" t="str">
        <f t="shared" ref="H74" si="98">IF(ISBLANK(B74),"",IF(B74="ALI",IF(I74="L",7,IF(I74="A",10,15)),IF(B74="AIE",IF(I74="L",5,IF(I74="A",7,10)),IF(B74="SE",IF(I74="L",4,IF(I74="A",5,7)),IF(OR(B74="EE",B74="CE"),IF(I74="L",3,IF(I74="A",4,6)),0)))))</f>
        <v/>
      </c>
      <c r="I74" s="122" t="str">
        <f t="shared" ref="I74" si="99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/>
      </c>
      <c r="J74" s="7" t="str">
        <f t="shared" ref="J74" si="100">CONCATENATE(B74,C74)</f>
        <v/>
      </c>
      <c r="K74" s="9" t="str">
        <f t="shared" ref="K74" si="101">IF(OR(H74="",H74=0),L74,H74)</f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90"/>
        <v/>
      </c>
      <c r="G75" s="7" t="str">
        <f t="shared" si="91"/>
        <v/>
      </c>
      <c r="H75" s="5" t="str">
        <f t="shared" si="92"/>
        <v/>
      </c>
      <c r="I75" s="122" t="str">
        <f t="shared" si="93"/>
        <v/>
      </c>
      <c r="J75" s="7" t="str">
        <f t="shared" si="94"/>
        <v/>
      </c>
      <c r="K75" s="9" t="str">
        <f t="shared" si="95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90"/>
        <v/>
      </c>
      <c r="G76" s="7" t="str">
        <f t="shared" si="91"/>
        <v/>
      </c>
      <c r="H76" s="5" t="str">
        <f t="shared" si="92"/>
        <v/>
      </c>
      <c r="I76" s="122" t="str">
        <f t="shared" si="93"/>
        <v/>
      </c>
      <c r="J76" s="7" t="str">
        <f t="shared" si="94"/>
        <v/>
      </c>
      <c r="K76" s="9" t="str">
        <f t="shared" si="95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90"/>
        <v/>
      </c>
      <c r="G77" s="7" t="str">
        <f t="shared" si="91"/>
        <v/>
      </c>
      <c r="H77" s="5" t="str">
        <f t="shared" si="92"/>
        <v/>
      </c>
      <c r="I77" s="122" t="str">
        <f t="shared" si="93"/>
        <v/>
      </c>
      <c r="J77" s="7" t="str">
        <f t="shared" si="94"/>
        <v/>
      </c>
      <c r="K77" s="9" t="str">
        <f t="shared" si="95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90"/>
        <v/>
      </c>
      <c r="G78" s="7" t="str">
        <f t="shared" si="91"/>
        <v/>
      </c>
      <c r="H78" s="5" t="str">
        <f t="shared" si="92"/>
        <v/>
      </c>
      <c r="I78" s="122" t="str">
        <f t="shared" si="93"/>
        <v/>
      </c>
      <c r="J78" s="7" t="str">
        <f t="shared" si="94"/>
        <v/>
      </c>
      <c r="K78" s="9" t="str">
        <f t="shared" si="95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90"/>
        <v/>
      </c>
      <c r="G79" s="7" t="str">
        <f t="shared" si="91"/>
        <v/>
      </c>
      <c r="H79" s="5" t="str">
        <f t="shared" si="92"/>
        <v/>
      </c>
      <c r="I79" s="122" t="str">
        <f t="shared" si="93"/>
        <v/>
      </c>
      <c r="J79" s="7" t="str">
        <f t="shared" si="94"/>
        <v/>
      </c>
      <c r="K79" s="9" t="str">
        <f t="shared" si="95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ref="F81:F88" si="102">IF(ISBLANK(B81),"",IF(I81="L","Baixa",IF(I81="A","Média",IF(I81="","","Alta"))))</f>
        <v/>
      </c>
      <c r="G81" s="7" t="str">
        <f t="shared" ref="G81:G88" si="103">CONCATENATE(B81,I81)</f>
        <v/>
      </c>
      <c r="H81" s="5" t="str">
        <f t="shared" ref="H81:H88" si="104">IF(ISBLANK(B81),"",IF(B81="ALI",IF(I81="L",7,IF(I81="A",10,15)),IF(B81="AIE",IF(I81="L",5,IF(I81="A",7,10)),IF(B81="SE",IF(I81="L",4,IF(I81="A",5,7)),IF(OR(B81="EE",B81="CE"),IF(I81="L",3,IF(I81="A",4,6)),0)))))</f>
        <v/>
      </c>
      <c r="I81" s="122" t="str">
        <f t="shared" ref="I81:I88" si="105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/>
      </c>
      <c r="J81" s="7" t="str">
        <f t="shared" ref="J81:J88" si="106">CONCATENATE(B81,C81)</f>
        <v/>
      </c>
      <c r="K81" s="9" t="str">
        <f t="shared" ref="K81:K88" si="107">IF(OR(H81="",H81=0),L81,H81)</f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ref="F82" si="108">IF(ISBLANK(B82),"",IF(I82="L","Baixa",IF(I82="A","Média",IF(I82="","","Alta"))))</f>
        <v/>
      </c>
      <c r="G82" s="7" t="str">
        <f t="shared" ref="G82" si="109">CONCATENATE(B82,I82)</f>
        <v/>
      </c>
      <c r="H82" s="5" t="str">
        <f t="shared" ref="H82" si="110">IF(ISBLANK(B82),"",IF(B82="ALI",IF(I82="L",7,IF(I82="A",10,15)),IF(B82="AIE",IF(I82="L",5,IF(I82="A",7,10)),IF(B82="SE",IF(I82="L",4,IF(I82="A",5,7)),IF(OR(B82="EE",B82="CE"),IF(I82="L",3,IF(I82="A",4,6)),0)))))</f>
        <v/>
      </c>
      <c r="I82" s="122" t="str">
        <f t="shared" ref="I82" si="111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7" t="str">
        <f t="shared" ref="J82" si="112">CONCATENATE(B82,C82)</f>
        <v/>
      </c>
      <c r="K82" s="9" t="str">
        <f t="shared" ref="K82" si="113">IF(OR(H82="",H82=0),L82,H82)</f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102"/>
        <v/>
      </c>
      <c r="G83" s="7" t="str">
        <f t="shared" si="103"/>
        <v/>
      </c>
      <c r="H83" s="5" t="str">
        <f t="shared" si="104"/>
        <v/>
      </c>
      <c r="I83" s="122" t="str">
        <f t="shared" si="105"/>
        <v/>
      </c>
      <c r="J83" s="7" t="str">
        <f t="shared" si="106"/>
        <v/>
      </c>
      <c r="K83" s="9" t="str">
        <f t="shared" si="107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102"/>
        <v/>
      </c>
      <c r="G84" s="7" t="str">
        <f t="shared" si="103"/>
        <v/>
      </c>
      <c r="H84" s="5" t="str">
        <f t="shared" si="104"/>
        <v/>
      </c>
      <c r="I84" s="122" t="str">
        <f t="shared" si="105"/>
        <v/>
      </c>
      <c r="J84" s="7" t="str">
        <f t="shared" si="106"/>
        <v/>
      </c>
      <c r="K84" s="9" t="str">
        <f t="shared" si="107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102"/>
        <v/>
      </c>
      <c r="G85" s="7" t="str">
        <f t="shared" si="103"/>
        <v/>
      </c>
      <c r="H85" s="5" t="str">
        <f t="shared" si="104"/>
        <v/>
      </c>
      <c r="I85" s="122" t="str">
        <f t="shared" si="105"/>
        <v/>
      </c>
      <c r="J85" s="7" t="str">
        <f t="shared" si="106"/>
        <v/>
      </c>
      <c r="K85" s="9" t="str">
        <f t="shared" si="107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102"/>
        <v/>
      </c>
      <c r="G86" s="7" t="str">
        <f t="shared" si="103"/>
        <v/>
      </c>
      <c r="H86" s="5" t="str">
        <f t="shared" si="104"/>
        <v/>
      </c>
      <c r="I86" s="122" t="str">
        <f t="shared" si="105"/>
        <v/>
      </c>
      <c r="J86" s="7" t="str">
        <f t="shared" si="106"/>
        <v/>
      </c>
      <c r="K86" s="9" t="str">
        <f t="shared" si="107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102"/>
        <v/>
      </c>
      <c r="G87" s="7" t="str">
        <f t="shared" si="103"/>
        <v/>
      </c>
      <c r="H87" s="5" t="str">
        <f t="shared" si="104"/>
        <v/>
      </c>
      <c r="I87" s="122" t="str">
        <f t="shared" si="105"/>
        <v/>
      </c>
      <c r="J87" s="7" t="str">
        <f t="shared" si="106"/>
        <v/>
      </c>
      <c r="K87" s="9" t="str">
        <f t="shared" si="107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102"/>
        <v/>
      </c>
      <c r="G88" s="7" t="str">
        <f t="shared" si="103"/>
        <v/>
      </c>
      <c r="H88" s="5" t="str">
        <f t="shared" si="104"/>
        <v/>
      </c>
      <c r="I88" s="122" t="str">
        <f t="shared" si="105"/>
        <v/>
      </c>
      <c r="J88" s="7" t="str">
        <f t="shared" si="106"/>
        <v/>
      </c>
      <c r="K88" s="9" t="str">
        <f t="shared" si="107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90"/>
        <v/>
      </c>
      <c r="G89" s="7" t="str">
        <f t="shared" si="91"/>
        <v/>
      </c>
      <c r="H89" s="5" t="str">
        <f t="shared" si="92"/>
        <v/>
      </c>
      <c r="I89" s="122" t="str">
        <f t="shared" si="93"/>
        <v/>
      </c>
      <c r="J89" s="7" t="str">
        <f t="shared" si="94"/>
        <v/>
      </c>
      <c r="K89" s="9" t="str">
        <f t="shared" si="95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90"/>
        <v/>
      </c>
      <c r="G90" s="7" t="str">
        <f t="shared" si="91"/>
        <v/>
      </c>
      <c r="H90" s="5" t="str">
        <f t="shared" si="92"/>
        <v/>
      </c>
      <c r="I90" s="122" t="str">
        <f t="shared" si="93"/>
        <v/>
      </c>
      <c r="J90" s="7" t="str">
        <f t="shared" si="94"/>
        <v/>
      </c>
      <c r="K90" s="9" t="str">
        <f t="shared" si="95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ref="F91:F92" si="114">IF(ISBLANK(B91),"",IF(I91="L","Baixa",IF(I91="A","Média",IF(I91="","","Alta"))))</f>
        <v/>
      </c>
      <c r="G91" s="7" t="str">
        <f t="shared" ref="G91:G92" si="115">CONCATENATE(B91,I91)</f>
        <v/>
      </c>
      <c r="H91" s="5" t="str">
        <f t="shared" ref="H91:H92" si="116">IF(ISBLANK(B91),"",IF(B91="ALI",IF(I91="L",7,IF(I91="A",10,15)),IF(B91="AIE",IF(I91="L",5,IF(I91="A",7,10)),IF(B91="SE",IF(I91="L",4,IF(I91="A",5,7)),IF(OR(B91="EE",B91="CE"),IF(I91="L",3,IF(I91="A",4,6)),0)))))</f>
        <v/>
      </c>
      <c r="I91" s="122" t="str">
        <f t="shared" ref="I91:I92" si="117">IF(OR(ISBLANK(D91),ISBLANK(E91)),IF(OR(B91="ALI",B91="AIE"),"L",IF(OR(B91="EE",B91="SE",B91="CE"),"A","")),IF(B91="EE",IF(E91&gt;=3,IF(D91&gt;=5,"H","A"),IF(E91&gt;=2,IF(D91&gt;=16,"H",IF(D91&lt;=4,"L","A")),IF(D91&lt;=15,"L","A"))),IF(OR(B91="SE",B91="CE"),IF(E91&gt;=4,IF(D91&gt;=6,"H","A"),IF(E91&gt;=2,IF(D91&gt;=20,"H",IF(D91&lt;=5,"L","A")),IF(D91&lt;=19,"L","A"))),IF(OR(B91="ALI",B91="AIE"),IF(E91&gt;=6,IF(D91&gt;=20,"H","A"),IF(E91&gt;=2,IF(D91&gt;=51,"H",IF(D91&lt;=19,"L","A")),IF(D91&lt;=50,"L","A"))),""))))</f>
        <v/>
      </c>
      <c r="J91" s="7" t="str">
        <f t="shared" ref="J91:J92" si="118">CONCATENATE(B91,C91)</f>
        <v/>
      </c>
      <c r="K91" s="9" t="str">
        <f t="shared" ref="K91:K92" si="119">IF(OR(H91="",H91=0),L91,H91)</f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114"/>
        <v/>
      </c>
      <c r="G92" s="7" t="str">
        <f t="shared" si="115"/>
        <v/>
      </c>
      <c r="H92" s="5" t="str">
        <f t="shared" si="116"/>
        <v/>
      </c>
      <c r="I92" s="122" t="str">
        <f t="shared" si="117"/>
        <v/>
      </c>
      <c r="J92" s="7" t="str">
        <f t="shared" si="118"/>
        <v/>
      </c>
      <c r="K92" s="9" t="str">
        <f t="shared" si="119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" si="120">IF(ISBLANK(B93),"",IF(I93="L","Baixa",IF(I93="A","Média",IF(I93="","","Alta"))))</f>
        <v/>
      </c>
      <c r="G93" s="7" t="str">
        <f t="shared" ref="G93" si="121">CONCATENATE(B93,I93)</f>
        <v/>
      </c>
      <c r="H93" s="5" t="str">
        <f t="shared" ref="H93" si="122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" si="123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" si="124">CONCATENATE(B93,C93)</f>
        <v/>
      </c>
      <c r="K93" s="9" t="str">
        <f t="shared" ref="K93" si="125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90"/>
        <v/>
      </c>
      <c r="G94" s="7" t="str">
        <f t="shared" si="91"/>
        <v/>
      </c>
      <c r="H94" s="5" t="str">
        <f t="shared" si="92"/>
        <v/>
      </c>
      <c r="I94" s="122" t="str">
        <f t="shared" si="93"/>
        <v/>
      </c>
      <c r="J94" s="7" t="str">
        <f t="shared" si="94"/>
        <v/>
      </c>
      <c r="K94" s="9" t="str">
        <f t="shared" si="95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90"/>
        <v/>
      </c>
      <c r="G95" s="7" t="str">
        <f t="shared" si="91"/>
        <v/>
      </c>
      <c r="H95" s="5" t="str">
        <f t="shared" si="92"/>
        <v/>
      </c>
      <c r="I95" s="122" t="str">
        <f t="shared" si="93"/>
        <v/>
      </c>
      <c r="J95" s="7" t="str">
        <f t="shared" si="94"/>
        <v/>
      </c>
      <c r="K95" s="9" t="str">
        <f t="shared" si="9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ref="F96:F99" si="126">IF(ISBLANK(B96),"",IF(I96="L","Baixa",IF(I96="A","Média",IF(I96="","","Alta"))))</f>
        <v/>
      </c>
      <c r="G96" s="7" t="str">
        <f t="shared" ref="G96:G99" si="127">CONCATENATE(B96,I96)</f>
        <v/>
      </c>
      <c r="H96" s="5" t="str">
        <f t="shared" ref="H96:H99" si="128">IF(ISBLANK(B96),"",IF(B96="ALI",IF(I96="L",7,IF(I96="A",10,15)),IF(B96="AIE",IF(I96="L",5,IF(I96="A",7,10)),IF(B96="SE",IF(I96="L",4,IF(I96="A",5,7)),IF(OR(B96="EE",B96="CE"),IF(I96="L",3,IF(I96="A",4,6)),0)))))</f>
        <v/>
      </c>
      <c r="I96" s="122" t="str">
        <f t="shared" ref="I96:I99" si="129"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  <v/>
      </c>
      <c r="J96" s="7" t="str">
        <f t="shared" ref="J96:J99" si="130">CONCATENATE(B96,C96)</f>
        <v/>
      </c>
      <c r="K96" s="9" t="str">
        <f t="shared" ref="K96:K99" si="131">IF(OR(H96="",H96=0),L96,H96)</f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98" si="132">IF(ISBLANK(B97),"",IF(I97="L","Baixa",IF(I97="A","Média",IF(I97="","","Alta"))))</f>
        <v/>
      </c>
      <c r="G97" s="7" t="str">
        <f t="shared" ref="G97:G98" si="133">CONCATENATE(B97,I97)</f>
        <v/>
      </c>
      <c r="H97" s="5" t="str">
        <f t="shared" ref="H97:H98" si="134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98" si="135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98" si="136">CONCATENATE(B97,C97)</f>
        <v/>
      </c>
      <c r="K97" s="9" t="str">
        <f t="shared" ref="K97:K98" si="137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32"/>
        <v/>
      </c>
      <c r="G98" s="7" t="str">
        <f t="shared" si="133"/>
        <v/>
      </c>
      <c r="H98" s="5" t="str">
        <f t="shared" si="134"/>
        <v/>
      </c>
      <c r="I98" s="122" t="str">
        <f t="shared" si="135"/>
        <v/>
      </c>
      <c r="J98" s="7" t="str">
        <f t="shared" si="136"/>
        <v/>
      </c>
      <c r="K98" s="9" t="str">
        <f t="shared" si="137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si="126"/>
        <v/>
      </c>
      <c r="G99" s="7" t="str">
        <f t="shared" si="127"/>
        <v/>
      </c>
      <c r="H99" s="5" t="str">
        <f t="shared" si="128"/>
        <v/>
      </c>
      <c r="I99" s="122" t="str">
        <f t="shared" si="129"/>
        <v/>
      </c>
      <c r="J99" s="7" t="str">
        <f t="shared" si="130"/>
        <v/>
      </c>
      <c r="K99" s="9" t="str">
        <f t="shared" si="13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ref="F100:F105" si="138">IF(ISBLANK(B100),"",IF(I100="L","Baixa",IF(I100="A","Média",IF(I100="","","Alta"))))</f>
        <v/>
      </c>
      <c r="G100" s="7" t="str">
        <f t="shared" ref="G100:G105" si="139">CONCATENATE(B100,I100)</f>
        <v/>
      </c>
      <c r="H100" s="5" t="str">
        <f t="shared" ref="H100:H105" si="140">IF(ISBLANK(B100),"",IF(B100="ALI",IF(I100="L",7,IF(I100="A",10,15)),IF(B100="AIE",IF(I100="L",5,IF(I100="A",7,10)),IF(B100="SE",IF(I100="L",4,IF(I100="A",5,7)),IF(OR(B100="EE",B100="CE"),IF(I100="L",3,IF(I100="A",4,6)),0)))))</f>
        <v/>
      </c>
      <c r="I100" s="122" t="str">
        <f t="shared" ref="I100:I105" si="141"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  <v/>
      </c>
      <c r="J100" s="7" t="str">
        <f t="shared" ref="J100:J105" si="142">CONCATENATE(B100,C100)</f>
        <v/>
      </c>
      <c r="K100" s="9" t="str">
        <f t="shared" ref="K100:K105" si="143">IF(OR(H100="",H100=0),L100,H100)</f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138"/>
        <v/>
      </c>
      <c r="G101" s="7" t="str">
        <f t="shared" si="139"/>
        <v/>
      </c>
      <c r="H101" s="5" t="str">
        <f t="shared" si="140"/>
        <v/>
      </c>
      <c r="I101" s="122" t="str">
        <f t="shared" si="141"/>
        <v/>
      </c>
      <c r="J101" s="7" t="str">
        <f t="shared" si="142"/>
        <v/>
      </c>
      <c r="K101" s="9" t="str">
        <f t="shared" si="143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ref="F102:F103" si="144">IF(ISBLANK(B102),"",IF(I102="L","Baixa",IF(I102="A","Média",IF(I102="","","Alta"))))</f>
        <v/>
      </c>
      <c r="G102" s="7" t="str">
        <f t="shared" ref="G102:G103" si="145">CONCATENATE(B102,I102)</f>
        <v/>
      </c>
      <c r="H102" s="5" t="str">
        <f t="shared" ref="H102:H103" si="146">IF(ISBLANK(B102),"",IF(B102="ALI",IF(I102="L",7,IF(I102="A",10,15)),IF(B102="AIE",IF(I102="L",5,IF(I102="A",7,10)),IF(B102="SE",IF(I102="L",4,IF(I102="A",5,7)),IF(OR(B102="EE",B102="CE"),IF(I102="L",3,IF(I102="A",4,6)),0)))))</f>
        <v/>
      </c>
      <c r="I102" s="122" t="str">
        <f t="shared" ref="I102:I103" si="147"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  <v/>
      </c>
      <c r="J102" s="7" t="str">
        <f t="shared" ref="J102:J103" si="148">CONCATENATE(B102,C102)</f>
        <v/>
      </c>
      <c r="K102" s="9" t="str">
        <f t="shared" ref="K102:K103" si="149">IF(OR(H102="",H102=0),L102,H102)</f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/>
      <c r="B103" s="4"/>
      <c r="C103" s="4"/>
      <c r="D103" s="7"/>
      <c r="E103" s="7"/>
      <c r="F103" s="8" t="str">
        <f t="shared" si="144"/>
        <v/>
      </c>
      <c r="G103" s="7" t="str">
        <f t="shared" si="145"/>
        <v/>
      </c>
      <c r="H103" s="5" t="str">
        <f t="shared" si="146"/>
        <v/>
      </c>
      <c r="I103" s="122" t="str">
        <f t="shared" si="147"/>
        <v/>
      </c>
      <c r="J103" s="7" t="str">
        <f t="shared" si="148"/>
        <v/>
      </c>
      <c r="K103" s="9" t="str">
        <f t="shared" si="149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ref="F104" si="150">IF(ISBLANK(B104),"",IF(I104="L","Baixa",IF(I104="A","Média",IF(I104="","","Alta"))))</f>
        <v/>
      </c>
      <c r="G104" s="7" t="str">
        <f t="shared" ref="G104" si="151">CONCATENATE(B104,I104)</f>
        <v/>
      </c>
      <c r="H104" s="5" t="str">
        <f t="shared" ref="H104" si="152">IF(ISBLANK(B104),"",IF(B104="ALI",IF(I104="L",7,IF(I104="A",10,15)),IF(B104="AIE",IF(I104="L",5,IF(I104="A",7,10)),IF(B104="SE",IF(I104="L",4,IF(I104="A",5,7)),IF(OR(B104="EE",B104="CE"),IF(I104="L",3,IF(I104="A",4,6)),0)))))</f>
        <v/>
      </c>
      <c r="I104" s="122" t="str">
        <f t="shared" ref="I104" si="153"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7" t="str">
        <f t="shared" ref="J104" si="154">CONCATENATE(B104,C104)</f>
        <v/>
      </c>
      <c r="K104" s="9" t="str">
        <f t="shared" ref="K104" si="155">IF(OR(H104="",H104=0),L104,H104)</f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138"/>
        <v/>
      </c>
      <c r="G105" s="7" t="str">
        <f t="shared" si="139"/>
        <v/>
      </c>
      <c r="H105" s="5" t="str">
        <f t="shared" si="140"/>
        <v/>
      </c>
      <c r="I105" s="122" t="str">
        <f t="shared" si="141"/>
        <v/>
      </c>
      <c r="J105" s="7" t="str">
        <f t="shared" si="142"/>
        <v/>
      </c>
      <c r="K105" s="9" t="str">
        <f t="shared" si="14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9"/>
      <c r="B106" s="4"/>
      <c r="C106" s="4"/>
      <c r="D106" s="7"/>
      <c r="E106" s="7"/>
      <c r="F106" s="8" t="str">
        <f t="shared" ref="F106" si="156">IF(ISBLANK(B106),"",IF(I106="L","Baixa",IF(I106="A","Média",IF(I106="","","Alta"))))</f>
        <v/>
      </c>
      <c r="G106" s="7" t="str">
        <f t="shared" ref="G106" si="157">CONCATENATE(B106,I106)</f>
        <v/>
      </c>
      <c r="H106" s="5" t="str">
        <f t="shared" ref="H106" si="158">IF(ISBLANK(B106),"",IF(B106="ALI",IF(I106="L",7,IF(I106="A",10,15)),IF(B106="AIE",IF(I106="L",5,IF(I106="A",7,10)),IF(B106="SE",IF(I106="L",4,IF(I106="A",5,7)),IF(OR(B106="EE",B106="CE"),IF(I106="L",3,IF(I106="A",4,6)),0)))))</f>
        <v/>
      </c>
      <c r="I106" s="122" t="str">
        <f t="shared" ref="I106" si="159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" si="160">CONCATENATE(B106,C106)</f>
        <v/>
      </c>
      <c r="K106" s="9" t="str">
        <f t="shared" ref="K106" si="161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9"/>
      <c r="B107" s="4"/>
      <c r="C107" s="4"/>
      <c r="D107" s="7"/>
      <c r="E107" s="7"/>
      <c r="F107" s="8" t="str">
        <f t="shared" si="90"/>
        <v/>
      </c>
      <c r="G107" s="7" t="str">
        <f t="shared" si="91"/>
        <v/>
      </c>
      <c r="H107" s="5" t="str">
        <f t="shared" si="92"/>
        <v/>
      </c>
      <c r="I107" s="122" t="str">
        <f t="shared" si="93"/>
        <v/>
      </c>
      <c r="J107" s="7" t="str">
        <f t="shared" si="94"/>
        <v/>
      </c>
      <c r="K107" s="9" t="str">
        <f t="shared" si="95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90"/>
        <v/>
      </c>
      <c r="G108" s="7" t="str">
        <f t="shared" si="91"/>
        <v/>
      </c>
      <c r="H108" s="5" t="str">
        <f t="shared" si="92"/>
        <v/>
      </c>
      <c r="I108" s="122" t="str">
        <f t="shared" si="93"/>
        <v/>
      </c>
      <c r="J108" s="7" t="str">
        <f t="shared" si="94"/>
        <v/>
      </c>
      <c r="K108" s="9" t="str">
        <f t="shared" si="95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90"/>
        <v/>
      </c>
      <c r="G109" s="7" t="str">
        <f t="shared" si="91"/>
        <v/>
      </c>
      <c r="H109" s="5" t="str">
        <f t="shared" si="92"/>
        <v/>
      </c>
      <c r="I109" s="122" t="str">
        <f t="shared" si="93"/>
        <v/>
      </c>
      <c r="J109" s="7" t="str">
        <f t="shared" si="94"/>
        <v/>
      </c>
      <c r="K109" s="9" t="str">
        <f t="shared" si="95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90"/>
        <v/>
      </c>
      <c r="G110" s="7" t="str">
        <f t="shared" si="91"/>
        <v/>
      </c>
      <c r="H110" s="5" t="str">
        <f t="shared" si="92"/>
        <v/>
      </c>
      <c r="I110" s="122" t="str">
        <f t="shared" si="93"/>
        <v/>
      </c>
      <c r="J110" s="7" t="str">
        <f t="shared" si="94"/>
        <v/>
      </c>
      <c r="K110" s="9" t="str">
        <f t="shared" si="95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90"/>
        <v/>
      </c>
      <c r="G111" s="7" t="str">
        <f t="shared" si="91"/>
        <v/>
      </c>
      <c r="H111" s="5" t="str">
        <f t="shared" si="92"/>
        <v/>
      </c>
      <c r="I111" s="122" t="str">
        <f t="shared" si="93"/>
        <v/>
      </c>
      <c r="J111" s="7" t="str">
        <f t="shared" si="94"/>
        <v/>
      </c>
      <c r="K111" s="9" t="str">
        <f t="shared" si="95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90"/>
        <v/>
      </c>
      <c r="G112" s="7" t="str">
        <f t="shared" si="91"/>
        <v/>
      </c>
      <c r="H112" s="5" t="str">
        <f t="shared" si="92"/>
        <v/>
      </c>
      <c r="I112" s="122" t="str">
        <f t="shared" si="93"/>
        <v/>
      </c>
      <c r="J112" s="7" t="str">
        <f t="shared" si="94"/>
        <v/>
      </c>
      <c r="K112" s="9" t="str">
        <f t="shared" si="95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90"/>
        <v/>
      </c>
      <c r="G113" s="7" t="str">
        <f t="shared" si="91"/>
        <v/>
      </c>
      <c r="H113" s="5" t="str">
        <f t="shared" si="92"/>
        <v/>
      </c>
      <c r="I113" s="122" t="str">
        <f t="shared" si="93"/>
        <v/>
      </c>
      <c r="J113" s="7" t="str">
        <f t="shared" si="94"/>
        <v/>
      </c>
      <c r="K113" s="9" t="str">
        <f t="shared" si="95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90"/>
        <v/>
      </c>
      <c r="G114" s="7" t="str">
        <f t="shared" si="91"/>
        <v/>
      </c>
      <c r="H114" s="5" t="str">
        <f t="shared" si="92"/>
        <v/>
      </c>
      <c r="I114" s="122" t="str">
        <f t="shared" si="93"/>
        <v/>
      </c>
      <c r="J114" s="7" t="str">
        <f t="shared" si="94"/>
        <v/>
      </c>
      <c r="K114" s="9" t="str">
        <f t="shared" si="95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90"/>
        <v/>
      </c>
      <c r="G115" s="7" t="str">
        <f t="shared" si="91"/>
        <v/>
      </c>
      <c r="H115" s="5" t="str">
        <f t="shared" si="92"/>
        <v/>
      </c>
      <c r="I115" s="122" t="str">
        <f t="shared" si="93"/>
        <v/>
      </c>
      <c r="J115" s="7" t="str">
        <f t="shared" si="94"/>
        <v/>
      </c>
      <c r="K115" s="9" t="str">
        <f t="shared" si="95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90"/>
        <v/>
      </c>
      <c r="G116" s="7" t="str">
        <f t="shared" si="91"/>
        <v/>
      </c>
      <c r="H116" s="5" t="str">
        <f t="shared" si="92"/>
        <v/>
      </c>
      <c r="I116" s="122" t="str">
        <f t="shared" si="93"/>
        <v/>
      </c>
      <c r="J116" s="7" t="str">
        <f t="shared" si="94"/>
        <v/>
      </c>
      <c r="K116" s="9" t="str">
        <f t="shared" si="95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90"/>
        <v/>
      </c>
      <c r="G117" s="7" t="str">
        <f t="shared" si="91"/>
        <v/>
      </c>
      <c r="H117" s="5" t="str">
        <f t="shared" si="92"/>
        <v/>
      </c>
      <c r="I117" s="122" t="str">
        <f t="shared" si="93"/>
        <v/>
      </c>
      <c r="J117" s="7" t="str">
        <f t="shared" si="94"/>
        <v/>
      </c>
      <c r="K117" s="9" t="str">
        <f t="shared" si="95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8"/>
      <c r="B118" s="4"/>
      <c r="C118" s="4"/>
      <c r="D118" s="7"/>
      <c r="E118" s="7"/>
      <c r="F118" s="8" t="str">
        <f t="shared" si="90"/>
        <v/>
      </c>
      <c r="G118" s="7" t="str">
        <f t="shared" si="91"/>
        <v/>
      </c>
      <c r="H118" s="5" t="str">
        <f t="shared" si="92"/>
        <v/>
      </c>
      <c r="I118" s="122" t="str">
        <f t="shared" si="93"/>
        <v/>
      </c>
      <c r="J118" s="7" t="str">
        <f t="shared" si="94"/>
        <v/>
      </c>
      <c r="K118" s="9" t="str">
        <f t="shared" si="9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90"/>
        <v/>
      </c>
      <c r="G119" s="7" t="str">
        <f t="shared" si="91"/>
        <v/>
      </c>
      <c r="H119" s="5" t="str">
        <f t="shared" si="92"/>
        <v/>
      </c>
      <c r="I119" s="122" t="str">
        <f t="shared" si="93"/>
        <v/>
      </c>
      <c r="J119" s="7" t="str">
        <f t="shared" si="94"/>
        <v/>
      </c>
      <c r="K119" s="9" t="str">
        <f t="shared" si="95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:F121" si="162">IF(ISBLANK(B120),"",IF(I120="L","Baixa",IF(I120="A","Média",IF(I120="","","Alta"))))</f>
        <v/>
      </c>
      <c r="G120" s="7" t="str">
        <f t="shared" ref="G120:G121" si="163">CONCATENATE(B120,I120)</f>
        <v/>
      </c>
      <c r="H120" s="5" t="str">
        <f t="shared" ref="H120:H121" si="164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:I121" si="165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:J121" si="166">CONCATENATE(B120,C120)</f>
        <v/>
      </c>
      <c r="K120" s="9" t="str">
        <f t="shared" ref="K120:K121" si="167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162"/>
        <v/>
      </c>
      <c r="G121" s="7" t="str">
        <f t="shared" si="163"/>
        <v/>
      </c>
      <c r="H121" s="5" t="str">
        <f t="shared" si="164"/>
        <v/>
      </c>
      <c r="I121" s="122" t="str">
        <f t="shared" si="165"/>
        <v/>
      </c>
      <c r="J121" s="7" t="str">
        <f t="shared" si="166"/>
        <v/>
      </c>
      <c r="K121" s="9" t="str">
        <f t="shared" si="167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90"/>
        <v/>
      </c>
      <c r="G122" s="7" t="str">
        <f t="shared" si="91"/>
        <v/>
      </c>
      <c r="H122" s="5" t="str">
        <f t="shared" si="92"/>
        <v/>
      </c>
      <c r="I122" s="122" t="str">
        <f t="shared" si="93"/>
        <v/>
      </c>
      <c r="J122" s="7" t="str">
        <f t="shared" si="94"/>
        <v/>
      </c>
      <c r="K122" s="9" t="str">
        <f t="shared" si="95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8">IF(ISBLANK(B123),"",IF(I123="L","Baixa",IF(I123="A","Média",IF(I123="","","Alta"))))</f>
        <v/>
      </c>
      <c r="G123" s="7" t="str">
        <f t="shared" ref="G123" si="169">CONCATENATE(B123,I123)</f>
        <v/>
      </c>
      <c r="H123" s="5" t="str">
        <f t="shared" ref="H123" si="170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71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72">CONCATENATE(B123,C123)</f>
        <v/>
      </c>
      <c r="K123" s="9" t="str">
        <f t="shared" ref="K123" si="173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90"/>
        <v/>
      </c>
      <c r="G124" s="7" t="str">
        <f t="shared" si="91"/>
        <v/>
      </c>
      <c r="H124" s="5" t="str">
        <f t="shared" si="92"/>
        <v/>
      </c>
      <c r="I124" s="122" t="str">
        <f t="shared" si="93"/>
        <v/>
      </c>
      <c r="J124" s="7" t="str">
        <f t="shared" si="94"/>
        <v/>
      </c>
      <c r="K124" s="9" t="str">
        <f t="shared" si="95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90"/>
        <v/>
      </c>
      <c r="G125" s="7" t="str">
        <f t="shared" si="91"/>
        <v/>
      </c>
      <c r="H125" s="5" t="str">
        <f t="shared" si="92"/>
        <v/>
      </c>
      <c r="I125" s="122" t="str">
        <f t="shared" si="93"/>
        <v/>
      </c>
      <c r="J125" s="7" t="str">
        <f t="shared" si="94"/>
        <v/>
      </c>
      <c r="K125" s="9" t="str">
        <f t="shared" si="95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ref="F126" si="174">IF(ISBLANK(B126),"",IF(I126="L","Baixa",IF(I126="A","Média",IF(I126="","","Alta"))))</f>
        <v/>
      </c>
      <c r="G126" s="7" t="str">
        <f t="shared" ref="G126" si="175">CONCATENATE(B126,I126)</f>
        <v/>
      </c>
      <c r="H126" s="5" t="str">
        <f t="shared" ref="H126" si="176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" si="177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" si="178">CONCATENATE(B126,C126)</f>
        <v/>
      </c>
      <c r="K126" s="9" t="str">
        <f t="shared" ref="K126" si="179">IF(OR(H126="",H126=0),L126,H126)</f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90"/>
        <v/>
      </c>
      <c r="G127" s="7" t="str">
        <f t="shared" si="91"/>
        <v/>
      </c>
      <c r="H127" s="5" t="str">
        <f t="shared" si="92"/>
        <v/>
      </c>
      <c r="I127" s="122" t="str">
        <f t="shared" si="93"/>
        <v/>
      </c>
      <c r="J127" s="7" t="str">
        <f t="shared" si="94"/>
        <v/>
      </c>
      <c r="K127" s="9" t="str">
        <f t="shared" si="95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8"/>
      <c r="B128" s="4"/>
      <c r="C128" s="4"/>
      <c r="D128" s="7"/>
      <c r="E128" s="7"/>
      <c r="F128" s="8" t="str">
        <f t="shared" si="90"/>
        <v/>
      </c>
      <c r="G128" s="7" t="str">
        <f t="shared" si="91"/>
        <v/>
      </c>
      <c r="H128" s="5" t="str">
        <f t="shared" si="92"/>
        <v/>
      </c>
      <c r="I128" s="122" t="str">
        <f t="shared" si="93"/>
        <v/>
      </c>
      <c r="J128" s="7" t="str">
        <f t="shared" si="94"/>
        <v/>
      </c>
      <c r="K128" s="9" t="str">
        <f t="shared" si="95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90"/>
        <v/>
      </c>
      <c r="G129" s="7" t="str">
        <f t="shared" si="91"/>
        <v/>
      </c>
      <c r="H129" s="5" t="str">
        <f t="shared" si="92"/>
        <v/>
      </c>
      <c r="I129" s="122" t="str">
        <f t="shared" si="93"/>
        <v/>
      </c>
      <c r="J129" s="7" t="str">
        <f t="shared" si="94"/>
        <v/>
      </c>
      <c r="K129" s="9" t="str">
        <f t="shared" si="95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90"/>
        <v/>
      </c>
      <c r="G130" s="7" t="str">
        <f t="shared" si="91"/>
        <v/>
      </c>
      <c r="H130" s="5" t="str">
        <f t="shared" si="92"/>
        <v/>
      </c>
      <c r="I130" s="122" t="str">
        <f t="shared" si="93"/>
        <v/>
      </c>
      <c r="J130" s="7" t="str">
        <f t="shared" si="94"/>
        <v/>
      </c>
      <c r="K130" s="9" t="str">
        <f t="shared" si="95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90"/>
        <v/>
      </c>
      <c r="G131" s="7" t="str">
        <f t="shared" si="91"/>
        <v/>
      </c>
      <c r="H131" s="5" t="str">
        <f t="shared" si="92"/>
        <v/>
      </c>
      <c r="I131" s="122" t="str">
        <f t="shared" si="93"/>
        <v/>
      </c>
      <c r="J131" s="7" t="str">
        <f t="shared" si="94"/>
        <v/>
      </c>
      <c r="K131" s="9" t="str">
        <f t="shared" si="95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ref="F132" si="180">IF(ISBLANK(B132),"",IF(I132="L","Baixa",IF(I132="A","Média",IF(I132="","","Alta"))))</f>
        <v/>
      </c>
      <c r="G132" s="7" t="str">
        <f t="shared" ref="G132" si="181">CONCATENATE(B132,I132)</f>
        <v/>
      </c>
      <c r="H132" s="5" t="str">
        <f t="shared" ref="H132" si="182">IF(ISBLANK(B132),"",IF(B132="ALI",IF(I132="L",7,IF(I132="A",10,15)),IF(B132="AIE",IF(I132="L",5,IF(I132="A",7,10)),IF(B132="SE",IF(I132="L",4,IF(I132="A",5,7)),IF(OR(B132="EE",B132="CE"),IF(I132="L",3,IF(I132="A",4,6)),0)))))</f>
        <v/>
      </c>
      <c r="I132" s="122" t="str">
        <f t="shared" ref="I132" si="183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 t="shared" ref="J132" si="184">CONCATENATE(B132,C132)</f>
        <v/>
      </c>
      <c r="K132" s="9" t="str">
        <f t="shared" ref="K132" si="185">IF(OR(H132="",H132=0),L132,H132)</f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90"/>
        <v/>
      </c>
      <c r="G133" s="7" t="str">
        <f t="shared" si="91"/>
        <v/>
      </c>
      <c r="H133" s="5" t="str">
        <f t="shared" si="92"/>
        <v/>
      </c>
      <c r="I133" s="122" t="str">
        <f t="shared" si="93"/>
        <v/>
      </c>
      <c r="J133" s="7" t="str">
        <f t="shared" si="94"/>
        <v/>
      </c>
      <c r="K133" s="9" t="str">
        <f t="shared" si="95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90"/>
        <v/>
      </c>
      <c r="G134" s="7" t="str">
        <f t="shared" si="91"/>
        <v/>
      </c>
      <c r="H134" s="5" t="str">
        <f t="shared" si="92"/>
        <v/>
      </c>
      <c r="I134" s="122" t="str">
        <f t="shared" si="93"/>
        <v/>
      </c>
      <c r="J134" s="7" t="str">
        <f t="shared" si="94"/>
        <v/>
      </c>
      <c r="K134" s="9" t="str">
        <f t="shared" si="95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90"/>
        <v/>
      </c>
      <c r="G135" s="7" t="str">
        <f t="shared" si="91"/>
        <v/>
      </c>
      <c r="H135" s="5" t="str">
        <f t="shared" si="92"/>
        <v/>
      </c>
      <c r="I135" s="122" t="str">
        <f t="shared" si="93"/>
        <v/>
      </c>
      <c r="J135" s="7" t="str">
        <f t="shared" si="94"/>
        <v/>
      </c>
      <c r="K135" s="9" t="str">
        <f t="shared" si="95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8"/>
      <c r="B136" s="4"/>
      <c r="C136" s="4"/>
      <c r="D136" s="7"/>
      <c r="E136" s="7"/>
      <c r="F136" s="8" t="str">
        <f t="shared" si="90"/>
        <v/>
      </c>
      <c r="G136" s="7" t="str">
        <f t="shared" si="91"/>
        <v/>
      </c>
      <c r="H136" s="5" t="str">
        <f t="shared" si="92"/>
        <v/>
      </c>
      <c r="I136" s="122" t="str">
        <f t="shared" si="93"/>
        <v/>
      </c>
      <c r="J136" s="7" t="str">
        <f t="shared" si="94"/>
        <v/>
      </c>
      <c r="K136" s="9" t="str">
        <f t="shared" si="95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90"/>
        <v/>
      </c>
      <c r="G137" s="7" t="str">
        <f t="shared" si="91"/>
        <v/>
      </c>
      <c r="H137" s="5" t="str">
        <f t="shared" si="92"/>
        <v/>
      </c>
      <c r="I137" s="122" t="str">
        <f t="shared" si="93"/>
        <v/>
      </c>
      <c r="J137" s="7" t="str">
        <f t="shared" si="94"/>
        <v/>
      </c>
      <c r="K137" s="9" t="str">
        <f t="shared" si="95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90"/>
        <v/>
      </c>
      <c r="G138" s="7" t="str">
        <f t="shared" si="91"/>
        <v/>
      </c>
      <c r="H138" s="5" t="str">
        <f t="shared" si="92"/>
        <v/>
      </c>
      <c r="I138" s="122" t="str">
        <f t="shared" si="93"/>
        <v/>
      </c>
      <c r="J138" s="7" t="str">
        <f t="shared" si="94"/>
        <v/>
      </c>
      <c r="K138" s="9" t="str">
        <f t="shared" si="95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90"/>
        <v/>
      </c>
      <c r="G139" s="7" t="str">
        <f t="shared" si="91"/>
        <v/>
      </c>
      <c r="H139" s="5" t="str">
        <f t="shared" si="92"/>
        <v/>
      </c>
      <c r="I139" s="122" t="str">
        <f t="shared" si="93"/>
        <v/>
      </c>
      <c r="J139" s="7" t="str">
        <f t="shared" si="94"/>
        <v/>
      </c>
      <c r="K139" s="9" t="str">
        <f t="shared" si="95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90"/>
        <v/>
      </c>
      <c r="G140" s="7" t="str">
        <f t="shared" si="91"/>
        <v/>
      </c>
      <c r="H140" s="5" t="str">
        <f t="shared" si="92"/>
        <v/>
      </c>
      <c r="I140" s="122" t="str">
        <f t="shared" si="93"/>
        <v/>
      </c>
      <c r="J140" s="7" t="str">
        <f t="shared" si="94"/>
        <v/>
      </c>
      <c r="K140" s="9" t="str">
        <f t="shared" si="95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90"/>
        <v/>
      </c>
      <c r="G141" s="7" t="str">
        <f t="shared" si="91"/>
        <v/>
      </c>
      <c r="H141" s="5" t="str">
        <f t="shared" si="92"/>
        <v/>
      </c>
      <c r="I141" s="122" t="str">
        <f t="shared" si="93"/>
        <v/>
      </c>
      <c r="J141" s="7" t="str">
        <f t="shared" si="94"/>
        <v/>
      </c>
      <c r="K141" s="9" t="str">
        <f t="shared" si="95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90"/>
        <v/>
      </c>
      <c r="G142" s="7" t="str">
        <f t="shared" si="91"/>
        <v/>
      </c>
      <c r="H142" s="5" t="str">
        <f t="shared" si="92"/>
        <v/>
      </c>
      <c r="I142" s="122" t="str">
        <f t="shared" si="93"/>
        <v/>
      </c>
      <c r="J142" s="7" t="str">
        <f t="shared" si="94"/>
        <v/>
      </c>
      <c r="K142" s="9" t="str">
        <f t="shared" si="95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90"/>
        <v/>
      </c>
      <c r="G143" s="7" t="str">
        <f t="shared" si="91"/>
        <v/>
      </c>
      <c r="H143" s="5" t="str">
        <f t="shared" si="92"/>
        <v/>
      </c>
      <c r="I143" s="122" t="str">
        <f t="shared" si="93"/>
        <v/>
      </c>
      <c r="J143" s="7" t="str">
        <f t="shared" si="94"/>
        <v/>
      </c>
      <c r="K143" s="9" t="str">
        <f t="shared" si="95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8"/>
      <c r="B144" s="4"/>
      <c r="C144" s="4"/>
      <c r="D144" s="7"/>
      <c r="E144" s="7"/>
      <c r="F144" s="8" t="str">
        <f t="shared" si="90"/>
        <v/>
      </c>
      <c r="G144" s="7" t="str">
        <f t="shared" si="91"/>
        <v/>
      </c>
      <c r="H144" s="5" t="str">
        <f t="shared" si="92"/>
        <v/>
      </c>
      <c r="I144" s="122" t="str">
        <f t="shared" si="93"/>
        <v/>
      </c>
      <c r="J144" s="7" t="str">
        <f t="shared" si="94"/>
        <v/>
      </c>
      <c r="K144" s="9" t="str">
        <f t="shared" si="95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90"/>
        <v/>
      </c>
      <c r="G145" s="7" t="str">
        <f t="shared" si="91"/>
        <v/>
      </c>
      <c r="H145" s="5" t="str">
        <f t="shared" si="92"/>
        <v/>
      </c>
      <c r="I145" s="122" t="str">
        <f t="shared" si="93"/>
        <v/>
      </c>
      <c r="J145" s="7" t="str">
        <f t="shared" si="94"/>
        <v/>
      </c>
      <c r="K145" s="9" t="str">
        <f t="shared" si="95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90"/>
        <v/>
      </c>
      <c r="G146" s="7" t="str">
        <f t="shared" si="91"/>
        <v/>
      </c>
      <c r="H146" s="5" t="str">
        <f t="shared" si="92"/>
        <v/>
      </c>
      <c r="I146" s="122" t="str">
        <f t="shared" si="93"/>
        <v/>
      </c>
      <c r="J146" s="7" t="str">
        <f t="shared" si="94"/>
        <v/>
      </c>
      <c r="K146" s="9" t="str">
        <f t="shared" si="95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90"/>
        <v/>
      </c>
      <c r="G147" s="7" t="str">
        <f t="shared" si="91"/>
        <v/>
      </c>
      <c r="H147" s="5" t="str">
        <f t="shared" si="92"/>
        <v/>
      </c>
      <c r="I147" s="122" t="str">
        <f t="shared" si="93"/>
        <v/>
      </c>
      <c r="J147" s="7" t="str">
        <f t="shared" si="94"/>
        <v/>
      </c>
      <c r="K147" s="9" t="str">
        <f t="shared" si="95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ref="F148:F216" si="186">IF(ISBLANK(B148),"",IF(I148="L","Baixa",IF(I148="A","Média",IF(I148="","","Alta"))))</f>
        <v/>
      </c>
      <c r="G148" s="7" t="str">
        <f t="shared" ref="G148:G216" si="187">CONCATENATE(B148,I148)</f>
        <v/>
      </c>
      <c r="H148" s="5" t="str">
        <f t="shared" ref="H148:H216" si="188">IF(ISBLANK(B148),"",IF(B148="ALI",IF(I148="L",7,IF(I148="A",10,15)),IF(B148="AIE",IF(I148="L",5,IF(I148="A",7,10)),IF(B148="SE",IF(I148="L",4,IF(I148="A",5,7)),IF(OR(B148="EE",B148="CE"),IF(I148="L",3,IF(I148="A",4,6)),0)))))</f>
        <v/>
      </c>
      <c r="I148" s="122" t="str">
        <f t="shared" ref="I148:I216" si="189"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  <v/>
      </c>
      <c r="J148" s="7" t="str">
        <f t="shared" ref="J148:J216" si="190">CONCATENATE(B148,C148)</f>
        <v/>
      </c>
      <c r="K148" s="9" t="str">
        <f t="shared" si="95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186"/>
        <v/>
      </c>
      <c r="G149" s="7" t="str">
        <f t="shared" si="187"/>
        <v/>
      </c>
      <c r="H149" s="5" t="str">
        <f t="shared" si="188"/>
        <v/>
      </c>
      <c r="I149" s="122" t="str">
        <f t="shared" si="189"/>
        <v/>
      </c>
      <c r="J149" s="7" t="str">
        <f t="shared" si="190"/>
        <v/>
      </c>
      <c r="K149" s="9" t="str">
        <f t="shared" si="95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86"/>
        <v/>
      </c>
      <c r="G150" s="7" t="str">
        <f t="shared" si="187"/>
        <v/>
      </c>
      <c r="H150" s="5" t="str">
        <f t="shared" si="188"/>
        <v/>
      </c>
      <c r="I150" s="122" t="str">
        <f t="shared" si="189"/>
        <v/>
      </c>
      <c r="J150" s="7" t="str">
        <f t="shared" si="190"/>
        <v/>
      </c>
      <c r="K150" s="9" t="str">
        <f t="shared" ref="K150:K225" si="191">IF(OR(H150="",H150=0),L150,H150)</f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86"/>
        <v/>
      </c>
      <c r="G151" s="7" t="str">
        <f t="shared" si="187"/>
        <v/>
      </c>
      <c r="H151" s="5" t="str">
        <f t="shared" si="188"/>
        <v/>
      </c>
      <c r="I151" s="122" t="str">
        <f t="shared" si="189"/>
        <v/>
      </c>
      <c r="J151" s="7" t="str">
        <f t="shared" si="190"/>
        <v/>
      </c>
      <c r="K151" s="9" t="str">
        <f t="shared" si="191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8"/>
      <c r="B152" s="4"/>
      <c r="C152" s="4"/>
      <c r="D152" s="7"/>
      <c r="E152" s="7"/>
      <c r="F152" s="8" t="str">
        <f t="shared" ref="F152" si="192">IF(ISBLANK(B152),"",IF(I152="L","Baixa",IF(I152="A","Média",IF(I152="","","Alta"))))</f>
        <v/>
      </c>
      <c r="G152" s="7" t="str">
        <f t="shared" ref="G152" si="193">CONCATENATE(B152,I152)</f>
        <v/>
      </c>
      <c r="H152" s="5" t="str">
        <f t="shared" ref="H152" si="194">IF(ISBLANK(B152),"",IF(B152="ALI",IF(I152="L",7,IF(I152="A",10,15)),IF(B152="AIE",IF(I152="L",5,IF(I152="A",7,10)),IF(B152="SE",IF(I152="L",4,IF(I152="A",5,7)),IF(OR(B152="EE",B152="CE"),IF(I152="L",3,IF(I152="A",4,6)),0)))))</f>
        <v/>
      </c>
      <c r="I152" s="122" t="str">
        <f t="shared" ref="I152" si="195"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/>
      </c>
      <c r="J152" s="7" t="str">
        <f t="shared" ref="J152" si="196">CONCATENATE(B152,C152)</f>
        <v/>
      </c>
      <c r="K152" s="9" t="str">
        <f t="shared" ref="K152" si="197">IF(OR(H152="",H152=0),L152,H152)</f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86"/>
        <v/>
      </c>
      <c r="G153" s="7" t="str">
        <f t="shared" si="187"/>
        <v/>
      </c>
      <c r="H153" s="5" t="str">
        <f t="shared" si="188"/>
        <v/>
      </c>
      <c r="I153" s="122" t="str">
        <f t="shared" si="189"/>
        <v/>
      </c>
      <c r="J153" s="7" t="str">
        <f t="shared" si="190"/>
        <v/>
      </c>
      <c r="K153" s="9" t="str">
        <f t="shared" si="191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86"/>
        <v/>
      </c>
      <c r="G154" s="7" t="str">
        <f t="shared" si="187"/>
        <v/>
      </c>
      <c r="H154" s="5" t="str">
        <f t="shared" si="188"/>
        <v/>
      </c>
      <c r="I154" s="122" t="str">
        <f t="shared" si="189"/>
        <v/>
      </c>
      <c r="J154" s="7" t="str">
        <f t="shared" si="190"/>
        <v/>
      </c>
      <c r="K154" s="9" t="str">
        <f t="shared" si="191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86"/>
        <v/>
      </c>
      <c r="G155" s="7" t="str">
        <f t="shared" si="187"/>
        <v/>
      </c>
      <c r="H155" s="5" t="str">
        <f t="shared" si="188"/>
        <v/>
      </c>
      <c r="I155" s="122" t="str">
        <f t="shared" si="189"/>
        <v/>
      </c>
      <c r="J155" s="7" t="str">
        <f t="shared" si="190"/>
        <v/>
      </c>
      <c r="K155" s="9" t="str">
        <f t="shared" si="191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86"/>
        <v/>
      </c>
      <c r="G156" s="7" t="str">
        <f t="shared" si="187"/>
        <v/>
      </c>
      <c r="H156" s="5" t="str">
        <f t="shared" si="188"/>
        <v/>
      </c>
      <c r="I156" s="122" t="str">
        <f t="shared" si="189"/>
        <v/>
      </c>
      <c r="J156" s="7" t="str">
        <f t="shared" si="190"/>
        <v/>
      </c>
      <c r="K156" s="9" t="str">
        <f t="shared" si="191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86"/>
        <v/>
      </c>
      <c r="G157" s="7" t="str">
        <f t="shared" si="187"/>
        <v/>
      </c>
      <c r="H157" s="5" t="str">
        <f t="shared" si="188"/>
        <v/>
      </c>
      <c r="I157" s="122" t="str">
        <f t="shared" si="189"/>
        <v/>
      </c>
      <c r="J157" s="7" t="str">
        <f t="shared" si="190"/>
        <v/>
      </c>
      <c r="K157" s="9" t="str">
        <f t="shared" si="191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86"/>
        <v/>
      </c>
      <c r="G158" s="7" t="str">
        <f t="shared" si="187"/>
        <v/>
      </c>
      <c r="H158" s="5" t="str">
        <f t="shared" si="188"/>
        <v/>
      </c>
      <c r="I158" s="122" t="str">
        <f t="shared" si="189"/>
        <v/>
      </c>
      <c r="J158" s="7" t="str">
        <f t="shared" si="190"/>
        <v/>
      </c>
      <c r="K158" s="9" t="str">
        <f t="shared" si="191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86"/>
        <v/>
      </c>
      <c r="G159" s="7" t="str">
        <f t="shared" si="187"/>
        <v/>
      </c>
      <c r="H159" s="5" t="str">
        <f t="shared" si="188"/>
        <v/>
      </c>
      <c r="I159" s="122" t="str">
        <f t="shared" si="189"/>
        <v/>
      </c>
      <c r="J159" s="7" t="str">
        <f t="shared" si="190"/>
        <v/>
      </c>
      <c r="K159" s="9" t="str">
        <f t="shared" si="191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8"/>
      <c r="B160" s="4"/>
      <c r="C160" s="4"/>
      <c r="D160" s="7"/>
      <c r="E160" s="7"/>
      <c r="F160" s="8" t="str">
        <f t="shared" si="186"/>
        <v/>
      </c>
      <c r="G160" s="7" t="str">
        <f t="shared" si="187"/>
        <v/>
      </c>
      <c r="H160" s="5" t="str">
        <f t="shared" si="188"/>
        <v/>
      </c>
      <c r="I160" s="122" t="str">
        <f t="shared" si="189"/>
        <v/>
      </c>
      <c r="J160" s="7" t="str">
        <f t="shared" si="190"/>
        <v/>
      </c>
      <c r="K160" s="9" t="str">
        <f t="shared" si="191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86"/>
        <v/>
      </c>
      <c r="G161" s="7" t="str">
        <f t="shared" si="187"/>
        <v/>
      </c>
      <c r="H161" s="5" t="str">
        <f t="shared" si="188"/>
        <v/>
      </c>
      <c r="I161" s="122" t="str">
        <f t="shared" si="189"/>
        <v/>
      </c>
      <c r="J161" s="7" t="str">
        <f t="shared" si="190"/>
        <v/>
      </c>
      <c r="K161" s="9" t="str">
        <f t="shared" si="191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86"/>
        <v/>
      </c>
      <c r="G162" s="7" t="str">
        <f t="shared" si="187"/>
        <v/>
      </c>
      <c r="H162" s="5" t="str">
        <f t="shared" si="188"/>
        <v/>
      </c>
      <c r="I162" s="122" t="str">
        <f t="shared" si="189"/>
        <v/>
      </c>
      <c r="J162" s="7" t="str">
        <f t="shared" si="190"/>
        <v/>
      </c>
      <c r="K162" s="9" t="str">
        <f t="shared" si="191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86"/>
        <v/>
      </c>
      <c r="G163" s="7" t="str">
        <f t="shared" si="187"/>
        <v/>
      </c>
      <c r="H163" s="5" t="str">
        <f t="shared" si="188"/>
        <v/>
      </c>
      <c r="I163" s="122" t="str">
        <f t="shared" si="189"/>
        <v/>
      </c>
      <c r="J163" s="7" t="str">
        <f t="shared" si="190"/>
        <v/>
      </c>
      <c r="K163" s="9" t="str">
        <f t="shared" si="191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86"/>
        <v/>
      </c>
      <c r="G164" s="7" t="str">
        <f t="shared" si="187"/>
        <v/>
      </c>
      <c r="H164" s="5" t="str">
        <f t="shared" si="188"/>
        <v/>
      </c>
      <c r="I164" s="122" t="str">
        <f t="shared" si="189"/>
        <v/>
      </c>
      <c r="J164" s="7" t="str">
        <f t="shared" si="190"/>
        <v/>
      </c>
      <c r="K164" s="9" t="str">
        <f t="shared" si="191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86"/>
        <v/>
      </c>
      <c r="G165" s="7" t="str">
        <f t="shared" si="187"/>
        <v/>
      </c>
      <c r="H165" s="5" t="str">
        <f t="shared" si="188"/>
        <v/>
      </c>
      <c r="I165" s="122" t="str">
        <f t="shared" si="189"/>
        <v/>
      </c>
      <c r="J165" s="7" t="str">
        <f t="shared" si="190"/>
        <v/>
      </c>
      <c r="K165" s="9" t="str">
        <f t="shared" si="191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86"/>
        <v/>
      </c>
      <c r="G166" s="7" t="str">
        <f t="shared" si="187"/>
        <v/>
      </c>
      <c r="H166" s="5" t="str">
        <f t="shared" si="188"/>
        <v/>
      </c>
      <c r="I166" s="122" t="str">
        <f t="shared" si="189"/>
        <v/>
      </c>
      <c r="J166" s="7" t="str">
        <f t="shared" si="190"/>
        <v/>
      </c>
      <c r="K166" s="9" t="str">
        <f t="shared" si="191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86"/>
        <v/>
      </c>
      <c r="G167" s="7" t="str">
        <f t="shared" si="187"/>
        <v/>
      </c>
      <c r="H167" s="5" t="str">
        <f t="shared" si="188"/>
        <v/>
      </c>
      <c r="I167" s="122" t="str">
        <f t="shared" si="189"/>
        <v/>
      </c>
      <c r="J167" s="7" t="str">
        <f t="shared" si="190"/>
        <v/>
      </c>
      <c r="K167" s="9" t="str">
        <f t="shared" si="191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86"/>
        <v/>
      </c>
      <c r="G168" s="7" t="str">
        <f t="shared" si="187"/>
        <v/>
      </c>
      <c r="H168" s="5" t="str">
        <f t="shared" si="188"/>
        <v/>
      </c>
      <c r="I168" s="122" t="str">
        <f t="shared" si="189"/>
        <v/>
      </c>
      <c r="J168" s="7" t="str">
        <f t="shared" si="190"/>
        <v/>
      </c>
      <c r="K168" s="9" t="str">
        <f t="shared" si="191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86"/>
        <v/>
      </c>
      <c r="G169" s="7" t="str">
        <f t="shared" si="187"/>
        <v/>
      </c>
      <c r="H169" s="5" t="str">
        <f t="shared" si="188"/>
        <v/>
      </c>
      <c r="I169" s="122" t="str">
        <f t="shared" si="189"/>
        <v/>
      </c>
      <c r="J169" s="7" t="str">
        <f t="shared" si="190"/>
        <v/>
      </c>
      <c r="K169" s="9" t="str">
        <f t="shared" si="191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8"/>
      <c r="B170" s="4"/>
      <c r="C170" s="4"/>
      <c r="D170" s="7"/>
      <c r="E170" s="7"/>
      <c r="F170" s="8" t="str">
        <f t="shared" si="186"/>
        <v/>
      </c>
      <c r="G170" s="7" t="str">
        <f t="shared" si="187"/>
        <v/>
      </c>
      <c r="H170" s="5" t="str">
        <f t="shared" si="188"/>
        <v/>
      </c>
      <c r="I170" s="122" t="str">
        <f t="shared" si="189"/>
        <v/>
      </c>
      <c r="J170" s="7" t="str">
        <f t="shared" si="190"/>
        <v/>
      </c>
      <c r="K170" s="9" t="str">
        <f t="shared" si="191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86"/>
        <v/>
      </c>
      <c r="G171" s="7" t="str">
        <f t="shared" si="187"/>
        <v/>
      </c>
      <c r="H171" s="5" t="str">
        <f t="shared" si="188"/>
        <v/>
      </c>
      <c r="I171" s="122" t="str">
        <f t="shared" si="189"/>
        <v/>
      </c>
      <c r="J171" s="7" t="str">
        <f t="shared" si="190"/>
        <v/>
      </c>
      <c r="K171" s="9" t="str">
        <f t="shared" si="191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86"/>
        <v/>
      </c>
      <c r="G172" s="7" t="str">
        <f t="shared" si="187"/>
        <v/>
      </c>
      <c r="H172" s="5" t="str">
        <f t="shared" si="188"/>
        <v/>
      </c>
      <c r="I172" s="122" t="str">
        <f t="shared" si="189"/>
        <v/>
      </c>
      <c r="J172" s="7" t="str">
        <f t="shared" si="190"/>
        <v/>
      </c>
      <c r="K172" s="9" t="str">
        <f t="shared" si="191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86"/>
        <v/>
      </c>
      <c r="G173" s="7" t="str">
        <f t="shared" si="187"/>
        <v/>
      </c>
      <c r="H173" s="5" t="str">
        <f t="shared" si="188"/>
        <v/>
      </c>
      <c r="I173" s="122" t="str">
        <f t="shared" si="189"/>
        <v/>
      </c>
      <c r="J173" s="7" t="str">
        <f t="shared" si="190"/>
        <v/>
      </c>
      <c r="K173" s="9" t="str">
        <f t="shared" si="191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8"/>
      <c r="B174" s="4"/>
      <c r="C174" s="4"/>
      <c r="D174" s="7"/>
      <c r="E174" s="7"/>
      <c r="F174" s="8" t="str">
        <f t="shared" si="186"/>
        <v/>
      </c>
      <c r="G174" s="7" t="str">
        <f t="shared" si="187"/>
        <v/>
      </c>
      <c r="H174" s="5" t="str">
        <f t="shared" si="188"/>
        <v/>
      </c>
      <c r="I174" s="122" t="str">
        <f t="shared" si="189"/>
        <v/>
      </c>
      <c r="J174" s="7" t="str">
        <f t="shared" si="190"/>
        <v/>
      </c>
      <c r="K174" s="9" t="str">
        <f t="shared" si="191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86"/>
        <v/>
      </c>
      <c r="G175" s="7" t="str">
        <f t="shared" si="187"/>
        <v/>
      </c>
      <c r="H175" s="5" t="str">
        <f t="shared" si="188"/>
        <v/>
      </c>
      <c r="I175" s="122" t="str">
        <f t="shared" si="189"/>
        <v/>
      </c>
      <c r="J175" s="7" t="str">
        <f t="shared" si="190"/>
        <v/>
      </c>
      <c r="K175" s="9" t="str">
        <f t="shared" si="191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ht="14.25" customHeight="1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80" si="198">IF(ISBLANK(B178),"",IF(I178="L","Baixa",IF(I178="A","Média",IF(I178="","","Alta"))))</f>
        <v/>
      </c>
      <c r="G178" s="7" t="str">
        <f t="shared" ref="G178:G180" si="199">CONCATENATE(B178,I178)</f>
        <v/>
      </c>
      <c r="H178" s="5" t="str">
        <f t="shared" ref="H178:H180" si="200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80" si="201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80" si="202">CONCATENATE(B178,C178)</f>
        <v/>
      </c>
      <c r="K178" s="9" t="str">
        <f t="shared" ref="K178:K180" si="203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22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22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ref="F181:F194" si="204">IF(ISBLANK(B181),"",IF(I181="L","Baixa",IF(I181="A","Média",IF(I181="","","Alta"))))</f>
        <v/>
      </c>
      <c r="G181" s="7" t="str">
        <f t="shared" ref="G181:G194" si="205">CONCATENATE(B181,I181)</f>
        <v/>
      </c>
      <c r="H181" s="5" t="str">
        <f t="shared" ref="H181:H194" si="206">IF(ISBLANK(B181),"",IF(B181="ALI",IF(I181="L",7,IF(I181="A",10,15)),IF(B181="AIE",IF(I181="L",5,IF(I181="A",7,10)),IF(B181="SE",IF(I181="L",4,IF(I181="A",5,7)),IF(OR(B181="EE",B181="CE"),IF(I181="L",3,IF(I181="A",4,6)),0)))))</f>
        <v/>
      </c>
      <c r="I181" s="122" t="str">
        <f t="shared" ref="I181:I194" si="207"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/>
      </c>
      <c r="J181" s="7" t="str">
        <f t="shared" ref="J181:J194" si="208">CONCATENATE(B181,C181)</f>
        <v/>
      </c>
      <c r="K181" s="9" t="str">
        <f t="shared" ref="K181:K194" si="209">IF(OR(H181="",H181=0),L181,H181)</f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204"/>
        <v/>
      </c>
      <c r="G182" s="7" t="str">
        <f t="shared" si="205"/>
        <v/>
      </c>
      <c r="H182" s="5" t="str">
        <f t="shared" si="206"/>
        <v/>
      </c>
      <c r="I182" s="122" t="str">
        <f t="shared" si="207"/>
        <v/>
      </c>
      <c r="J182" s="7" t="str">
        <f t="shared" si="208"/>
        <v/>
      </c>
      <c r="K182" s="9" t="str">
        <f t="shared" si="209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ref="F183:F187" si="210">IF(ISBLANK(B183),"",IF(I183="L","Baixa",IF(I183="A","Média",IF(I183="","","Alta"))))</f>
        <v/>
      </c>
      <c r="G183" s="7" t="str">
        <f t="shared" ref="G183:G187" si="211">CONCATENATE(B183,I183)</f>
        <v/>
      </c>
      <c r="H183" s="5" t="str">
        <f t="shared" ref="H183:H187" si="212">IF(ISBLANK(B183),"",IF(B183="ALI",IF(I183="L",7,IF(I183="A",10,15)),IF(B183="AIE",IF(I183="L",5,IF(I183="A",7,10)),IF(B183="SE",IF(I183="L",4,IF(I183="A",5,7)),IF(OR(B183="EE",B183="CE"),IF(I183="L",3,IF(I183="A",4,6)),0)))))</f>
        <v/>
      </c>
      <c r="I183" s="122" t="str">
        <f t="shared" ref="I183:I187" si="213">IF(OR(ISBLANK(D183),ISBLANK(E183)),IF(OR(B183="ALI",B183="AIE"),"L",IF(OR(B183="EE",B183="SE",B183="CE"),"A","")),IF(B183="EE",IF(E183&gt;=3,IF(D183&gt;=5,"H","A"),IF(E183&gt;=2,IF(D183&gt;=16,"H",IF(D183&lt;=4,"L","A")),IF(D183&lt;=15,"L","A"))),IF(OR(B183="SE",B183="CE"),IF(E183&gt;=4,IF(D183&gt;=6,"H","A"),IF(E183&gt;=2,IF(D183&gt;=20,"H",IF(D183&lt;=5,"L","A")),IF(D183&lt;=19,"L","A"))),IF(OR(B183="ALI",B183="AIE"),IF(E183&gt;=6,IF(D183&gt;=20,"H","A"),IF(E183&gt;=2,IF(D183&gt;=51,"H",IF(D183&lt;=19,"L","A")),IF(D183&lt;=50,"L","A"))),""))))</f>
        <v/>
      </c>
      <c r="J183" s="7" t="str">
        <f t="shared" ref="J183:J187" si="214">CONCATENATE(B183,C183)</f>
        <v/>
      </c>
      <c r="K183" s="9" t="str">
        <f t="shared" ref="K183:K187" si="215">IF(OR(H183="",H183=0),L183,H183)</f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210"/>
        <v/>
      </c>
      <c r="G184" s="7" t="str">
        <f t="shared" si="211"/>
        <v/>
      </c>
      <c r="H184" s="5" t="str">
        <f t="shared" si="212"/>
        <v/>
      </c>
      <c r="I184" s="122" t="str">
        <f t="shared" si="213"/>
        <v/>
      </c>
      <c r="J184" s="7" t="str">
        <f t="shared" si="214"/>
        <v/>
      </c>
      <c r="K184" s="9" t="str">
        <f t="shared" si="215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210"/>
        <v/>
      </c>
      <c r="G185" s="7" t="str">
        <f t="shared" si="211"/>
        <v/>
      </c>
      <c r="H185" s="5" t="str">
        <f t="shared" si="212"/>
        <v/>
      </c>
      <c r="I185" s="122" t="str">
        <f t="shared" si="213"/>
        <v/>
      </c>
      <c r="J185" s="7" t="str">
        <f t="shared" si="214"/>
        <v/>
      </c>
      <c r="K185" s="9" t="str">
        <f t="shared" si="215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210"/>
        <v/>
      </c>
      <c r="G186" s="7" t="str">
        <f t="shared" si="211"/>
        <v/>
      </c>
      <c r="H186" s="5" t="str">
        <f t="shared" si="212"/>
        <v/>
      </c>
      <c r="I186" s="122" t="str">
        <f t="shared" si="213"/>
        <v/>
      </c>
      <c r="J186" s="7" t="str">
        <f t="shared" si="214"/>
        <v/>
      </c>
      <c r="K186" s="9" t="str">
        <f t="shared" si="215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si="210"/>
        <v/>
      </c>
      <c r="G187" s="7" t="str">
        <f t="shared" si="211"/>
        <v/>
      </c>
      <c r="H187" s="5" t="str">
        <f t="shared" si="212"/>
        <v/>
      </c>
      <c r="I187" s="122" t="str">
        <f t="shared" si="213"/>
        <v/>
      </c>
      <c r="J187" s="7" t="str">
        <f t="shared" si="214"/>
        <v/>
      </c>
      <c r="K187" s="9" t="str">
        <f t="shared" si="215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si="204"/>
        <v/>
      </c>
      <c r="G189" s="7" t="str">
        <f t="shared" si="205"/>
        <v/>
      </c>
      <c r="H189" s="5" t="str">
        <f t="shared" si="206"/>
        <v/>
      </c>
      <c r="I189" s="122" t="str">
        <f t="shared" si="207"/>
        <v/>
      </c>
      <c r="J189" s="7" t="str">
        <f t="shared" si="208"/>
        <v/>
      </c>
      <c r="K189" s="9" t="str">
        <f t="shared" si="209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ref="F190:F191" si="216">IF(ISBLANK(B190),"",IF(I190="L","Baixa",IF(I190="A","Média",IF(I190="","","Alta"))))</f>
        <v/>
      </c>
      <c r="G190" s="7" t="str">
        <f t="shared" ref="G190:G191" si="217">CONCATENATE(B190,I190)</f>
        <v/>
      </c>
      <c r="H190" s="5" t="str">
        <f t="shared" ref="H190:H191" si="218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191" si="219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191" si="220">CONCATENATE(B190,C190)</f>
        <v/>
      </c>
      <c r="K190" s="9" t="str">
        <f t="shared" ref="K190:K191" si="221">IF(OR(H190="",H190=0),L190,H190)</f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6"/>
      <c r="B191" s="4"/>
      <c r="C191" s="4"/>
      <c r="D191" s="7"/>
      <c r="E191" s="7"/>
      <c r="F191" s="8" t="str">
        <f t="shared" si="216"/>
        <v/>
      </c>
      <c r="G191" s="7" t="str">
        <f t="shared" si="217"/>
        <v/>
      </c>
      <c r="H191" s="5" t="str">
        <f t="shared" si="218"/>
        <v/>
      </c>
      <c r="I191" s="122" t="str">
        <f t="shared" si="219"/>
        <v/>
      </c>
      <c r="J191" s="7" t="str">
        <f t="shared" si="220"/>
        <v/>
      </c>
      <c r="K191" s="9" t="str">
        <f t="shared" si="221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ht="14.25" customHeight="1" x14ac:dyDescent="0.2">
      <c r="A192" s="126"/>
      <c r="B192" s="4"/>
      <c r="C192" s="4"/>
      <c r="D192" s="7"/>
      <c r="E192" s="7"/>
      <c r="F192" s="8" t="str">
        <f t="shared" ref="F192:F193" si="222">IF(ISBLANK(B192),"",IF(I192="L","Baixa",IF(I192="A","Média",IF(I192="","","Alta"))))</f>
        <v/>
      </c>
      <c r="G192" s="7" t="str">
        <f t="shared" ref="G192:G193" si="223">CONCATENATE(B192,I192)</f>
        <v/>
      </c>
      <c r="H192" s="5" t="str">
        <f t="shared" ref="H192:H193" si="224">IF(ISBLANK(B192),"",IF(B192="ALI",IF(I192="L",7,IF(I192="A",10,15)),IF(B192="AIE",IF(I192="L",5,IF(I192="A",7,10)),IF(B192="SE",IF(I192="L",4,IF(I192="A",5,7)),IF(OR(B192="EE",B192="CE"),IF(I192="L",3,IF(I192="A",4,6)),0)))))</f>
        <v/>
      </c>
      <c r="I192" s="122" t="str">
        <f t="shared" ref="I192:I193" si="225">IF(OR(ISBLANK(D192),ISBLANK(E192)),IF(OR(B192="ALI",B192="AIE"),"L",IF(OR(B192="EE",B192="SE",B192="CE"),"A","")),IF(B192="EE",IF(E192&gt;=3,IF(D192&gt;=5,"H","A"),IF(E192&gt;=2,IF(D192&gt;=16,"H",IF(D192&lt;=4,"L","A")),IF(D192&lt;=15,"L","A"))),IF(OR(B192="SE",B192="CE"),IF(E192&gt;=4,IF(D192&gt;=6,"H","A"),IF(E192&gt;=2,IF(D192&gt;=20,"H",IF(D192&lt;=5,"L","A")),IF(D192&lt;=19,"L","A"))),IF(OR(B192="ALI",B192="AIE"),IF(E192&gt;=6,IF(D192&gt;=20,"H","A"),IF(E192&gt;=2,IF(D192&gt;=51,"H",IF(D192&lt;=19,"L","A")),IF(D192&lt;=50,"L","A"))),""))))</f>
        <v/>
      </c>
      <c r="J192" s="7" t="str">
        <f t="shared" ref="J192:J193" si="226">CONCATENATE(B192,C192)</f>
        <v/>
      </c>
      <c r="K192" s="9" t="str">
        <f t="shared" ref="K192:K193" si="227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ht="14.25" customHeight="1" x14ac:dyDescent="0.2">
      <c r="A193" s="126"/>
      <c r="B193" s="4"/>
      <c r="C193" s="4"/>
      <c r="D193" s="7"/>
      <c r="E193" s="7"/>
      <c r="F193" s="8" t="str">
        <f t="shared" si="222"/>
        <v/>
      </c>
      <c r="G193" s="7" t="str">
        <f t="shared" si="223"/>
        <v/>
      </c>
      <c r="H193" s="5" t="str">
        <f t="shared" si="224"/>
        <v/>
      </c>
      <c r="I193" s="122" t="str">
        <f t="shared" si="225"/>
        <v/>
      </c>
      <c r="J193" s="7" t="str">
        <f t="shared" si="226"/>
        <v/>
      </c>
      <c r="K193" s="9" t="str">
        <f t="shared" si="227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ht="14.25" customHeight="1" x14ac:dyDescent="0.2">
      <c r="A194" s="128"/>
      <c r="B194" s="4"/>
      <c r="C194" s="4"/>
      <c r="D194" s="7"/>
      <c r="E194" s="7"/>
      <c r="F194" s="8" t="str">
        <f t="shared" si="204"/>
        <v/>
      </c>
      <c r="G194" s="7" t="str">
        <f t="shared" si="205"/>
        <v/>
      </c>
      <c r="H194" s="5" t="str">
        <f t="shared" si="206"/>
        <v/>
      </c>
      <c r="I194" s="122" t="str">
        <f t="shared" si="207"/>
        <v/>
      </c>
      <c r="J194" s="7" t="str">
        <f t="shared" si="208"/>
        <v/>
      </c>
      <c r="K194" s="9" t="str">
        <f t="shared" si="20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8"/>
      <c r="B195" s="4"/>
      <c r="C195" s="4"/>
      <c r="D195" s="7"/>
      <c r="E195" s="7"/>
      <c r="F195" s="8" t="str">
        <f t="shared" si="186"/>
        <v/>
      </c>
      <c r="G195" s="7" t="str">
        <f t="shared" si="187"/>
        <v/>
      </c>
      <c r="H195" s="5" t="str">
        <f t="shared" si="188"/>
        <v/>
      </c>
      <c r="I195" s="122" t="str">
        <f t="shared" si="189"/>
        <v/>
      </c>
      <c r="J195" s="7" t="str">
        <f t="shared" si="190"/>
        <v/>
      </c>
      <c r="K195" s="9" t="str">
        <f t="shared" si="191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86"/>
        <v/>
      </c>
      <c r="G196" s="7" t="str">
        <f t="shared" si="187"/>
        <v/>
      </c>
      <c r="H196" s="5" t="str">
        <f t="shared" si="188"/>
        <v/>
      </c>
      <c r="I196" s="122" t="str">
        <f t="shared" si="189"/>
        <v/>
      </c>
      <c r="J196" s="7" t="str">
        <f t="shared" si="190"/>
        <v/>
      </c>
      <c r="K196" s="9" t="str">
        <f t="shared" si="191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86"/>
        <v/>
      </c>
      <c r="G197" s="7" t="str">
        <f t="shared" si="187"/>
        <v/>
      </c>
      <c r="H197" s="5" t="str">
        <f t="shared" si="188"/>
        <v/>
      </c>
      <c r="I197" s="122" t="str">
        <f t="shared" si="189"/>
        <v/>
      </c>
      <c r="J197" s="7" t="str">
        <f t="shared" si="190"/>
        <v/>
      </c>
      <c r="K197" s="9" t="str">
        <f t="shared" si="191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86"/>
        <v/>
      </c>
      <c r="G198" s="7" t="str">
        <f t="shared" si="187"/>
        <v/>
      </c>
      <c r="H198" s="5" t="str">
        <f t="shared" si="188"/>
        <v/>
      </c>
      <c r="I198" s="122" t="str">
        <f t="shared" si="189"/>
        <v/>
      </c>
      <c r="J198" s="7" t="str">
        <f t="shared" si="190"/>
        <v/>
      </c>
      <c r="K198" s="9" t="str">
        <f t="shared" si="191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ht="14.25" customHeight="1" x14ac:dyDescent="0.2">
      <c r="A199" s="126"/>
      <c r="B199" s="4"/>
      <c r="C199" s="4"/>
      <c r="D199" s="7"/>
      <c r="E199" s="7"/>
      <c r="F199" s="8" t="str">
        <f t="shared" si="186"/>
        <v/>
      </c>
      <c r="G199" s="7" t="str">
        <f t="shared" si="187"/>
        <v/>
      </c>
      <c r="H199" s="5" t="str">
        <f t="shared" si="188"/>
        <v/>
      </c>
      <c r="I199" s="122" t="str">
        <f t="shared" si="189"/>
        <v/>
      </c>
      <c r="J199" s="7" t="str">
        <f t="shared" si="190"/>
        <v/>
      </c>
      <c r="K199" s="9" t="str">
        <f t="shared" si="191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86"/>
        <v/>
      </c>
      <c r="G200" s="7" t="str">
        <f t="shared" si="187"/>
        <v/>
      </c>
      <c r="H200" s="5" t="str">
        <f t="shared" si="188"/>
        <v/>
      </c>
      <c r="I200" s="122" t="str">
        <f t="shared" si="189"/>
        <v/>
      </c>
      <c r="J200" s="7" t="str">
        <f t="shared" si="190"/>
        <v/>
      </c>
      <c r="K200" s="9" t="str">
        <f t="shared" si="191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8"/>
      <c r="B201" s="4"/>
      <c r="C201" s="4"/>
      <c r="D201" s="7"/>
      <c r="E201" s="7"/>
      <c r="F201" s="8" t="str">
        <f t="shared" si="186"/>
        <v/>
      </c>
      <c r="G201" s="7" t="str">
        <f t="shared" si="187"/>
        <v/>
      </c>
      <c r="H201" s="5" t="str">
        <f t="shared" si="188"/>
        <v/>
      </c>
      <c r="I201" s="122" t="str">
        <f t="shared" si="189"/>
        <v/>
      </c>
      <c r="J201" s="7" t="str">
        <f t="shared" si="190"/>
        <v/>
      </c>
      <c r="K201" s="9" t="str">
        <f t="shared" si="191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86"/>
        <v/>
      </c>
      <c r="G202" s="7" t="str">
        <f t="shared" si="187"/>
        <v/>
      </c>
      <c r="H202" s="5" t="str">
        <f t="shared" si="188"/>
        <v/>
      </c>
      <c r="I202" s="122" t="str">
        <f t="shared" si="189"/>
        <v/>
      </c>
      <c r="J202" s="7" t="str">
        <f t="shared" si="190"/>
        <v/>
      </c>
      <c r="K202" s="9" t="str">
        <f t="shared" si="191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86"/>
        <v/>
      </c>
      <c r="G203" s="7" t="str">
        <f t="shared" si="187"/>
        <v/>
      </c>
      <c r="H203" s="5" t="str">
        <f t="shared" si="188"/>
        <v/>
      </c>
      <c r="I203" s="122" t="str">
        <f t="shared" si="189"/>
        <v/>
      </c>
      <c r="J203" s="7" t="str">
        <f t="shared" si="190"/>
        <v/>
      </c>
      <c r="K203" s="9" t="str">
        <f t="shared" si="191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86"/>
        <v/>
      </c>
      <c r="G204" s="7" t="str">
        <f t="shared" si="187"/>
        <v/>
      </c>
      <c r="H204" s="5" t="str">
        <f t="shared" si="188"/>
        <v/>
      </c>
      <c r="I204" s="122" t="str">
        <f t="shared" si="189"/>
        <v/>
      </c>
      <c r="J204" s="7" t="str">
        <f t="shared" si="190"/>
        <v/>
      </c>
      <c r="K204" s="9" t="str">
        <f t="shared" si="191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86"/>
        <v/>
      </c>
      <c r="G205" s="7" t="str">
        <f t="shared" si="187"/>
        <v/>
      </c>
      <c r="H205" s="5" t="str">
        <f t="shared" si="188"/>
        <v/>
      </c>
      <c r="I205" s="122" t="str">
        <f t="shared" si="189"/>
        <v/>
      </c>
      <c r="J205" s="7" t="str">
        <f t="shared" si="190"/>
        <v/>
      </c>
      <c r="K205" s="9" t="str">
        <f t="shared" si="191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86"/>
        <v/>
      </c>
      <c r="G206" s="7" t="str">
        <f t="shared" si="187"/>
        <v/>
      </c>
      <c r="H206" s="5" t="str">
        <f t="shared" si="188"/>
        <v/>
      </c>
      <c r="I206" s="122" t="str">
        <f t="shared" si="189"/>
        <v/>
      </c>
      <c r="J206" s="7" t="str">
        <f t="shared" si="190"/>
        <v/>
      </c>
      <c r="K206" s="9" t="str">
        <f t="shared" si="191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8"/>
      <c r="B207" s="4"/>
      <c r="C207" s="4"/>
      <c r="D207" s="7"/>
      <c r="E207" s="7"/>
      <c r="F207" s="8" t="str">
        <f t="shared" si="186"/>
        <v/>
      </c>
      <c r="G207" s="7" t="str">
        <f t="shared" si="187"/>
        <v/>
      </c>
      <c r="H207" s="5" t="str">
        <f t="shared" si="188"/>
        <v/>
      </c>
      <c r="I207" s="122" t="str">
        <f t="shared" si="189"/>
        <v/>
      </c>
      <c r="J207" s="7" t="str">
        <f t="shared" si="190"/>
        <v/>
      </c>
      <c r="K207" s="9" t="str">
        <f t="shared" si="191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86"/>
        <v/>
      </c>
      <c r="G208" s="7" t="str">
        <f t="shared" si="187"/>
        <v/>
      </c>
      <c r="H208" s="5" t="str">
        <f t="shared" si="188"/>
        <v/>
      </c>
      <c r="I208" s="122" t="str">
        <f t="shared" si="189"/>
        <v/>
      </c>
      <c r="J208" s="7" t="str">
        <f t="shared" si="190"/>
        <v/>
      </c>
      <c r="K208" s="9" t="str">
        <f t="shared" si="191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86"/>
        <v/>
      </c>
      <c r="G209" s="7" t="str">
        <f t="shared" si="187"/>
        <v/>
      </c>
      <c r="H209" s="5" t="str">
        <f t="shared" si="188"/>
        <v/>
      </c>
      <c r="I209" s="122" t="str">
        <f t="shared" si="189"/>
        <v/>
      </c>
      <c r="J209" s="7" t="str">
        <f t="shared" si="190"/>
        <v/>
      </c>
      <c r="K209" s="9" t="str">
        <f t="shared" si="191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86"/>
        <v/>
      </c>
      <c r="G210" s="7" t="str">
        <f t="shared" si="187"/>
        <v/>
      </c>
      <c r="H210" s="5" t="str">
        <f t="shared" si="188"/>
        <v/>
      </c>
      <c r="I210" s="122" t="str">
        <f t="shared" si="189"/>
        <v/>
      </c>
      <c r="J210" s="7" t="str">
        <f t="shared" si="190"/>
        <v/>
      </c>
      <c r="K210" s="9" t="str">
        <f t="shared" si="191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86"/>
        <v/>
      </c>
      <c r="G211" s="7" t="str">
        <f t="shared" si="187"/>
        <v/>
      </c>
      <c r="H211" s="5" t="str">
        <f t="shared" si="188"/>
        <v/>
      </c>
      <c r="I211" s="122" t="str">
        <f t="shared" si="189"/>
        <v/>
      </c>
      <c r="J211" s="7" t="str">
        <f t="shared" si="190"/>
        <v/>
      </c>
      <c r="K211" s="9" t="str">
        <f t="shared" si="191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86"/>
        <v/>
      </c>
      <c r="G212" s="7" t="str">
        <f t="shared" si="187"/>
        <v/>
      </c>
      <c r="H212" s="5" t="str">
        <f t="shared" si="188"/>
        <v/>
      </c>
      <c r="I212" s="122" t="str">
        <f t="shared" si="189"/>
        <v/>
      </c>
      <c r="J212" s="7" t="str">
        <f t="shared" si="190"/>
        <v/>
      </c>
      <c r="K212" s="9" t="str">
        <f t="shared" si="191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ht="13.5" customHeight="1" x14ac:dyDescent="0.2">
      <c r="A213" s="126"/>
      <c r="B213" s="4"/>
      <c r="C213" s="4"/>
      <c r="D213" s="7"/>
      <c r="E213" s="7"/>
      <c r="F213" s="8" t="str">
        <f t="shared" si="186"/>
        <v/>
      </c>
      <c r="G213" s="7" t="str">
        <f t="shared" si="187"/>
        <v/>
      </c>
      <c r="H213" s="5" t="str">
        <f t="shared" si="188"/>
        <v/>
      </c>
      <c r="I213" s="122" t="str">
        <f t="shared" si="189"/>
        <v/>
      </c>
      <c r="J213" s="7" t="str">
        <f t="shared" si="190"/>
        <v/>
      </c>
      <c r="K213" s="9" t="str">
        <f t="shared" si="191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ht="14.25" customHeight="1" x14ac:dyDescent="0.2">
      <c r="A214" s="126"/>
      <c r="B214" s="4"/>
      <c r="C214" s="4"/>
      <c r="D214" s="7"/>
      <c r="E214" s="7"/>
      <c r="F214" s="8" t="str">
        <f t="shared" si="186"/>
        <v/>
      </c>
      <c r="G214" s="7" t="str">
        <f t="shared" si="187"/>
        <v/>
      </c>
      <c r="H214" s="5" t="str">
        <f t="shared" si="188"/>
        <v/>
      </c>
      <c r="I214" s="122" t="str">
        <f t="shared" si="189"/>
        <v/>
      </c>
      <c r="J214" s="7" t="str">
        <f t="shared" si="190"/>
        <v/>
      </c>
      <c r="K214" s="9" t="str">
        <f t="shared" si="191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ht="15" customHeight="1" x14ac:dyDescent="0.2">
      <c r="A215" s="126"/>
      <c r="B215" s="4"/>
      <c r="C215" s="4"/>
      <c r="D215" s="7"/>
      <c r="E215" s="7"/>
      <c r="F215" s="8" t="str">
        <f t="shared" si="186"/>
        <v/>
      </c>
      <c r="G215" s="7" t="str">
        <f t="shared" si="187"/>
        <v/>
      </c>
      <c r="H215" s="5" t="str">
        <f t="shared" si="188"/>
        <v/>
      </c>
      <c r="I215" s="122" t="str">
        <f t="shared" si="189"/>
        <v/>
      </c>
      <c r="J215" s="7" t="str">
        <f t="shared" si="190"/>
        <v/>
      </c>
      <c r="K215" s="9" t="str">
        <f t="shared" si="19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86"/>
        <v/>
      </c>
      <c r="G216" s="7" t="str">
        <f t="shared" si="187"/>
        <v/>
      </c>
      <c r="H216" s="5" t="str">
        <f t="shared" si="188"/>
        <v/>
      </c>
      <c r="I216" s="122" t="str">
        <f t="shared" si="189"/>
        <v/>
      </c>
      <c r="J216" s="7" t="str">
        <f t="shared" si="190"/>
        <v/>
      </c>
      <c r="K216" s="9" t="str">
        <f t="shared" si="19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ref="F217:F222" si="228">IF(ISBLANK(B217),"",IF(I217="L","Baixa",IF(I217="A","Média",IF(I217="","","Alta"))))</f>
        <v/>
      </c>
      <c r="G217" s="7" t="str">
        <f t="shared" ref="G217:G222" si="229">CONCATENATE(B217,I217)</f>
        <v/>
      </c>
      <c r="H217" s="5" t="str">
        <f t="shared" ref="H217:H222" si="230">IF(ISBLANK(B217),"",IF(B217="ALI",IF(I217="L",7,IF(I217="A",10,15)),IF(B217="AIE",IF(I217="L",5,IF(I217="A",7,10)),IF(B217="SE",IF(I217="L",4,IF(I217="A",5,7)),IF(OR(B217="EE",B217="CE"),IF(I217="L",3,IF(I217="A",4,6)),0)))))</f>
        <v/>
      </c>
      <c r="I217" s="122" t="str">
        <f t="shared" ref="I217:I222" si="231">IF(OR(ISBLANK(D217),ISBLANK(E217)),IF(OR(B217="ALI",B217="AIE"),"L",IF(OR(B217="EE",B217="SE",B217="CE"),"A","")),IF(B217="EE",IF(E217&gt;=3,IF(D217&gt;=5,"H","A"),IF(E217&gt;=2,IF(D217&gt;=16,"H",IF(D217&lt;=4,"L","A")),IF(D217&lt;=15,"L","A"))),IF(OR(B217="SE",B217="CE"),IF(E217&gt;=4,IF(D217&gt;=6,"H","A"),IF(E217&gt;=2,IF(D217&gt;=20,"H",IF(D217&lt;=5,"L","A")),IF(D217&lt;=19,"L","A"))),IF(OR(B217="ALI",B217="AIE"),IF(E217&gt;=6,IF(D217&gt;=20,"H","A"),IF(E217&gt;=2,IF(D217&gt;=51,"H",IF(D217&lt;=19,"L","A")),IF(D217&lt;=50,"L","A"))),""))))</f>
        <v/>
      </c>
      <c r="J217" s="7" t="str">
        <f t="shared" ref="J217:J222" si="232">CONCATENATE(B217,C217)</f>
        <v/>
      </c>
      <c r="K217" s="9" t="str">
        <f t="shared" ref="K217:K222" si="233">IF(OR(H217="",H217=0),L217,H217)</f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28"/>
        <v/>
      </c>
      <c r="G218" s="7" t="str">
        <f t="shared" si="229"/>
        <v/>
      </c>
      <c r="H218" s="5" t="str">
        <f t="shared" si="230"/>
        <v/>
      </c>
      <c r="I218" s="122" t="str">
        <f t="shared" si="231"/>
        <v/>
      </c>
      <c r="J218" s="7" t="str">
        <f t="shared" si="232"/>
        <v/>
      </c>
      <c r="K218" s="9" t="str">
        <f t="shared" si="23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28"/>
        <v/>
      </c>
      <c r="G219" s="7" t="str">
        <f t="shared" si="229"/>
        <v/>
      </c>
      <c r="H219" s="5" t="str">
        <f t="shared" si="230"/>
        <v/>
      </c>
      <c r="I219" s="122" t="str">
        <f t="shared" si="231"/>
        <v/>
      </c>
      <c r="J219" s="7" t="str">
        <f t="shared" si="232"/>
        <v/>
      </c>
      <c r="K219" s="9" t="str">
        <f t="shared" si="23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228"/>
        <v/>
      </c>
      <c r="G220" s="7" t="str">
        <f t="shared" si="229"/>
        <v/>
      </c>
      <c r="H220" s="5" t="str">
        <f t="shared" si="230"/>
        <v/>
      </c>
      <c r="I220" s="122" t="str">
        <f t="shared" si="231"/>
        <v/>
      </c>
      <c r="J220" s="7" t="str">
        <f t="shared" si="232"/>
        <v/>
      </c>
      <c r="K220" s="9" t="str">
        <f t="shared" si="23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228"/>
        <v/>
      </c>
      <c r="G221" s="7" t="str">
        <f t="shared" si="229"/>
        <v/>
      </c>
      <c r="H221" s="5" t="str">
        <f t="shared" si="230"/>
        <v/>
      </c>
      <c r="I221" s="122" t="str">
        <f t="shared" si="231"/>
        <v/>
      </c>
      <c r="J221" s="7" t="str">
        <f t="shared" si="232"/>
        <v/>
      </c>
      <c r="K221" s="9" t="str">
        <f t="shared" si="23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228"/>
        <v/>
      </c>
      <c r="G222" s="7" t="str">
        <f t="shared" si="229"/>
        <v/>
      </c>
      <c r="H222" s="5" t="str">
        <f t="shared" si="230"/>
        <v/>
      </c>
      <c r="I222" s="122" t="str">
        <f t="shared" si="231"/>
        <v/>
      </c>
      <c r="J222" s="7" t="str">
        <f t="shared" si="232"/>
        <v/>
      </c>
      <c r="K222" s="9" t="str">
        <f t="shared" si="23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ref="F223" si="234">IF(ISBLANK(B223),"",IF(I223="L","Baixa",IF(I223="A","Média",IF(I223="","","Alta"))))</f>
        <v/>
      </c>
      <c r="G223" s="7" t="str">
        <f t="shared" ref="G223" si="235">CONCATENATE(B223,I223)</f>
        <v/>
      </c>
      <c r="H223" s="5" t="str">
        <f t="shared" ref="H223" si="236">IF(ISBLANK(B223),"",IF(B223="ALI",IF(I223="L",7,IF(I223="A",10,15)),IF(B223="AIE",IF(I223="L",5,IF(I223="A",7,10)),IF(B223="SE",IF(I223="L",4,IF(I223="A",5,7)),IF(OR(B223="EE",B223="CE"),IF(I223="L",3,IF(I223="A",4,6)),0)))))</f>
        <v/>
      </c>
      <c r="I223" s="122" t="str">
        <f t="shared" ref="I223" si="237">IF(OR(ISBLANK(D223),ISBLANK(E223)),IF(OR(B223="ALI",B223="AIE"),"L",IF(OR(B223="EE",B223="SE",B223="CE"),"A","")),IF(B223="EE",IF(E223&gt;=3,IF(D223&gt;=5,"H","A"),IF(E223&gt;=2,IF(D223&gt;=16,"H",IF(D223&lt;=4,"L","A")),IF(D223&lt;=15,"L","A"))),IF(OR(B223="SE",B223="CE"),IF(E223&gt;=4,IF(D223&gt;=6,"H","A"),IF(E223&gt;=2,IF(D223&gt;=20,"H",IF(D223&lt;=5,"L","A")),IF(D223&lt;=19,"L","A"))),IF(OR(B223="ALI",B223="AIE"),IF(E223&gt;=6,IF(D223&gt;=20,"H","A"),IF(E223&gt;=2,IF(D223&gt;=51,"H",IF(D223&lt;=19,"L","A")),IF(D223&lt;=50,"L","A"))),""))))</f>
        <v/>
      </c>
      <c r="J223" s="7" t="str">
        <f t="shared" ref="J223" si="238">CONCATENATE(B223,C223)</f>
        <v/>
      </c>
      <c r="K223" s="9" t="str">
        <f t="shared" si="191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9"/>
      <c r="B224" s="4"/>
      <c r="C224" s="4"/>
      <c r="D224" s="7"/>
      <c r="E224" s="7"/>
      <c r="F224" s="8" t="str">
        <f t="shared" ref="F224:F287" si="239">IF(ISBLANK(B224),"",IF(I224="L","Baixa",IF(I224="A","Média",IF(I224="","","Alta"))))</f>
        <v/>
      </c>
      <c r="G224" s="7" t="str">
        <f t="shared" ref="G224:G287" si="240">CONCATENATE(B224,I224)</f>
        <v/>
      </c>
      <c r="H224" s="5" t="str">
        <f t="shared" ref="H224:H287" si="241">IF(ISBLANK(B224),"",IF(B224="ALI",IF(I224="L",7,IF(I224="A",10,15)),IF(B224="AIE",IF(I224="L",5,IF(I224="A",7,10)),IF(B224="SE",IF(I224="L",4,IF(I224="A",5,7)),IF(OR(B224="EE",B224="CE"),IF(I224="L",3,IF(I224="A",4,6)),0)))))</f>
        <v/>
      </c>
      <c r="I224" s="122" t="str">
        <f t="shared" ref="I224:I287" si="242">IF(OR(ISBLANK(D224),ISBLANK(E224)),IF(OR(B224="ALI",B224="AIE"),"L",IF(OR(B224="EE",B224="SE",B224="CE"),"A","")),IF(B224="EE",IF(E224&gt;=3,IF(D224&gt;=5,"H","A"),IF(E224&gt;=2,IF(D224&gt;=16,"H",IF(D224&lt;=4,"L","A")),IF(D224&lt;=15,"L","A"))),IF(OR(B224="SE",B224="CE"),IF(E224&gt;=4,IF(D224&gt;=6,"H","A"),IF(E224&gt;=2,IF(D224&gt;=20,"H",IF(D224&lt;=5,"L","A")),IF(D224&lt;=19,"L","A"))),IF(OR(B224="ALI",B224="AIE"),IF(E224&gt;=6,IF(D224&gt;=20,"H","A"),IF(E224&gt;=2,IF(D224&gt;=51,"H",IF(D224&lt;=19,"L","A")),IF(D224&lt;=50,"L","A"))),""))))</f>
        <v/>
      </c>
      <c r="J224" s="7" t="str">
        <f t="shared" ref="J224:J287" si="243">CONCATENATE(B224,C224)</f>
        <v/>
      </c>
      <c r="K224" s="9" t="str">
        <f t="shared" si="191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8"/>
      <c r="B225" s="4"/>
      <c r="C225" s="4"/>
      <c r="D225" s="7"/>
      <c r="E225" s="7"/>
      <c r="F225" s="8" t="str">
        <f t="shared" si="239"/>
        <v/>
      </c>
      <c r="G225" s="7" t="str">
        <f t="shared" si="240"/>
        <v/>
      </c>
      <c r="H225" s="5" t="str">
        <f t="shared" si="241"/>
        <v/>
      </c>
      <c r="I225" s="122" t="str">
        <f t="shared" si="242"/>
        <v/>
      </c>
      <c r="J225" s="7" t="str">
        <f t="shared" si="243"/>
        <v/>
      </c>
      <c r="K225" s="9" t="str">
        <f t="shared" si="191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239"/>
        <v/>
      </c>
      <c r="G226" s="7" t="str">
        <f t="shared" si="240"/>
        <v/>
      </c>
      <c r="H226" s="5" t="str">
        <f t="shared" si="241"/>
        <v/>
      </c>
      <c r="I226" s="122" t="str">
        <f t="shared" si="242"/>
        <v/>
      </c>
      <c r="J226" s="7" t="str">
        <f t="shared" si="243"/>
        <v/>
      </c>
      <c r="K226" s="9" t="str">
        <f t="shared" ref="K226:K289" si="244">IF(OR(H226="",H226=0),L226,H226)</f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39"/>
        <v/>
      </c>
      <c r="G227" s="7" t="str">
        <f t="shared" si="240"/>
        <v/>
      </c>
      <c r="H227" s="5" t="str">
        <f t="shared" si="241"/>
        <v/>
      </c>
      <c r="I227" s="122" t="str">
        <f t="shared" si="242"/>
        <v/>
      </c>
      <c r="J227" s="7" t="str">
        <f t="shared" si="243"/>
        <v/>
      </c>
      <c r="K227" s="9" t="str">
        <f t="shared" si="244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39"/>
        <v/>
      </c>
      <c r="G228" s="7" t="str">
        <f t="shared" si="240"/>
        <v/>
      </c>
      <c r="H228" s="5" t="str">
        <f t="shared" si="241"/>
        <v/>
      </c>
      <c r="I228" s="122" t="str">
        <f t="shared" si="242"/>
        <v/>
      </c>
      <c r="J228" s="7" t="str">
        <f t="shared" si="243"/>
        <v/>
      </c>
      <c r="K228" s="9" t="str">
        <f t="shared" si="244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8"/>
      <c r="B229" s="4"/>
      <c r="C229" s="4"/>
      <c r="D229" s="7"/>
      <c r="E229" s="7"/>
      <c r="F229" s="8" t="str">
        <f t="shared" si="239"/>
        <v/>
      </c>
      <c r="G229" s="7" t="str">
        <f t="shared" si="240"/>
        <v/>
      </c>
      <c r="H229" s="5" t="str">
        <f t="shared" si="241"/>
        <v/>
      </c>
      <c r="I229" s="122" t="str">
        <f t="shared" si="242"/>
        <v/>
      </c>
      <c r="J229" s="7" t="str">
        <f t="shared" si="243"/>
        <v/>
      </c>
      <c r="K229" s="9" t="str">
        <f t="shared" si="244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39"/>
        <v/>
      </c>
      <c r="G230" s="7" t="str">
        <f t="shared" si="240"/>
        <v/>
      </c>
      <c r="H230" s="5" t="str">
        <f t="shared" si="241"/>
        <v/>
      </c>
      <c r="I230" s="122" t="str">
        <f t="shared" si="242"/>
        <v/>
      </c>
      <c r="J230" s="7" t="str">
        <f t="shared" si="243"/>
        <v/>
      </c>
      <c r="K230" s="9" t="str">
        <f t="shared" si="244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39"/>
        <v/>
      </c>
      <c r="G231" s="7" t="str">
        <f t="shared" si="240"/>
        <v/>
      </c>
      <c r="H231" s="5" t="str">
        <f t="shared" si="241"/>
        <v/>
      </c>
      <c r="I231" s="122" t="str">
        <f t="shared" si="242"/>
        <v/>
      </c>
      <c r="J231" s="7" t="str">
        <f t="shared" si="243"/>
        <v/>
      </c>
      <c r="K231" s="9" t="str">
        <f t="shared" si="244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39"/>
        <v/>
      </c>
      <c r="G232" s="7" t="str">
        <f t="shared" si="240"/>
        <v/>
      </c>
      <c r="H232" s="5" t="str">
        <f t="shared" si="241"/>
        <v/>
      </c>
      <c r="I232" s="122" t="str">
        <f t="shared" si="242"/>
        <v/>
      </c>
      <c r="J232" s="7" t="str">
        <f t="shared" si="243"/>
        <v/>
      </c>
      <c r="K232" s="9" t="str">
        <f t="shared" si="244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39"/>
        <v/>
      </c>
      <c r="G233" s="7" t="str">
        <f t="shared" si="240"/>
        <v/>
      </c>
      <c r="H233" s="5" t="str">
        <f t="shared" si="241"/>
        <v/>
      </c>
      <c r="I233" s="122" t="str">
        <f t="shared" si="242"/>
        <v/>
      </c>
      <c r="J233" s="7" t="str">
        <f t="shared" si="243"/>
        <v/>
      </c>
      <c r="K233" s="9" t="str">
        <f t="shared" si="244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39"/>
        <v/>
      </c>
      <c r="G234" s="7" t="str">
        <f t="shared" si="240"/>
        <v/>
      </c>
      <c r="H234" s="5" t="str">
        <f t="shared" si="241"/>
        <v/>
      </c>
      <c r="I234" s="122" t="str">
        <f t="shared" si="242"/>
        <v/>
      </c>
      <c r="J234" s="7" t="str">
        <f t="shared" si="243"/>
        <v/>
      </c>
      <c r="K234" s="9" t="str">
        <f t="shared" si="244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39"/>
        <v/>
      </c>
      <c r="G235" s="7" t="str">
        <f t="shared" si="240"/>
        <v/>
      </c>
      <c r="H235" s="5" t="str">
        <f t="shared" si="241"/>
        <v/>
      </c>
      <c r="I235" s="122" t="str">
        <f t="shared" si="242"/>
        <v/>
      </c>
      <c r="J235" s="7" t="str">
        <f t="shared" si="243"/>
        <v/>
      </c>
      <c r="K235" s="9" t="str">
        <f t="shared" si="244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39"/>
        <v/>
      </c>
      <c r="G236" s="7" t="str">
        <f t="shared" si="240"/>
        <v/>
      </c>
      <c r="H236" s="5" t="str">
        <f t="shared" si="241"/>
        <v/>
      </c>
      <c r="I236" s="122" t="str">
        <f t="shared" si="242"/>
        <v/>
      </c>
      <c r="J236" s="7" t="str">
        <f t="shared" si="243"/>
        <v/>
      </c>
      <c r="K236" s="9" t="str">
        <f t="shared" si="244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39"/>
        <v/>
      </c>
      <c r="G237" s="7" t="str">
        <f t="shared" si="240"/>
        <v/>
      </c>
      <c r="H237" s="5" t="str">
        <f t="shared" si="241"/>
        <v/>
      </c>
      <c r="I237" s="122" t="str">
        <f t="shared" si="242"/>
        <v/>
      </c>
      <c r="J237" s="7" t="str">
        <f t="shared" si="243"/>
        <v/>
      </c>
      <c r="K237" s="9" t="str">
        <f t="shared" si="244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39"/>
        <v/>
      </c>
      <c r="G238" s="7" t="str">
        <f t="shared" si="240"/>
        <v/>
      </c>
      <c r="H238" s="5" t="str">
        <f t="shared" si="241"/>
        <v/>
      </c>
      <c r="I238" s="122" t="str">
        <f t="shared" si="242"/>
        <v/>
      </c>
      <c r="J238" s="7" t="str">
        <f t="shared" si="243"/>
        <v/>
      </c>
      <c r="K238" s="9" t="str">
        <f t="shared" si="244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39"/>
        <v/>
      </c>
      <c r="G239" s="7" t="str">
        <f t="shared" si="240"/>
        <v/>
      </c>
      <c r="H239" s="5" t="str">
        <f t="shared" si="241"/>
        <v/>
      </c>
      <c r="I239" s="122" t="str">
        <f t="shared" si="242"/>
        <v/>
      </c>
      <c r="J239" s="7" t="str">
        <f t="shared" si="243"/>
        <v/>
      </c>
      <c r="K239" s="9" t="str">
        <f t="shared" si="244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39"/>
        <v/>
      </c>
      <c r="G240" s="7" t="str">
        <f t="shared" si="240"/>
        <v/>
      </c>
      <c r="H240" s="5" t="str">
        <f t="shared" si="241"/>
        <v/>
      </c>
      <c r="I240" s="122" t="str">
        <f t="shared" si="242"/>
        <v/>
      </c>
      <c r="J240" s="7" t="str">
        <f t="shared" si="243"/>
        <v/>
      </c>
      <c r="K240" s="9" t="str">
        <f t="shared" si="244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39"/>
        <v/>
      </c>
      <c r="G241" s="7" t="str">
        <f t="shared" si="240"/>
        <v/>
      </c>
      <c r="H241" s="5" t="str">
        <f t="shared" si="241"/>
        <v/>
      </c>
      <c r="I241" s="122" t="str">
        <f t="shared" si="242"/>
        <v/>
      </c>
      <c r="J241" s="7" t="str">
        <f t="shared" si="243"/>
        <v/>
      </c>
      <c r="K241" s="9" t="str">
        <f t="shared" si="244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39"/>
        <v/>
      </c>
      <c r="G242" s="7" t="str">
        <f t="shared" si="240"/>
        <v/>
      </c>
      <c r="H242" s="5" t="str">
        <f t="shared" si="241"/>
        <v/>
      </c>
      <c r="I242" s="122" t="str">
        <f t="shared" si="242"/>
        <v/>
      </c>
      <c r="J242" s="7" t="str">
        <f t="shared" si="243"/>
        <v/>
      </c>
      <c r="K242" s="9" t="str">
        <f t="shared" si="244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39"/>
        <v/>
      </c>
      <c r="G243" s="7" t="str">
        <f t="shared" si="240"/>
        <v/>
      </c>
      <c r="H243" s="5" t="str">
        <f t="shared" si="241"/>
        <v/>
      </c>
      <c r="I243" s="122" t="str">
        <f t="shared" si="242"/>
        <v/>
      </c>
      <c r="J243" s="7" t="str">
        <f t="shared" si="243"/>
        <v/>
      </c>
      <c r="K243" s="9" t="str">
        <f t="shared" si="244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39"/>
        <v/>
      </c>
      <c r="G244" s="7" t="str">
        <f t="shared" si="240"/>
        <v/>
      </c>
      <c r="H244" s="5" t="str">
        <f t="shared" si="241"/>
        <v/>
      </c>
      <c r="I244" s="122" t="str">
        <f t="shared" si="242"/>
        <v/>
      </c>
      <c r="J244" s="7" t="str">
        <f t="shared" si="243"/>
        <v/>
      </c>
      <c r="K244" s="9" t="str">
        <f t="shared" si="244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39"/>
        <v/>
      </c>
      <c r="G245" s="7" t="str">
        <f t="shared" si="240"/>
        <v/>
      </c>
      <c r="H245" s="5" t="str">
        <f t="shared" si="241"/>
        <v/>
      </c>
      <c r="I245" s="122" t="str">
        <f t="shared" si="242"/>
        <v/>
      </c>
      <c r="J245" s="7" t="str">
        <f t="shared" si="243"/>
        <v/>
      </c>
      <c r="K245" s="9" t="str">
        <f t="shared" si="244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39"/>
        <v/>
      </c>
      <c r="G246" s="7" t="str">
        <f t="shared" si="240"/>
        <v/>
      </c>
      <c r="H246" s="5" t="str">
        <f t="shared" si="241"/>
        <v/>
      </c>
      <c r="I246" s="122" t="str">
        <f t="shared" si="242"/>
        <v/>
      </c>
      <c r="J246" s="7" t="str">
        <f t="shared" si="243"/>
        <v/>
      </c>
      <c r="K246" s="9" t="str">
        <f t="shared" si="244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39"/>
        <v/>
      </c>
      <c r="G247" s="7" t="str">
        <f t="shared" si="240"/>
        <v/>
      </c>
      <c r="H247" s="5" t="str">
        <f t="shared" si="241"/>
        <v/>
      </c>
      <c r="I247" s="122" t="str">
        <f t="shared" si="242"/>
        <v/>
      </c>
      <c r="J247" s="7" t="str">
        <f t="shared" si="243"/>
        <v/>
      </c>
      <c r="K247" s="9" t="str">
        <f t="shared" si="244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39"/>
        <v/>
      </c>
      <c r="G248" s="7" t="str">
        <f t="shared" si="240"/>
        <v/>
      </c>
      <c r="H248" s="5" t="str">
        <f t="shared" si="241"/>
        <v/>
      </c>
      <c r="I248" s="122" t="str">
        <f t="shared" si="242"/>
        <v/>
      </c>
      <c r="J248" s="7" t="str">
        <f t="shared" si="243"/>
        <v/>
      </c>
      <c r="K248" s="9" t="str">
        <f t="shared" si="244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39"/>
        <v/>
      </c>
      <c r="G249" s="7" t="str">
        <f t="shared" si="240"/>
        <v/>
      </c>
      <c r="H249" s="5" t="str">
        <f t="shared" si="241"/>
        <v/>
      </c>
      <c r="I249" s="122" t="str">
        <f t="shared" si="242"/>
        <v/>
      </c>
      <c r="J249" s="7" t="str">
        <f t="shared" si="243"/>
        <v/>
      </c>
      <c r="K249" s="9" t="str">
        <f t="shared" si="244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39"/>
        <v/>
      </c>
      <c r="G250" s="7" t="str">
        <f t="shared" si="240"/>
        <v/>
      </c>
      <c r="H250" s="5" t="str">
        <f t="shared" si="241"/>
        <v/>
      </c>
      <c r="I250" s="122" t="str">
        <f t="shared" si="242"/>
        <v/>
      </c>
      <c r="J250" s="7" t="str">
        <f t="shared" si="243"/>
        <v/>
      </c>
      <c r="K250" s="9" t="str">
        <f t="shared" si="244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39"/>
        <v/>
      </c>
      <c r="G251" s="7" t="str">
        <f t="shared" si="240"/>
        <v/>
      </c>
      <c r="H251" s="5" t="str">
        <f t="shared" si="241"/>
        <v/>
      </c>
      <c r="I251" s="122" t="str">
        <f t="shared" si="242"/>
        <v/>
      </c>
      <c r="J251" s="7" t="str">
        <f t="shared" si="243"/>
        <v/>
      </c>
      <c r="K251" s="9" t="str">
        <f t="shared" si="244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39"/>
        <v/>
      </c>
      <c r="G252" s="7" t="str">
        <f t="shared" si="240"/>
        <v/>
      </c>
      <c r="H252" s="5" t="str">
        <f t="shared" si="241"/>
        <v/>
      </c>
      <c r="I252" s="122" t="str">
        <f t="shared" si="242"/>
        <v/>
      </c>
      <c r="J252" s="7" t="str">
        <f t="shared" si="243"/>
        <v/>
      </c>
      <c r="K252" s="9" t="str">
        <f t="shared" si="244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39"/>
        <v/>
      </c>
      <c r="G253" s="7" t="str">
        <f t="shared" si="240"/>
        <v/>
      </c>
      <c r="H253" s="5" t="str">
        <f t="shared" si="241"/>
        <v/>
      </c>
      <c r="I253" s="122" t="str">
        <f t="shared" si="242"/>
        <v/>
      </c>
      <c r="J253" s="7" t="str">
        <f t="shared" si="243"/>
        <v/>
      </c>
      <c r="K253" s="9" t="str">
        <f t="shared" si="244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39"/>
        <v/>
      </c>
      <c r="G254" s="7" t="str">
        <f t="shared" si="240"/>
        <v/>
      </c>
      <c r="H254" s="5" t="str">
        <f t="shared" si="241"/>
        <v/>
      </c>
      <c r="I254" s="122" t="str">
        <f t="shared" si="242"/>
        <v/>
      </c>
      <c r="J254" s="7" t="str">
        <f t="shared" si="243"/>
        <v/>
      </c>
      <c r="K254" s="9" t="str">
        <f t="shared" si="244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39"/>
        <v/>
      </c>
      <c r="G255" s="7" t="str">
        <f t="shared" si="240"/>
        <v/>
      </c>
      <c r="H255" s="5" t="str">
        <f t="shared" si="241"/>
        <v/>
      </c>
      <c r="I255" s="122" t="str">
        <f t="shared" si="242"/>
        <v/>
      </c>
      <c r="J255" s="7" t="str">
        <f t="shared" si="243"/>
        <v/>
      </c>
      <c r="K255" s="9" t="str">
        <f t="shared" si="244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39"/>
        <v/>
      </c>
      <c r="G256" s="7" t="str">
        <f t="shared" si="240"/>
        <v/>
      </c>
      <c r="H256" s="5" t="str">
        <f t="shared" si="241"/>
        <v/>
      </c>
      <c r="I256" s="122" t="str">
        <f t="shared" si="242"/>
        <v/>
      </c>
      <c r="J256" s="7" t="str">
        <f t="shared" si="243"/>
        <v/>
      </c>
      <c r="K256" s="9" t="str">
        <f t="shared" si="244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39"/>
        <v/>
      </c>
      <c r="G257" s="7" t="str">
        <f t="shared" si="240"/>
        <v/>
      </c>
      <c r="H257" s="5" t="str">
        <f t="shared" si="241"/>
        <v/>
      </c>
      <c r="I257" s="122" t="str">
        <f t="shared" si="242"/>
        <v/>
      </c>
      <c r="J257" s="7" t="str">
        <f t="shared" si="243"/>
        <v/>
      </c>
      <c r="K257" s="9" t="str">
        <f t="shared" si="244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39"/>
        <v/>
      </c>
      <c r="G258" s="7" t="str">
        <f t="shared" si="240"/>
        <v/>
      </c>
      <c r="H258" s="5" t="str">
        <f t="shared" si="241"/>
        <v/>
      </c>
      <c r="I258" s="122" t="str">
        <f t="shared" si="242"/>
        <v/>
      </c>
      <c r="J258" s="7" t="str">
        <f t="shared" si="243"/>
        <v/>
      </c>
      <c r="K258" s="9" t="str">
        <f t="shared" si="244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39"/>
        <v/>
      </c>
      <c r="G259" s="7" t="str">
        <f t="shared" si="240"/>
        <v/>
      </c>
      <c r="H259" s="5" t="str">
        <f t="shared" si="241"/>
        <v/>
      </c>
      <c r="I259" s="122" t="str">
        <f t="shared" si="242"/>
        <v/>
      </c>
      <c r="J259" s="7" t="str">
        <f t="shared" si="243"/>
        <v/>
      </c>
      <c r="K259" s="9" t="str">
        <f t="shared" si="244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39"/>
        <v/>
      </c>
      <c r="G260" s="7" t="str">
        <f t="shared" si="240"/>
        <v/>
      </c>
      <c r="H260" s="5" t="str">
        <f t="shared" si="241"/>
        <v/>
      </c>
      <c r="I260" s="122" t="str">
        <f t="shared" si="242"/>
        <v/>
      </c>
      <c r="J260" s="7" t="str">
        <f t="shared" si="243"/>
        <v/>
      </c>
      <c r="K260" s="9" t="str">
        <f t="shared" si="244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39"/>
        <v/>
      </c>
      <c r="G261" s="7" t="str">
        <f t="shared" si="240"/>
        <v/>
      </c>
      <c r="H261" s="5" t="str">
        <f t="shared" si="241"/>
        <v/>
      </c>
      <c r="I261" s="122" t="str">
        <f t="shared" si="242"/>
        <v/>
      </c>
      <c r="J261" s="7" t="str">
        <f t="shared" si="243"/>
        <v/>
      </c>
      <c r="K261" s="9" t="str">
        <f t="shared" si="244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39"/>
        <v/>
      </c>
      <c r="G262" s="7" t="str">
        <f t="shared" si="240"/>
        <v/>
      </c>
      <c r="H262" s="5" t="str">
        <f t="shared" si="241"/>
        <v/>
      </c>
      <c r="I262" s="122" t="str">
        <f t="shared" si="242"/>
        <v/>
      </c>
      <c r="J262" s="7" t="str">
        <f t="shared" si="243"/>
        <v/>
      </c>
      <c r="K262" s="9" t="str">
        <f t="shared" si="244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39"/>
        <v/>
      </c>
      <c r="G263" s="7" t="str">
        <f t="shared" si="240"/>
        <v/>
      </c>
      <c r="H263" s="5" t="str">
        <f t="shared" si="241"/>
        <v/>
      </c>
      <c r="I263" s="122" t="str">
        <f t="shared" si="242"/>
        <v/>
      </c>
      <c r="J263" s="7" t="str">
        <f t="shared" si="243"/>
        <v/>
      </c>
      <c r="K263" s="9" t="str">
        <f t="shared" si="244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39"/>
        <v/>
      </c>
      <c r="G264" s="7" t="str">
        <f t="shared" si="240"/>
        <v/>
      </c>
      <c r="H264" s="5" t="str">
        <f t="shared" si="241"/>
        <v/>
      </c>
      <c r="I264" s="122" t="str">
        <f t="shared" si="242"/>
        <v/>
      </c>
      <c r="J264" s="7" t="str">
        <f t="shared" si="243"/>
        <v/>
      </c>
      <c r="K264" s="9" t="str">
        <f t="shared" si="244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39"/>
        <v/>
      </c>
      <c r="G265" s="7" t="str">
        <f t="shared" si="240"/>
        <v/>
      </c>
      <c r="H265" s="5" t="str">
        <f t="shared" si="241"/>
        <v/>
      </c>
      <c r="I265" s="122" t="str">
        <f t="shared" si="242"/>
        <v/>
      </c>
      <c r="J265" s="7" t="str">
        <f t="shared" si="243"/>
        <v/>
      </c>
      <c r="K265" s="9" t="str">
        <f t="shared" si="244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39"/>
        <v/>
      </c>
      <c r="G266" s="7" t="str">
        <f t="shared" si="240"/>
        <v/>
      </c>
      <c r="H266" s="5" t="str">
        <f t="shared" si="241"/>
        <v/>
      </c>
      <c r="I266" s="122" t="str">
        <f t="shared" si="242"/>
        <v/>
      </c>
      <c r="J266" s="7" t="str">
        <f t="shared" si="243"/>
        <v/>
      </c>
      <c r="K266" s="9" t="str">
        <f t="shared" si="244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39"/>
        <v/>
      </c>
      <c r="G267" s="7" t="str">
        <f t="shared" si="240"/>
        <v/>
      </c>
      <c r="H267" s="5" t="str">
        <f t="shared" si="241"/>
        <v/>
      </c>
      <c r="I267" s="122" t="str">
        <f t="shared" si="242"/>
        <v/>
      </c>
      <c r="J267" s="7" t="str">
        <f t="shared" si="243"/>
        <v/>
      </c>
      <c r="K267" s="9" t="str">
        <f t="shared" si="244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39"/>
        <v/>
      </c>
      <c r="G268" s="7" t="str">
        <f t="shared" si="240"/>
        <v/>
      </c>
      <c r="H268" s="5" t="str">
        <f t="shared" si="241"/>
        <v/>
      </c>
      <c r="I268" s="122" t="str">
        <f t="shared" si="242"/>
        <v/>
      </c>
      <c r="J268" s="7" t="str">
        <f t="shared" si="243"/>
        <v/>
      </c>
      <c r="K268" s="9" t="str">
        <f t="shared" si="244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39"/>
        <v/>
      </c>
      <c r="G269" s="7" t="str">
        <f t="shared" si="240"/>
        <v/>
      </c>
      <c r="H269" s="5" t="str">
        <f t="shared" si="241"/>
        <v/>
      </c>
      <c r="I269" s="122" t="str">
        <f t="shared" si="242"/>
        <v/>
      </c>
      <c r="J269" s="7" t="str">
        <f t="shared" si="243"/>
        <v/>
      </c>
      <c r="K269" s="9" t="str">
        <f t="shared" si="244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39"/>
        <v/>
      </c>
      <c r="G270" s="7" t="str">
        <f t="shared" si="240"/>
        <v/>
      </c>
      <c r="H270" s="5" t="str">
        <f t="shared" si="241"/>
        <v/>
      </c>
      <c r="I270" s="122" t="str">
        <f t="shared" si="242"/>
        <v/>
      </c>
      <c r="J270" s="7" t="str">
        <f t="shared" si="243"/>
        <v/>
      </c>
      <c r="K270" s="9" t="str">
        <f t="shared" si="244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39"/>
        <v/>
      </c>
      <c r="G271" s="7" t="str">
        <f t="shared" si="240"/>
        <v/>
      </c>
      <c r="H271" s="5" t="str">
        <f t="shared" si="241"/>
        <v/>
      </c>
      <c r="I271" s="122" t="str">
        <f t="shared" si="242"/>
        <v/>
      </c>
      <c r="J271" s="7" t="str">
        <f t="shared" si="243"/>
        <v/>
      </c>
      <c r="K271" s="9" t="str">
        <f t="shared" si="244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39"/>
        <v/>
      </c>
      <c r="G272" s="7" t="str">
        <f t="shared" si="240"/>
        <v/>
      </c>
      <c r="H272" s="5" t="str">
        <f t="shared" si="241"/>
        <v/>
      </c>
      <c r="I272" s="122" t="str">
        <f t="shared" si="242"/>
        <v/>
      </c>
      <c r="J272" s="7" t="str">
        <f t="shared" si="243"/>
        <v/>
      </c>
      <c r="K272" s="9" t="str">
        <f t="shared" si="244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39"/>
        <v/>
      </c>
      <c r="G273" s="7" t="str">
        <f t="shared" si="240"/>
        <v/>
      </c>
      <c r="H273" s="5" t="str">
        <f t="shared" si="241"/>
        <v/>
      </c>
      <c r="I273" s="122" t="str">
        <f t="shared" si="242"/>
        <v/>
      </c>
      <c r="J273" s="7" t="str">
        <f t="shared" si="243"/>
        <v/>
      </c>
      <c r="K273" s="9" t="str">
        <f t="shared" si="244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39"/>
        <v/>
      </c>
      <c r="G274" s="7" t="str">
        <f t="shared" si="240"/>
        <v/>
      </c>
      <c r="H274" s="5" t="str">
        <f t="shared" si="241"/>
        <v/>
      </c>
      <c r="I274" s="122" t="str">
        <f t="shared" si="242"/>
        <v/>
      </c>
      <c r="J274" s="7" t="str">
        <f t="shared" si="243"/>
        <v/>
      </c>
      <c r="K274" s="9" t="str">
        <f t="shared" si="244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39"/>
        <v/>
      </c>
      <c r="G275" s="7" t="str">
        <f t="shared" si="240"/>
        <v/>
      </c>
      <c r="H275" s="5" t="str">
        <f t="shared" si="241"/>
        <v/>
      </c>
      <c r="I275" s="122" t="str">
        <f t="shared" si="242"/>
        <v/>
      </c>
      <c r="J275" s="7" t="str">
        <f t="shared" si="243"/>
        <v/>
      </c>
      <c r="K275" s="9" t="str">
        <f t="shared" si="244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39"/>
        <v/>
      </c>
      <c r="G276" s="7" t="str">
        <f t="shared" si="240"/>
        <v/>
      </c>
      <c r="H276" s="5" t="str">
        <f t="shared" si="241"/>
        <v/>
      </c>
      <c r="I276" s="122" t="str">
        <f t="shared" si="242"/>
        <v/>
      </c>
      <c r="J276" s="7" t="str">
        <f t="shared" si="243"/>
        <v/>
      </c>
      <c r="K276" s="9" t="str">
        <f t="shared" si="244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39"/>
        <v/>
      </c>
      <c r="G277" s="7" t="str">
        <f t="shared" si="240"/>
        <v/>
      </c>
      <c r="H277" s="5" t="str">
        <f t="shared" si="241"/>
        <v/>
      </c>
      <c r="I277" s="122" t="str">
        <f t="shared" si="242"/>
        <v/>
      </c>
      <c r="J277" s="7" t="str">
        <f t="shared" si="243"/>
        <v/>
      </c>
      <c r="K277" s="9" t="str">
        <f t="shared" si="244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39"/>
        <v/>
      </c>
      <c r="G278" s="7" t="str">
        <f t="shared" si="240"/>
        <v/>
      </c>
      <c r="H278" s="5" t="str">
        <f t="shared" si="241"/>
        <v/>
      </c>
      <c r="I278" s="122" t="str">
        <f t="shared" si="242"/>
        <v/>
      </c>
      <c r="J278" s="7" t="str">
        <f t="shared" si="243"/>
        <v/>
      </c>
      <c r="K278" s="9" t="str">
        <f t="shared" si="244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39"/>
        <v/>
      </c>
      <c r="G279" s="7" t="str">
        <f t="shared" si="240"/>
        <v/>
      </c>
      <c r="H279" s="5" t="str">
        <f t="shared" si="241"/>
        <v/>
      </c>
      <c r="I279" s="122" t="str">
        <f t="shared" si="242"/>
        <v/>
      </c>
      <c r="J279" s="7" t="str">
        <f t="shared" si="243"/>
        <v/>
      </c>
      <c r="K279" s="9" t="str">
        <f t="shared" si="244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39"/>
        <v/>
      </c>
      <c r="G280" s="7" t="str">
        <f t="shared" si="240"/>
        <v/>
      </c>
      <c r="H280" s="5" t="str">
        <f t="shared" si="241"/>
        <v/>
      </c>
      <c r="I280" s="122" t="str">
        <f t="shared" si="242"/>
        <v/>
      </c>
      <c r="J280" s="7" t="str">
        <f t="shared" si="243"/>
        <v/>
      </c>
      <c r="K280" s="9" t="str">
        <f t="shared" si="244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39"/>
        <v/>
      </c>
      <c r="G281" s="7" t="str">
        <f t="shared" si="240"/>
        <v/>
      </c>
      <c r="H281" s="5" t="str">
        <f t="shared" si="241"/>
        <v/>
      </c>
      <c r="I281" s="122" t="str">
        <f t="shared" si="242"/>
        <v/>
      </c>
      <c r="J281" s="7" t="str">
        <f t="shared" si="243"/>
        <v/>
      </c>
      <c r="K281" s="9" t="str">
        <f t="shared" si="244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39"/>
        <v/>
      </c>
      <c r="G282" s="7" t="str">
        <f t="shared" si="240"/>
        <v/>
      </c>
      <c r="H282" s="5" t="str">
        <f t="shared" si="241"/>
        <v/>
      </c>
      <c r="I282" s="122" t="str">
        <f t="shared" si="242"/>
        <v/>
      </c>
      <c r="J282" s="7" t="str">
        <f t="shared" si="243"/>
        <v/>
      </c>
      <c r="K282" s="9" t="str">
        <f t="shared" si="244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39"/>
        <v/>
      </c>
      <c r="G283" s="7" t="str">
        <f t="shared" si="240"/>
        <v/>
      </c>
      <c r="H283" s="5" t="str">
        <f t="shared" si="241"/>
        <v/>
      </c>
      <c r="I283" s="122" t="str">
        <f t="shared" si="242"/>
        <v/>
      </c>
      <c r="J283" s="7" t="str">
        <f t="shared" si="243"/>
        <v/>
      </c>
      <c r="K283" s="9" t="str">
        <f t="shared" si="244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39"/>
        <v/>
      </c>
      <c r="G284" s="7" t="str">
        <f t="shared" si="240"/>
        <v/>
      </c>
      <c r="H284" s="5" t="str">
        <f t="shared" si="241"/>
        <v/>
      </c>
      <c r="I284" s="122" t="str">
        <f t="shared" si="242"/>
        <v/>
      </c>
      <c r="J284" s="7" t="str">
        <f t="shared" si="243"/>
        <v/>
      </c>
      <c r="K284" s="9" t="str">
        <f t="shared" si="244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39"/>
        <v/>
      </c>
      <c r="G285" s="7" t="str">
        <f t="shared" si="240"/>
        <v/>
      </c>
      <c r="H285" s="5" t="str">
        <f t="shared" si="241"/>
        <v/>
      </c>
      <c r="I285" s="122" t="str">
        <f t="shared" si="242"/>
        <v/>
      </c>
      <c r="J285" s="7" t="str">
        <f t="shared" si="243"/>
        <v/>
      </c>
      <c r="K285" s="9" t="str">
        <f t="shared" si="244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9"/>
        <v/>
      </c>
      <c r="G286" s="7" t="str">
        <f t="shared" si="240"/>
        <v/>
      </c>
      <c r="H286" s="5" t="str">
        <f t="shared" si="241"/>
        <v/>
      </c>
      <c r="I286" s="122" t="str">
        <f t="shared" si="242"/>
        <v/>
      </c>
      <c r="J286" s="7" t="str">
        <f t="shared" si="243"/>
        <v/>
      </c>
      <c r="K286" s="9" t="str">
        <f t="shared" si="244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9"/>
        <v/>
      </c>
      <c r="G287" s="7" t="str">
        <f t="shared" si="240"/>
        <v/>
      </c>
      <c r="H287" s="5" t="str">
        <f t="shared" si="241"/>
        <v/>
      </c>
      <c r="I287" s="122" t="str">
        <f t="shared" si="242"/>
        <v/>
      </c>
      <c r="J287" s="7" t="str">
        <f t="shared" si="243"/>
        <v/>
      </c>
      <c r="K287" s="9" t="str">
        <f t="shared" si="244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ref="F288:F351" si="245">IF(ISBLANK(B288),"",IF(I288="L","Baixa",IF(I288="A","Média",IF(I288="","","Alta"))))</f>
        <v/>
      </c>
      <c r="G288" s="7" t="str">
        <f t="shared" ref="G288:G351" si="246">CONCATENATE(B288,I288)</f>
        <v/>
      </c>
      <c r="H288" s="5" t="str">
        <f t="shared" ref="H288:H351" si="247">IF(ISBLANK(B288),"",IF(B288="ALI",IF(I288="L",7,IF(I288="A",10,15)),IF(B288="AIE",IF(I288="L",5,IF(I288="A",7,10)),IF(B288="SE",IF(I288="L",4,IF(I288="A",5,7)),IF(OR(B288="EE",B288="CE"),IF(I288="L",3,IF(I288="A",4,6)),0)))))</f>
        <v/>
      </c>
      <c r="I288" s="122" t="str">
        <f t="shared" ref="I288:I351" si="248">IF(OR(ISBLANK(D288),ISBLANK(E288)),IF(OR(B288="ALI",B288="AIE"),"L",IF(OR(B288="EE",B288="SE",B288="CE"),"A","")),IF(B288="EE",IF(E288&gt;=3,IF(D288&gt;=5,"H","A"),IF(E288&gt;=2,IF(D288&gt;=16,"H",IF(D288&lt;=4,"L","A")),IF(D288&lt;=15,"L","A"))),IF(OR(B288="SE",B288="CE"),IF(E288&gt;=4,IF(D288&gt;=6,"H","A"),IF(E288&gt;=2,IF(D288&gt;=20,"H",IF(D288&lt;=5,"L","A")),IF(D288&lt;=19,"L","A"))),IF(OR(B288="ALI",B288="AIE"),IF(E288&gt;=6,IF(D288&gt;=20,"H","A"),IF(E288&gt;=2,IF(D288&gt;=51,"H",IF(D288&lt;=19,"L","A")),IF(D288&lt;=50,"L","A"))),""))))</f>
        <v/>
      </c>
      <c r="J288" s="7" t="str">
        <f t="shared" ref="J288:J351" si="249">CONCATENATE(B288,C288)</f>
        <v/>
      </c>
      <c r="K288" s="9" t="str">
        <f t="shared" si="244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45"/>
        <v/>
      </c>
      <c r="G289" s="7" t="str">
        <f t="shared" si="246"/>
        <v/>
      </c>
      <c r="H289" s="5" t="str">
        <f t="shared" si="247"/>
        <v/>
      </c>
      <c r="I289" s="122" t="str">
        <f t="shared" si="248"/>
        <v/>
      </c>
      <c r="J289" s="7" t="str">
        <f t="shared" si="249"/>
        <v/>
      </c>
      <c r="K289" s="9" t="str">
        <f t="shared" si="244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45"/>
        <v/>
      </c>
      <c r="G290" s="7" t="str">
        <f t="shared" si="246"/>
        <v/>
      </c>
      <c r="H290" s="5" t="str">
        <f t="shared" si="247"/>
        <v/>
      </c>
      <c r="I290" s="122" t="str">
        <f t="shared" si="248"/>
        <v/>
      </c>
      <c r="J290" s="7" t="str">
        <f t="shared" si="249"/>
        <v/>
      </c>
      <c r="K290" s="9" t="str">
        <f t="shared" ref="K290:K353" si="250">IF(OR(H290="",H290=0),L290,H290)</f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45"/>
        <v/>
      </c>
      <c r="G291" s="7" t="str">
        <f t="shared" si="246"/>
        <v/>
      </c>
      <c r="H291" s="5" t="str">
        <f t="shared" si="247"/>
        <v/>
      </c>
      <c r="I291" s="122" t="str">
        <f t="shared" si="248"/>
        <v/>
      </c>
      <c r="J291" s="7" t="str">
        <f t="shared" si="249"/>
        <v/>
      </c>
      <c r="K291" s="9" t="str">
        <f t="shared" si="250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45"/>
        <v/>
      </c>
      <c r="G292" s="7" t="str">
        <f t="shared" si="246"/>
        <v/>
      </c>
      <c r="H292" s="5" t="str">
        <f t="shared" si="247"/>
        <v/>
      </c>
      <c r="I292" s="122" t="str">
        <f t="shared" si="248"/>
        <v/>
      </c>
      <c r="J292" s="7" t="str">
        <f t="shared" si="249"/>
        <v/>
      </c>
      <c r="K292" s="9" t="str">
        <f t="shared" si="250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45"/>
        <v/>
      </c>
      <c r="G293" s="7" t="str">
        <f t="shared" si="246"/>
        <v/>
      </c>
      <c r="H293" s="5" t="str">
        <f t="shared" si="247"/>
        <v/>
      </c>
      <c r="I293" s="122" t="str">
        <f t="shared" si="248"/>
        <v/>
      </c>
      <c r="J293" s="7" t="str">
        <f t="shared" si="249"/>
        <v/>
      </c>
      <c r="K293" s="9" t="str">
        <f t="shared" si="250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45"/>
        <v/>
      </c>
      <c r="G294" s="7" t="str">
        <f t="shared" si="246"/>
        <v/>
      </c>
      <c r="H294" s="5" t="str">
        <f t="shared" si="247"/>
        <v/>
      </c>
      <c r="I294" s="122" t="str">
        <f t="shared" si="248"/>
        <v/>
      </c>
      <c r="J294" s="7" t="str">
        <f t="shared" si="249"/>
        <v/>
      </c>
      <c r="K294" s="9" t="str">
        <f t="shared" si="250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45"/>
        <v/>
      </c>
      <c r="G295" s="7" t="str">
        <f t="shared" si="246"/>
        <v/>
      </c>
      <c r="H295" s="5" t="str">
        <f t="shared" si="247"/>
        <v/>
      </c>
      <c r="I295" s="122" t="str">
        <f t="shared" si="248"/>
        <v/>
      </c>
      <c r="J295" s="7" t="str">
        <f t="shared" si="249"/>
        <v/>
      </c>
      <c r="K295" s="9" t="str">
        <f t="shared" si="250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45"/>
        <v/>
      </c>
      <c r="G296" s="7" t="str">
        <f t="shared" si="246"/>
        <v/>
      </c>
      <c r="H296" s="5" t="str">
        <f t="shared" si="247"/>
        <v/>
      </c>
      <c r="I296" s="122" t="str">
        <f t="shared" si="248"/>
        <v/>
      </c>
      <c r="J296" s="7" t="str">
        <f t="shared" si="249"/>
        <v/>
      </c>
      <c r="K296" s="9" t="str">
        <f t="shared" si="250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45"/>
        <v/>
      </c>
      <c r="G297" s="7" t="str">
        <f t="shared" si="246"/>
        <v/>
      </c>
      <c r="H297" s="5" t="str">
        <f t="shared" si="247"/>
        <v/>
      </c>
      <c r="I297" s="122" t="str">
        <f t="shared" si="248"/>
        <v/>
      </c>
      <c r="J297" s="7" t="str">
        <f t="shared" si="249"/>
        <v/>
      </c>
      <c r="K297" s="9" t="str">
        <f t="shared" si="250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45"/>
        <v/>
      </c>
      <c r="G298" s="7" t="str">
        <f t="shared" si="246"/>
        <v/>
      </c>
      <c r="H298" s="5" t="str">
        <f t="shared" si="247"/>
        <v/>
      </c>
      <c r="I298" s="122" t="str">
        <f t="shared" si="248"/>
        <v/>
      </c>
      <c r="J298" s="7" t="str">
        <f t="shared" si="249"/>
        <v/>
      </c>
      <c r="K298" s="9" t="str">
        <f t="shared" si="250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45"/>
        <v/>
      </c>
      <c r="G299" s="7" t="str">
        <f t="shared" si="246"/>
        <v/>
      </c>
      <c r="H299" s="5" t="str">
        <f t="shared" si="247"/>
        <v/>
      </c>
      <c r="I299" s="122" t="str">
        <f t="shared" si="248"/>
        <v/>
      </c>
      <c r="J299" s="7" t="str">
        <f t="shared" si="249"/>
        <v/>
      </c>
      <c r="K299" s="9" t="str">
        <f t="shared" si="250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45"/>
        <v/>
      </c>
      <c r="G300" s="7" t="str">
        <f t="shared" si="246"/>
        <v/>
      </c>
      <c r="H300" s="5" t="str">
        <f t="shared" si="247"/>
        <v/>
      </c>
      <c r="I300" s="122" t="str">
        <f t="shared" si="248"/>
        <v/>
      </c>
      <c r="J300" s="7" t="str">
        <f t="shared" si="249"/>
        <v/>
      </c>
      <c r="K300" s="9" t="str">
        <f t="shared" si="250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45"/>
        <v/>
      </c>
      <c r="G301" s="7" t="str">
        <f t="shared" si="246"/>
        <v/>
      </c>
      <c r="H301" s="5" t="str">
        <f t="shared" si="247"/>
        <v/>
      </c>
      <c r="I301" s="122" t="str">
        <f t="shared" si="248"/>
        <v/>
      </c>
      <c r="J301" s="7" t="str">
        <f t="shared" si="249"/>
        <v/>
      </c>
      <c r="K301" s="9" t="str">
        <f t="shared" si="250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45"/>
        <v/>
      </c>
      <c r="G302" s="7" t="str">
        <f t="shared" si="246"/>
        <v/>
      </c>
      <c r="H302" s="5" t="str">
        <f t="shared" si="247"/>
        <v/>
      </c>
      <c r="I302" s="122" t="str">
        <f t="shared" si="248"/>
        <v/>
      </c>
      <c r="J302" s="7" t="str">
        <f t="shared" si="249"/>
        <v/>
      </c>
      <c r="K302" s="9" t="str">
        <f t="shared" si="250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45"/>
        <v/>
      </c>
      <c r="G303" s="7" t="str">
        <f t="shared" si="246"/>
        <v/>
      </c>
      <c r="H303" s="5" t="str">
        <f t="shared" si="247"/>
        <v/>
      </c>
      <c r="I303" s="122" t="str">
        <f t="shared" si="248"/>
        <v/>
      </c>
      <c r="J303" s="7" t="str">
        <f t="shared" si="249"/>
        <v/>
      </c>
      <c r="K303" s="9" t="str">
        <f t="shared" si="250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45"/>
        <v/>
      </c>
      <c r="G304" s="7" t="str">
        <f t="shared" si="246"/>
        <v/>
      </c>
      <c r="H304" s="5" t="str">
        <f t="shared" si="247"/>
        <v/>
      </c>
      <c r="I304" s="122" t="str">
        <f t="shared" si="248"/>
        <v/>
      </c>
      <c r="J304" s="7" t="str">
        <f t="shared" si="249"/>
        <v/>
      </c>
      <c r="K304" s="9" t="str">
        <f t="shared" si="250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45"/>
        <v/>
      </c>
      <c r="G305" s="7" t="str">
        <f t="shared" si="246"/>
        <v/>
      </c>
      <c r="H305" s="5" t="str">
        <f t="shared" si="247"/>
        <v/>
      </c>
      <c r="I305" s="122" t="str">
        <f t="shared" si="248"/>
        <v/>
      </c>
      <c r="J305" s="7" t="str">
        <f t="shared" si="249"/>
        <v/>
      </c>
      <c r="K305" s="9" t="str">
        <f t="shared" si="250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45"/>
        <v/>
      </c>
      <c r="G306" s="7" t="str">
        <f t="shared" si="246"/>
        <v/>
      </c>
      <c r="H306" s="5" t="str">
        <f t="shared" si="247"/>
        <v/>
      </c>
      <c r="I306" s="122" t="str">
        <f t="shared" si="248"/>
        <v/>
      </c>
      <c r="J306" s="7" t="str">
        <f t="shared" si="249"/>
        <v/>
      </c>
      <c r="K306" s="9" t="str">
        <f t="shared" si="250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45"/>
        <v/>
      </c>
      <c r="G307" s="7" t="str">
        <f t="shared" si="246"/>
        <v/>
      </c>
      <c r="H307" s="5" t="str">
        <f t="shared" si="247"/>
        <v/>
      </c>
      <c r="I307" s="122" t="str">
        <f t="shared" si="248"/>
        <v/>
      </c>
      <c r="J307" s="7" t="str">
        <f t="shared" si="249"/>
        <v/>
      </c>
      <c r="K307" s="9" t="str">
        <f t="shared" si="250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45"/>
        <v/>
      </c>
      <c r="G308" s="7" t="str">
        <f t="shared" si="246"/>
        <v/>
      </c>
      <c r="H308" s="5" t="str">
        <f t="shared" si="247"/>
        <v/>
      </c>
      <c r="I308" s="122" t="str">
        <f t="shared" si="248"/>
        <v/>
      </c>
      <c r="J308" s="7" t="str">
        <f t="shared" si="249"/>
        <v/>
      </c>
      <c r="K308" s="9" t="str">
        <f t="shared" si="250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45"/>
        <v/>
      </c>
      <c r="G309" s="7" t="str">
        <f t="shared" si="246"/>
        <v/>
      </c>
      <c r="H309" s="5" t="str">
        <f t="shared" si="247"/>
        <v/>
      </c>
      <c r="I309" s="122" t="str">
        <f t="shared" si="248"/>
        <v/>
      </c>
      <c r="J309" s="7" t="str">
        <f t="shared" si="249"/>
        <v/>
      </c>
      <c r="K309" s="9" t="str">
        <f t="shared" si="250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45"/>
        <v/>
      </c>
      <c r="G310" s="7" t="str">
        <f t="shared" si="246"/>
        <v/>
      </c>
      <c r="H310" s="5" t="str">
        <f t="shared" si="247"/>
        <v/>
      </c>
      <c r="I310" s="122" t="str">
        <f t="shared" si="248"/>
        <v/>
      </c>
      <c r="J310" s="7" t="str">
        <f t="shared" si="249"/>
        <v/>
      </c>
      <c r="K310" s="9" t="str">
        <f t="shared" si="250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45"/>
        <v/>
      </c>
      <c r="G311" s="7" t="str">
        <f t="shared" si="246"/>
        <v/>
      </c>
      <c r="H311" s="5" t="str">
        <f t="shared" si="247"/>
        <v/>
      </c>
      <c r="I311" s="122" t="str">
        <f t="shared" si="248"/>
        <v/>
      </c>
      <c r="J311" s="7" t="str">
        <f t="shared" si="249"/>
        <v/>
      </c>
      <c r="K311" s="9" t="str">
        <f t="shared" si="250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45"/>
        <v/>
      </c>
      <c r="G312" s="7" t="str">
        <f t="shared" si="246"/>
        <v/>
      </c>
      <c r="H312" s="5" t="str">
        <f t="shared" si="247"/>
        <v/>
      </c>
      <c r="I312" s="122" t="str">
        <f t="shared" si="248"/>
        <v/>
      </c>
      <c r="J312" s="7" t="str">
        <f t="shared" si="249"/>
        <v/>
      </c>
      <c r="K312" s="9" t="str">
        <f t="shared" si="250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45"/>
        <v/>
      </c>
      <c r="G313" s="7" t="str">
        <f t="shared" si="246"/>
        <v/>
      </c>
      <c r="H313" s="5" t="str">
        <f t="shared" si="247"/>
        <v/>
      </c>
      <c r="I313" s="122" t="str">
        <f t="shared" si="248"/>
        <v/>
      </c>
      <c r="J313" s="7" t="str">
        <f t="shared" si="249"/>
        <v/>
      </c>
      <c r="K313" s="9" t="str">
        <f t="shared" si="250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45"/>
        <v/>
      </c>
      <c r="G314" s="7" t="str">
        <f t="shared" si="246"/>
        <v/>
      </c>
      <c r="H314" s="5" t="str">
        <f t="shared" si="247"/>
        <v/>
      </c>
      <c r="I314" s="122" t="str">
        <f t="shared" si="248"/>
        <v/>
      </c>
      <c r="J314" s="7" t="str">
        <f t="shared" si="249"/>
        <v/>
      </c>
      <c r="K314" s="9" t="str">
        <f t="shared" si="250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45"/>
        <v/>
      </c>
      <c r="G315" s="7" t="str">
        <f t="shared" si="246"/>
        <v/>
      </c>
      <c r="H315" s="5" t="str">
        <f t="shared" si="247"/>
        <v/>
      </c>
      <c r="I315" s="122" t="str">
        <f t="shared" si="248"/>
        <v/>
      </c>
      <c r="J315" s="7" t="str">
        <f t="shared" si="249"/>
        <v/>
      </c>
      <c r="K315" s="9" t="str">
        <f t="shared" si="250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45"/>
        <v/>
      </c>
      <c r="G316" s="7" t="str">
        <f t="shared" si="246"/>
        <v/>
      </c>
      <c r="H316" s="5" t="str">
        <f t="shared" si="247"/>
        <v/>
      </c>
      <c r="I316" s="122" t="str">
        <f t="shared" si="248"/>
        <v/>
      </c>
      <c r="J316" s="7" t="str">
        <f t="shared" si="249"/>
        <v/>
      </c>
      <c r="K316" s="9" t="str">
        <f t="shared" si="250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45"/>
        <v/>
      </c>
      <c r="G317" s="7" t="str">
        <f t="shared" si="246"/>
        <v/>
      </c>
      <c r="H317" s="5" t="str">
        <f t="shared" si="247"/>
        <v/>
      </c>
      <c r="I317" s="122" t="str">
        <f t="shared" si="248"/>
        <v/>
      </c>
      <c r="J317" s="7" t="str">
        <f t="shared" si="249"/>
        <v/>
      </c>
      <c r="K317" s="9" t="str">
        <f t="shared" si="250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45"/>
        <v/>
      </c>
      <c r="G318" s="7" t="str">
        <f t="shared" si="246"/>
        <v/>
      </c>
      <c r="H318" s="5" t="str">
        <f t="shared" si="247"/>
        <v/>
      </c>
      <c r="I318" s="122" t="str">
        <f t="shared" si="248"/>
        <v/>
      </c>
      <c r="J318" s="7" t="str">
        <f t="shared" si="249"/>
        <v/>
      </c>
      <c r="K318" s="9" t="str">
        <f t="shared" si="250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45"/>
        <v/>
      </c>
      <c r="G319" s="7" t="str">
        <f t="shared" si="246"/>
        <v/>
      </c>
      <c r="H319" s="5" t="str">
        <f t="shared" si="247"/>
        <v/>
      </c>
      <c r="I319" s="122" t="str">
        <f t="shared" si="248"/>
        <v/>
      </c>
      <c r="J319" s="7" t="str">
        <f t="shared" si="249"/>
        <v/>
      </c>
      <c r="K319" s="9" t="str">
        <f t="shared" si="250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45"/>
        <v/>
      </c>
      <c r="G320" s="7" t="str">
        <f t="shared" si="246"/>
        <v/>
      </c>
      <c r="H320" s="5" t="str">
        <f t="shared" si="247"/>
        <v/>
      </c>
      <c r="I320" s="122" t="str">
        <f t="shared" si="248"/>
        <v/>
      </c>
      <c r="J320" s="7" t="str">
        <f t="shared" si="249"/>
        <v/>
      </c>
      <c r="K320" s="9" t="str">
        <f t="shared" si="250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45"/>
        <v/>
      </c>
      <c r="G321" s="7" t="str">
        <f t="shared" si="246"/>
        <v/>
      </c>
      <c r="H321" s="5" t="str">
        <f t="shared" si="247"/>
        <v/>
      </c>
      <c r="I321" s="122" t="str">
        <f t="shared" si="248"/>
        <v/>
      </c>
      <c r="J321" s="7" t="str">
        <f t="shared" si="249"/>
        <v/>
      </c>
      <c r="K321" s="9" t="str">
        <f t="shared" si="250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45"/>
        <v/>
      </c>
      <c r="G322" s="7" t="str">
        <f t="shared" si="246"/>
        <v/>
      </c>
      <c r="H322" s="5" t="str">
        <f t="shared" si="247"/>
        <v/>
      </c>
      <c r="I322" s="122" t="str">
        <f t="shared" si="248"/>
        <v/>
      </c>
      <c r="J322" s="7" t="str">
        <f t="shared" si="249"/>
        <v/>
      </c>
      <c r="K322" s="9" t="str">
        <f t="shared" si="250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45"/>
        <v/>
      </c>
      <c r="G323" s="7" t="str">
        <f t="shared" si="246"/>
        <v/>
      </c>
      <c r="H323" s="5" t="str">
        <f t="shared" si="247"/>
        <v/>
      </c>
      <c r="I323" s="122" t="str">
        <f t="shared" si="248"/>
        <v/>
      </c>
      <c r="J323" s="7" t="str">
        <f t="shared" si="249"/>
        <v/>
      </c>
      <c r="K323" s="9" t="str">
        <f t="shared" si="250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45"/>
        <v/>
      </c>
      <c r="G324" s="7" t="str">
        <f t="shared" si="246"/>
        <v/>
      </c>
      <c r="H324" s="5" t="str">
        <f t="shared" si="247"/>
        <v/>
      </c>
      <c r="I324" s="122" t="str">
        <f t="shared" si="248"/>
        <v/>
      </c>
      <c r="J324" s="7" t="str">
        <f t="shared" si="249"/>
        <v/>
      </c>
      <c r="K324" s="9" t="str">
        <f t="shared" si="250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45"/>
        <v/>
      </c>
      <c r="G325" s="7" t="str">
        <f t="shared" si="246"/>
        <v/>
      </c>
      <c r="H325" s="5" t="str">
        <f t="shared" si="247"/>
        <v/>
      </c>
      <c r="I325" s="122" t="str">
        <f t="shared" si="248"/>
        <v/>
      </c>
      <c r="J325" s="7" t="str">
        <f t="shared" si="249"/>
        <v/>
      </c>
      <c r="K325" s="9" t="str">
        <f t="shared" si="250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45"/>
        <v/>
      </c>
      <c r="G326" s="7" t="str">
        <f t="shared" si="246"/>
        <v/>
      </c>
      <c r="H326" s="5" t="str">
        <f t="shared" si="247"/>
        <v/>
      </c>
      <c r="I326" s="122" t="str">
        <f t="shared" si="248"/>
        <v/>
      </c>
      <c r="J326" s="7" t="str">
        <f t="shared" si="249"/>
        <v/>
      </c>
      <c r="K326" s="9" t="str">
        <f t="shared" si="250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45"/>
        <v/>
      </c>
      <c r="G327" s="7" t="str">
        <f t="shared" si="246"/>
        <v/>
      </c>
      <c r="H327" s="5" t="str">
        <f t="shared" si="247"/>
        <v/>
      </c>
      <c r="I327" s="122" t="str">
        <f t="shared" si="248"/>
        <v/>
      </c>
      <c r="J327" s="7" t="str">
        <f t="shared" si="249"/>
        <v/>
      </c>
      <c r="K327" s="9" t="str">
        <f t="shared" si="250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45"/>
        <v/>
      </c>
      <c r="G328" s="7" t="str">
        <f t="shared" si="246"/>
        <v/>
      </c>
      <c r="H328" s="5" t="str">
        <f t="shared" si="247"/>
        <v/>
      </c>
      <c r="I328" s="122" t="str">
        <f t="shared" si="248"/>
        <v/>
      </c>
      <c r="J328" s="7" t="str">
        <f t="shared" si="249"/>
        <v/>
      </c>
      <c r="K328" s="9" t="str">
        <f t="shared" si="250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45"/>
        <v/>
      </c>
      <c r="G329" s="7" t="str">
        <f t="shared" si="246"/>
        <v/>
      </c>
      <c r="H329" s="5" t="str">
        <f t="shared" si="247"/>
        <v/>
      </c>
      <c r="I329" s="122" t="str">
        <f t="shared" si="248"/>
        <v/>
      </c>
      <c r="J329" s="7" t="str">
        <f t="shared" si="249"/>
        <v/>
      </c>
      <c r="K329" s="9" t="str">
        <f t="shared" si="250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45"/>
        <v/>
      </c>
      <c r="G330" s="7" t="str">
        <f t="shared" si="246"/>
        <v/>
      </c>
      <c r="H330" s="5" t="str">
        <f t="shared" si="247"/>
        <v/>
      </c>
      <c r="I330" s="122" t="str">
        <f t="shared" si="248"/>
        <v/>
      </c>
      <c r="J330" s="7" t="str">
        <f t="shared" si="249"/>
        <v/>
      </c>
      <c r="K330" s="9" t="str">
        <f t="shared" si="250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45"/>
        <v/>
      </c>
      <c r="G331" s="7" t="str">
        <f t="shared" si="246"/>
        <v/>
      </c>
      <c r="H331" s="5" t="str">
        <f t="shared" si="247"/>
        <v/>
      </c>
      <c r="I331" s="122" t="str">
        <f t="shared" si="248"/>
        <v/>
      </c>
      <c r="J331" s="7" t="str">
        <f t="shared" si="249"/>
        <v/>
      </c>
      <c r="K331" s="9" t="str">
        <f t="shared" si="250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45"/>
        <v/>
      </c>
      <c r="G332" s="7" t="str">
        <f t="shared" si="246"/>
        <v/>
      </c>
      <c r="H332" s="5" t="str">
        <f t="shared" si="247"/>
        <v/>
      </c>
      <c r="I332" s="122" t="str">
        <f t="shared" si="248"/>
        <v/>
      </c>
      <c r="J332" s="7" t="str">
        <f t="shared" si="249"/>
        <v/>
      </c>
      <c r="K332" s="9" t="str">
        <f t="shared" si="250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45"/>
        <v/>
      </c>
      <c r="G333" s="7" t="str">
        <f t="shared" si="246"/>
        <v/>
      </c>
      <c r="H333" s="5" t="str">
        <f t="shared" si="247"/>
        <v/>
      </c>
      <c r="I333" s="122" t="str">
        <f t="shared" si="248"/>
        <v/>
      </c>
      <c r="J333" s="7" t="str">
        <f t="shared" si="249"/>
        <v/>
      </c>
      <c r="K333" s="9" t="str">
        <f t="shared" si="250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45"/>
        <v/>
      </c>
      <c r="G334" s="7" t="str">
        <f t="shared" si="246"/>
        <v/>
      </c>
      <c r="H334" s="5" t="str">
        <f t="shared" si="247"/>
        <v/>
      </c>
      <c r="I334" s="122" t="str">
        <f t="shared" si="248"/>
        <v/>
      </c>
      <c r="J334" s="7" t="str">
        <f t="shared" si="249"/>
        <v/>
      </c>
      <c r="K334" s="9" t="str">
        <f t="shared" si="250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45"/>
        <v/>
      </c>
      <c r="G335" s="7" t="str">
        <f t="shared" si="246"/>
        <v/>
      </c>
      <c r="H335" s="5" t="str">
        <f t="shared" si="247"/>
        <v/>
      </c>
      <c r="I335" s="122" t="str">
        <f t="shared" si="248"/>
        <v/>
      </c>
      <c r="J335" s="7" t="str">
        <f t="shared" si="249"/>
        <v/>
      </c>
      <c r="K335" s="9" t="str">
        <f t="shared" si="250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45"/>
        <v/>
      </c>
      <c r="G336" s="7" t="str">
        <f t="shared" si="246"/>
        <v/>
      </c>
      <c r="H336" s="5" t="str">
        <f t="shared" si="247"/>
        <v/>
      </c>
      <c r="I336" s="122" t="str">
        <f t="shared" si="248"/>
        <v/>
      </c>
      <c r="J336" s="7" t="str">
        <f t="shared" si="249"/>
        <v/>
      </c>
      <c r="K336" s="9" t="str">
        <f t="shared" si="250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45"/>
        <v/>
      </c>
      <c r="G337" s="7" t="str">
        <f t="shared" si="246"/>
        <v/>
      </c>
      <c r="H337" s="5" t="str">
        <f t="shared" si="247"/>
        <v/>
      </c>
      <c r="I337" s="122" t="str">
        <f t="shared" si="248"/>
        <v/>
      </c>
      <c r="J337" s="7" t="str">
        <f t="shared" si="249"/>
        <v/>
      </c>
      <c r="K337" s="9" t="str">
        <f t="shared" si="250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45"/>
        <v/>
      </c>
      <c r="G338" s="7" t="str">
        <f t="shared" si="246"/>
        <v/>
      </c>
      <c r="H338" s="5" t="str">
        <f t="shared" si="247"/>
        <v/>
      </c>
      <c r="I338" s="122" t="str">
        <f t="shared" si="248"/>
        <v/>
      </c>
      <c r="J338" s="7" t="str">
        <f t="shared" si="249"/>
        <v/>
      </c>
      <c r="K338" s="9" t="str">
        <f t="shared" si="250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45"/>
        <v/>
      </c>
      <c r="G339" s="7" t="str">
        <f t="shared" si="246"/>
        <v/>
      </c>
      <c r="H339" s="5" t="str">
        <f t="shared" si="247"/>
        <v/>
      </c>
      <c r="I339" s="122" t="str">
        <f t="shared" si="248"/>
        <v/>
      </c>
      <c r="J339" s="7" t="str">
        <f t="shared" si="249"/>
        <v/>
      </c>
      <c r="K339" s="9" t="str">
        <f t="shared" si="250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45"/>
        <v/>
      </c>
      <c r="G340" s="7" t="str">
        <f t="shared" si="246"/>
        <v/>
      </c>
      <c r="H340" s="5" t="str">
        <f t="shared" si="247"/>
        <v/>
      </c>
      <c r="I340" s="122" t="str">
        <f t="shared" si="248"/>
        <v/>
      </c>
      <c r="J340" s="7" t="str">
        <f t="shared" si="249"/>
        <v/>
      </c>
      <c r="K340" s="9" t="str">
        <f t="shared" si="250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45"/>
        <v/>
      </c>
      <c r="G341" s="7" t="str">
        <f t="shared" si="246"/>
        <v/>
      </c>
      <c r="H341" s="5" t="str">
        <f t="shared" si="247"/>
        <v/>
      </c>
      <c r="I341" s="122" t="str">
        <f t="shared" si="248"/>
        <v/>
      </c>
      <c r="J341" s="7" t="str">
        <f t="shared" si="249"/>
        <v/>
      </c>
      <c r="K341" s="9" t="str">
        <f t="shared" si="250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45"/>
        <v/>
      </c>
      <c r="G342" s="7" t="str">
        <f t="shared" si="246"/>
        <v/>
      </c>
      <c r="H342" s="5" t="str">
        <f t="shared" si="247"/>
        <v/>
      </c>
      <c r="I342" s="122" t="str">
        <f t="shared" si="248"/>
        <v/>
      </c>
      <c r="J342" s="7" t="str">
        <f t="shared" si="249"/>
        <v/>
      </c>
      <c r="K342" s="9" t="str">
        <f t="shared" si="250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45"/>
        <v/>
      </c>
      <c r="G343" s="7" t="str">
        <f t="shared" si="246"/>
        <v/>
      </c>
      <c r="H343" s="5" t="str">
        <f t="shared" si="247"/>
        <v/>
      </c>
      <c r="I343" s="122" t="str">
        <f t="shared" si="248"/>
        <v/>
      </c>
      <c r="J343" s="7" t="str">
        <f t="shared" si="249"/>
        <v/>
      </c>
      <c r="K343" s="9" t="str">
        <f t="shared" si="250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45"/>
        <v/>
      </c>
      <c r="G344" s="7" t="str">
        <f t="shared" si="246"/>
        <v/>
      </c>
      <c r="H344" s="5" t="str">
        <f t="shared" si="247"/>
        <v/>
      </c>
      <c r="I344" s="122" t="str">
        <f t="shared" si="248"/>
        <v/>
      </c>
      <c r="J344" s="7" t="str">
        <f t="shared" si="249"/>
        <v/>
      </c>
      <c r="K344" s="9" t="str">
        <f t="shared" si="250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45"/>
        <v/>
      </c>
      <c r="G345" s="7" t="str">
        <f t="shared" si="246"/>
        <v/>
      </c>
      <c r="H345" s="5" t="str">
        <f t="shared" si="247"/>
        <v/>
      </c>
      <c r="I345" s="122" t="str">
        <f t="shared" si="248"/>
        <v/>
      </c>
      <c r="J345" s="7" t="str">
        <f t="shared" si="249"/>
        <v/>
      </c>
      <c r="K345" s="9" t="str">
        <f t="shared" si="250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45"/>
        <v/>
      </c>
      <c r="G346" s="7" t="str">
        <f t="shared" si="246"/>
        <v/>
      </c>
      <c r="H346" s="5" t="str">
        <f t="shared" si="247"/>
        <v/>
      </c>
      <c r="I346" s="122" t="str">
        <f t="shared" si="248"/>
        <v/>
      </c>
      <c r="J346" s="7" t="str">
        <f t="shared" si="249"/>
        <v/>
      </c>
      <c r="K346" s="9" t="str">
        <f t="shared" si="250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45"/>
        <v/>
      </c>
      <c r="G347" s="7" t="str">
        <f t="shared" si="246"/>
        <v/>
      </c>
      <c r="H347" s="5" t="str">
        <f t="shared" si="247"/>
        <v/>
      </c>
      <c r="I347" s="122" t="str">
        <f t="shared" si="248"/>
        <v/>
      </c>
      <c r="J347" s="7" t="str">
        <f t="shared" si="249"/>
        <v/>
      </c>
      <c r="K347" s="9" t="str">
        <f t="shared" si="250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45"/>
        <v/>
      </c>
      <c r="G348" s="7" t="str">
        <f t="shared" si="246"/>
        <v/>
      </c>
      <c r="H348" s="5" t="str">
        <f t="shared" si="247"/>
        <v/>
      </c>
      <c r="I348" s="122" t="str">
        <f t="shared" si="248"/>
        <v/>
      </c>
      <c r="J348" s="7" t="str">
        <f t="shared" si="249"/>
        <v/>
      </c>
      <c r="K348" s="9" t="str">
        <f t="shared" si="250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45"/>
        <v/>
      </c>
      <c r="G349" s="7" t="str">
        <f t="shared" si="246"/>
        <v/>
      </c>
      <c r="H349" s="5" t="str">
        <f t="shared" si="247"/>
        <v/>
      </c>
      <c r="I349" s="122" t="str">
        <f t="shared" si="248"/>
        <v/>
      </c>
      <c r="J349" s="7" t="str">
        <f t="shared" si="249"/>
        <v/>
      </c>
      <c r="K349" s="9" t="str">
        <f t="shared" si="250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45"/>
        <v/>
      </c>
      <c r="G350" s="7" t="str">
        <f t="shared" si="246"/>
        <v/>
      </c>
      <c r="H350" s="5" t="str">
        <f t="shared" si="247"/>
        <v/>
      </c>
      <c r="I350" s="122" t="str">
        <f t="shared" si="248"/>
        <v/>
      </c>
      <c r="J350" s="7" t="str">
        <f t="shared" si="249"/>
        <v/>
      </c>
      <c r="K350" s="9" t="str">
        <f t="shared" si="250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45"/>
        <v/>
      </c>
      <c r="G351" s="7" t="str">
        <f t="shared" si="246"/>
        <v/>
      </c>
      <c r="H351" s="5" t="str">
        <f t="shared" si="247"/>
        <v/>
      </c>
      <c r="I351" s="122" t="str">
        <f t="shared" si="248"/>
        <v/>
      </c>
      <c r="J351" s="7" t="str">
        <f t="shared" si="249"/>
        <v/>
      </c>
      <c r="K351" s="9" t="str">
        <f t="shared" si="250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ref="F352:F415" si="251">IF(ISBLANK(B352),"",IF(I352="L","Baixa",IF(I352="A","Média",IF(I352="","","Alta"))))</f>
        <v/>
      </c>
      <c r="G352" s="7" t="str">
        <f t="shared" ref="G352:G415" si="252">CONCATENATE(B352,I352)</f>
        <v/>
      </c>
      <c r="H352" s="5" t="str">
        <f t="shared" ref="H352:H415" si="253">IF(ISBLANK(B352),"",IF(B352="ALI",IF(I352="L",7,IF(I352="A",10,15)),IF(B352="AIE",IF(I352="L",5,IF(I352="A",7,10)),IF(B352="SE",IF(I352="L",4,IF(I352="A",5,7)),IF(OR(B352="EE",B352="CE"),IF(I352="L",3,IF(I352="A",4,6)),0)))))</f>
        <v/>
      </c>
      <c r="I352" s="122" t="str">
        <f t="shared" ref="I352:I415" si="254">IF(OR(ISBLANK(D352),ISBLANK(E352)),IF(OR(B352="ALI",B352="AIE"),"L",IF(OR(B352="EE",B352="SE",B352="CE"),"A","")),IF(B352="EE",IF(E352&gt;=3,IF(D352&gt;=5,"H","A"),IF(E352&gt;=2,IF(D352&gt;=16,"H",IF(D352&lt;=4,"L","A")),IF(D352&lt;=15,"L","A"))),IF(OR(B352="SE",B352="CE"),IF(E352&gt;=4,IF(D352&gt;=6,"H","A"),IF(E352&gt;=2,IF(D352&gt;=20,"H",IF(D352&lt;=5,"L","A")),IF(D352&lt;=19,"L","A"))),IF(OR(B352="ALI",B352="AIE"),IF(E352&gt;=6,IF(D352&gt;=20,"H","A"),IF(E352&gt;=2,IF(D352&gt;=51,"H",IF(D352&lt;=19,"L","A")),IF(D352&lt;=50,"L","A"))),""))))</f>
        <v/>
      </c>
      <c r="J352" s="7" t="str">
        <f t="shared" ref="J352:J415" si="255">CONCATENATE(B352,C352)</f>
        <v/>
      </c>
      <c r="K352" s="9" t="str">
        <f t="shared" si="250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51"/>
        <v/>
      </c>
      <c r="G353" s="7" t="str">
        <f t="shared" si="252"/>
        <v/>
      </c>
      <c r="H353" s="5" t="str">
        <f t="shared" si="253"/>
        <v/>
      </c>
      <c r="I353" s="122" t="str">
        <f t="shared" si="254"/>
        <v/>
      </c>
      <c r="J353" s="7" t="str">
        <f t="shared" si="255"/>
        <v/>
      </c>
      <c r="K353" s="9" t="str">
        <f t="shared" si="250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51"/>
        <v/>
      </c>
      <c r="G354" s="7" t="str">
        <f t="shared" si="252"/>
        <v/>
      </c>
      <c r="H354" s="5" t="str">
        <f t="shared" si="253"/>
        <v/>
      </c>
      <c r="I354" s="122" t="str">
        <f t="shared" si="254"/>
        <v/>
      </c>
      <c r="J354" s="7" t="str">
        <f t="shared" si="255"/>
        <v/>
      </c>
      <c r="K354" s="9" t="str">
        <f t="shared" ref="K354:K417" si="256">IF(OR(H354="",H354=0),L354,H354)</f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51"/>
        <v/>
      </c>
      <c r="G355" s="7" t="str">
        <f t="shared" si="252"/>
        <v/>
      </c>
      <c r="H355" s="5" t="str">
        <f t="shared" si="253"/>
        <v/>
      </c>
      <c r="I355" s="122" t="str">
        <f t="shared" si="254"/>
        <v/>
      </c>
      <c r="J355" s="7" t="str">
        <f t="shared" si="255"/>
        <v/>
      </c>
      <c r="K355" s="9" t="str">
        <f t="shared" si="256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51"/>
        <v/>
      </c>
      <c r="G356" s="7" t="str">
        <f t="shared" si="252"/>
        <v/>
      </c>
      <c r="H356" s="5" t="str">
        <f t="shared" si="253"/>
        <v/>
      </c>
      <c r="I356" s="122" t="str">
        <f t="shared" si="254"/>
        <v/>
      </c>
      <c r="J356" s="7" t="str">
        <f t="shared" si="255"/>
        <v/>
      </c>
      <c r="K356" s="9" t="str">
        <f t="shared" si="256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51"/>
        <v/>
      </c>
      <c r="G357" s="7" t="str">
        <f t="shared" si="252"/>
        <v/>
      </c>
      <c r="H357" s="5" t="str">
        <f t="shared" si="253"/>
        <v/>
      </c>
      <c r="I357" s="122" t="str">
        <f t="shared" si="254"/>
        <v/>
      </c>
      <c r="J357" s="7" t="str">
        <f t="shared" si="255"/>
        <v/>
      </c>
      <c r="K357" s="9" t="str">
        <f t="shared" si="256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51"/>
        <v/>
      </c>
      <c r="G358" s="7" t="str">
        <f t="shared" si="252"/>
        <v/>
      </c>
      <c r="H358" s="5" t="str">
        <f t="shared" si="253"/>
        <v/>
      </c>
      <c r="I358" s="122" t="str">
        <f t="shared" si="254"/>
        <v/>
      </c>
      <c r="J358" s="7" t="str">
        <f t="shared" si="255"/>
        <v/>
      </c>
      <c r="K358" s="9" t="str">
        <f t="shared" si="256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51"/>
        <v/>
      </c>
      <c r="G359" s="7" t="str">
        <f t="shared" si="252"/>
        <v/>
      </c>
      <c r="H359" s="5" t="str">
        <f t="shared" si="253"/>
        <v/>
      </c>
      <c r="I359" s="122" t="str">
        <f t="shared" si="254"/>
        <v/>
      </c>
      <c r="J359" s="7" t="str">
        <f t="shared" si="255"/>
        <v/>
      </c>
      <c r="K359" s="9" t="str">
        <f t="shared" si="256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51"/>
        <v/>
      </c>
      <c r="G360" s="7" t="str">
        <f t="shared" si="252"/>
        <v/>
      </c>
      <c r="H360" s="5" t="str">
        <f t="shared" si="253"/>
        <v/>
      </c>
      <c r="I360" s="122" t="str">
        <f t="shared" si="254"/>
        <v/>
      </c>
      <c r="J360" s="7" t="str">
        <f t="shared" si="255"/>
        <v/>
      </c>
      <c r="K360" s="9" t="str">
        <f t="shared" si="256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51"/>
        <v/>
      </c>
      <c r="G361" s="7" t="str">
        <f t="shared" si="252"/>
        <v/>
      </c>
      <c r="H361" s="5" t="str">
        <f t="shared" si="253"/>
        <v/>
      </c>
      <c r="I361" s="122" t="str">
        <f t="shared" si="254"/>
        <v/>
      </c>
      <c r="J361" s="7" t="str">
        <f t="shared" si="255"/>
        <v/>
      </c>
      <c r="K361" s="9" t="str">
        <f t="shared" si="256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51"/>
        <v/>
      </c>
      <c r="G362" s="7" t="str">
        <f t="shared" si="252"/>
        <v/>
      </c>
      <c r="H362" s="5" t="str">
        <f t="shared" si="253"/>
        <v/>
      </c>
      <c r="I362" s="122" t="str">
        <f t="shared" si="254"/>
        <v/>
      </c>
      <c r="J362" s="7" t="str">
        <f t="shared" si="255"/>
        <v/>
      </c>
      <c r="K362" s="9" t="str">
        <f t="shared" si="256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51"/>
        <v/>
      </c>
      <c r="G363" s="7" t="str">
        <f t="shared" si="252"/>
        <v/>
      </c>
      <c r="H363" s="5" t="str">
        <f t="shared" si="253"/>
        <v/>
      </c>
      <c r="I363" s="122" t="str">
        <f t="shared" si="254"/>
        <v/>
      </c>
      <c r="J363" s="7" t="str">
        <f t="shared" si="255"/>
        <v/>
      </c>
      <c r="K363" s="9" t="str">
        <f t="shared" si="256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51"/>
        <v/>
      </c>
      <c r="G364" s="7" t="str">
        <f t="shared" si="252"/>
        <v/>
      </c>
      <c r="H364" s="5" t="str">
        <f t="shared" si="253"/>
        <v/>
      </c>
      <c r="I364" s="122" t="str">
        <f t="shared" si="254"/>
        <v/>
      </c>
      <c r="J364" s="7" t="str">
        <f t="shared" si="255"/>
        <v/>
      </c>
      <c r="K364" s="9" t="str">
        <f t="shared" si="256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51"/>
        <v/>
      </c>
      <c r="G365" s="7" t="str">
        <f t="shared" si="252"/>
        <v/>
      </c>
      <c r="H365" s="5" t="str">
        <f t="shared" si="253"/>
        <v/>
      </c>
      <c r="I365" s="122" t="str">
        <f t="shared" si="254"/>
        <v/>
      </c>
      <c r="J365" s="7" t="str">
        <f t="shared" si="255"/>
        <v/>
      </c>
      <c r="K365" s="9" t="str">
        <f t="shared" si="256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51"/>
        <v/>
      </c>
      <c r="G366" s="7" t="str">
        <f t="shared" si="252"/>
        <v/>
      </c>
      <c r="H366" s="5" t="str">
        <f t="shared" si="253"/>
        <v/>
      </c>
      <c r="I366" s="122" t="str">
        <f t="shared" si="254"/>
        <v/>
      </c>
      <c r="J366" s="7" t="str">
        <f t="shared" si="255"/>
        <v/>
      </c>
      <c r="K366" s="9" t="str">
        <f t="shared" si="256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51"/>
        <v/>
      </c>
      <c r="G367" s="7" t="str">
        <f t="shared" si="252"/>
        <v/>
      </c>
      <c r="H367" s="5" t="str">
        <f t="shared" si="253"/>
        <v/>
      </c>
      <c r="I367" s="122" t="str">
        <f t="shared" si="254"/>
        <v/>
      </c>
      <c r="J367" s="7" t="str">
        <f t="shared" si="255"/>
        <v/>
      </c>
      <c r="K367" s="9" t="str">
        <f t="shared" si="256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51"/>
        <v/>
      </c>
      <c r="G368" s="7" t="str">
        <f t="shared" si="252"/>
        <v/>
      </c>
      <c r="H368" s="5" t="str">
        <f t="shared" si="253"/>
        <v/>
      </c>
      <c r="I368" s="122" t="str">
        <f t="shared" si="254"/>
        <v/>
      </c>
      <c r="J368" s="7" t="str">
        <f t="shared" si="255"/>
        <v/>
      </c>
      <c r="K368" s="9" t="str">
        <f t="shared" si="256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51"/>
        <v/>
      </c>
      <c r="G369" s="7" t="str">
        <f t="shared" si="252"/>
        <v/>
      </c>
      <c r="H369" s="5" t="str">
        <f t="shared" si="253"/>
        <v/>
      </c>
      <c r="I369" s="122" t="str">
        <f t="shared" si="254"/>
        <v/>
      </c>
      <c r="J369" s="7" t="str">
        <f t="shared" si="255"/>
        <v/>
      </c>
      <c r="K369" s="9" t="str">
        <f t="shared" si="256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51"/>
        <v/>
      </c>
      <c r="G370" s="7" t="str">
        <f t="shared" si="252"/>
        <v/>
      </c>
      <c r="H370" s="5" t="str">
        <f t="shared" si="253"/>
        <v/>
      </c>
      <c r="I370" s="122" t="str">
        <f t="shared" si="254"/>
        <v/>
      </c>
      <c r="J370" s="7" t="str">
        <f t="shared" si="255"/>
        <v/>
      </c>
      <c r="K370" s="9" t="str">
        <f t="shared" si="256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51"/>
        <v/>
      </c>
      <c r="G371" s="7" t="str">
        <f t="shared" si="252"/>
        <v/>
      </c>
      <c r="H371" s="5" t="str">
        <f t="shared" si="253"/>
        <v/>
      </c>
      <c r="I371" s="122" t="str">
        <f t="shared" si="254"/>
        <v/>
      </c>
      <c r="J371" s="7" t="str">
        <f t="shared" si="255"/>
        <v/>
      </c>
      <c r="K371" s="9" t="str">
        <f t="shared" si="256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51"/>
        <v/>
      </c>
      <c r="G372" s="7" t="str">
        <f t="shared" si="252"/>
        <v/>
      </c>
      <c r="H372" s="5" t="str">
        <f t="shared" si="253"/>
        <v/>
      </c>
      <c r="I372" s="122" t="str">
        <f t="shared" si="254"/>
        <v/>
      </c>
      <c r="J372" s="7" t="str">
        <f t="shared" si="255"/>
        <v/>
      </c>
      <c r="K372" s="9" t="str">
        <f t="shared" si="256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51"/>
        <v/>
      </c>
      <c r="G373" s="7" t="str">
        <f t="shared" si="252"/>
        <v/>
      </c>
      <c r="H373" s="5" t="str">
        <f t="shared" si="253"/>
        <v/>
      </c>
      <c r="I373" s="122" t="str">
        <f t="shared" si="254"/>
        <v/>
      </c>
      <c r="J373" s="7" t="str">
        <f t="shared" si="255"/>
        <v/>
      </c>
      <c r="K373" s="9" t="str">
        <f t="shared" si="256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51"/>
        <v/>
      </c>
      <c r="G374" s="7" t="str">
        <f t="shared" si="252"/>
        <v/>
      </c>
      <c r="H374" s="5" t="str">
        <f t="shared" si="253"/>
        <v/>
      </c>
      <c r="I374" s="122" t="str">
        <f t="shared" si="254"/>
        <v/>
      </c>
      <c r="J374" s="7" t="str">
        <f t="shared" si="255"/>
        <v/>
      </c>
      <c r="K374" s="9" t="str">
        <f t="shared" si="256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51"/>
        <v/>
      </c>
      <c r="G375" s="7" t="str">
        <f t="shared" si="252"/>
        <v/>
      </c>
      <c r="H375" s="5" t="str">
        <f t="shared" si="253"/>
        <v/>
      </c>
      <c r="I375" s="122" t="str">
        <f t="shared" si="254"/>
        <v/>
      </c>
      <c r="J375" s="7" t="str">
        <f t="shared" si="255"/>
        <v/>
      </c>
      <c r="K375" s="9" t="str">
        <f t="shared" si="256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51"/>
        <v/>
      </c>
      <c r="G376" s="7" t="str">
        <f t="shared" si="252"/>
        <v/>
      </c>
      <c r="H376" s="5" t="str">
        <f t="shared" si="253"/>
        <v/>
      </c>
      <c r="I376" s="122" t="str">
        <f t="shared" si="254"/>
        <v/>
      </c>
      <c r="J376" s="7" t="str">
        <f t="shared" si="255"/>
        <v/>
      </c>
      <c r="K376" s="9" t="str">
        <f t="shared" si="256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51"/>
        <v/>
      </c>
      <c r="G377" s="7" t="str">
        <f t="shared" si="252"/>
        <v/>
      </c>
      <c r="H377" s="5" t="str">
        <f t="shared" si="253"/>
        <v/>
      </c>
      <c r="I377" s="122" t="str">
        <f t="shared" si="254"/>
        <v/>
      </c>
      <c r="J377" s="7" t="str">
        <f t="shared" si="255"/>
        <v/>
      </c>
      <c r="K377" s="9" t="str">
        <f t="shared" si="256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51"/>
        <v/>
      </c>
      <c r="G378" s="7" t="str">
        <f t="shared" si="252"/>
        <v/>
      </c>
      <c r="H378" s="5" t="str">
        <f t="shared" si="253"/>
        <v/>
      </c>
      <c r="I378" s="122" t="str">
        <f t="shared" si="254"/>
        <v/>
      </c>
      <c r="J378" s="7" t="str">
        <f t="shared" si="255"/>
        <v/>
      </c>
      <c r="K378" s="9" t="str">
        <f t="shared" si="256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51"/>
        <v/>
      </c>
      <c r="G379" s="7" t="str">
        <f t="shared" si="252"/>
        <v/>
      </c>
      <c r="H379" s="5" t="str">
        <f t="shared" si="253"/>
        <v/>
      </c>
      <c r="I379" s="122" t="str">
        <f t="shared" si="254"/>
        <v/>
      </c>
      <c r="J379" s="7" t="str">
        <f t="shared" si="255"/>
        <v/>
      </c>
      <c r="K379" s="9" t="str">
        <f t="shared" si="256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51"/>
        <v/>
      </c>
      <c r="G380" s="7" t="str">
        <f t="shared" si="252"/>
        <v/>
      </c>
      <c r="H380" s="5" t="str">
        <f t="shared" si="253"/>
        <v/>
      </c>
      <c r="I380" s="122" t="str">
        <f t="shared" si="254"/>
        <v/>
      </c>
      <c r="J380" s="7" t="str">
        <f t="shared" si="255"/>
        <v/>
      </c>
      <c r="K380" s="9" t="str">
        <f t="shared" si="256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51"/>
        <v/>
      </c>
      <c r="G381" s="7" t="str">
        <f t="shared" si="252"/>
        <v/>
      </c>
      <c r="H381" s="5" t="str">
        <f t="shared" si="253"/>
        <v/>
      </c>
      <c r="I381" s="122" t="str">
        <f t="shared" si="254"/>
        <v/>
      </c>
      <c r="J381" s="7" t="str">
        <f t="shared" si="255"/>
        <v/>
      </c>
      <c r="K381" s="9" t="str">
        <f t="shared" si="256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51"/>
        <v/>
      </c>
      <c r="G382" s="7" t="str">
        <f t="shared" si="252"/>
        <v/>
      </c>
      <c r="H382" s="5" t="str">
        <f t="shared" si="253"/>
        <v/>
      </c>
      <c r="I382" s="122" t="str">
        <f t="shared" si="254"/>
        <v/>
      </c>
      <c r="J382" s="7" t="str">
        <f t="shared" si="255"/>
        <v/>
      </c>
      <c r="K382" s="9" t="str">
        <f t="shared" si="256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51"/>
        <v/>
      </c>
      <c r="G383" s="7" t="str">
        <f t="shared" si="252"/>
        <v/>
      </c>
      <c r="H383" s="5" t="str">
        <f t="shared" si="253"/>
        <v/>
      </c>
      <c r="I383" s="122" t="str">
        <f t="shared" si="254"/>
        <v/>
      </c>
      <c r="J383" s="7" t="str">
        <f t="shared" si="255"/>
        <v/>
      </c>
      <c r="K383" s="9" t="str">
        <f t="shared" si="256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51"/>
        <v/>
      </c>
      <c r="G384" s="7" t="str">
        <f t="shared" si="252"/>
        <v/>
      </c>
      <c r="H384" s="5" t="str">
        <f t="shared" si="253"/>
        <v/>
      </c>
      <c r="I384" s="122" t="str">
        <f t="shared" si="254"/>
        <v/>
      </c>
      <c r="J384" s="7" t="str">
        <f t="shared" si="255"/>
        <v/>
      </c>
      <c r="K384" s="9" t="str">
        <f t="shared" si="256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51"/>
        <v/>
      </c>
      <c r="G385" s="7" t="str">
        <f t="shared" si="252"/>
        <v/>
      </c>
      <c r="H385" s="5" t="str">
        <f t="shared" si="253"/>
        <v/>
      </c>
      <c r="I385" s="122" t="str">
        <f t="shared" si="254"/>
        <v/>
      </c>
      <c r="J385" s="7" t="str">
        <f t="shared" si="255"/>
        <v/>
      </c>
      <c r="K385" s="9" t="str">
        <f t="shared" si="256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51"/>
        <v/>
      </c>
      <c r="G386" s="7" t="str">
        <f t="shared" si="252"/>
        <v/>
      </c>
      <c r="H386" s="5" t="str">
        <f t="shared" si="253"/>
        <v/>
      </c>
      <c r="I386" s="122" t="str">
        <f t="shared" si="254"/>
        <v/>
      </c>
      <c r="J386" s="7" t="str">
        <f t="shared" si="255"/>
        <v/>
      </c>
      <c r="K386" s="9" t="str">
        <f t="shared" si="256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51"/>
        <v/>
      </c>
      <c r="G387" s="7" t="str">
        <f t="shared" si="252"/>
        <v/>
      </c>
      <c r="H387" s="5" t="str">
        <f t="shared" si="253"/>
        <v/>
      </c>
      <c r="I387" s="122" t="str">
        <f t="shared" si="254"/>
        <v/>
      </c>
      <c r="J387" s="7" t="str">
        <f t="shared" si="255"/>
        <v/>
      </c>
      <c r="K387" s="9" t="str">
        <f t="shared" si="256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51"/>
        <v/>
      </c>
      <c r="G388" s="7" t="str">
        <f t="shared" si="252"/>
        <v/>
      </c>
      <c r="H388" s="5" t="str">
        <f t="shared" si="253"/>
        <v/>
      </c>
      <c r="I388" s="122" t="str">
        <f t="shared" si="254"/>
        <v/>
      </c>
      <c r="J388" s="7" t="str">
        <f t="shared" si="255"/>
        <v/>
      </c>
      <c r="K388" s="9" t="str">
        <f t="shared" si="256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51"/>
        <v/>
      </c>
      <c r="G389" s="7" t="str">
        <f t="shared" si="252"/>
        <v/>
      </c>
      <c r="H389" s="5" t="str">
        <f t="shared" si="253"/>
        <v/>
      </c>
      <c r="I389" s="122" t="str">
        <f t="shared" si="254"/>
        <v/>
      </c>
      <c r="J389" s="7" t="str">
        <f t="shared" si="255"/>
        <v/>
      </c>
      <c r="K389" s="9" t="str">
        <f t="shared" si="256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51"/>
        <v/>
      </c>
      <c r="G390" s="7" t="str">
        <f t="shared" si="252"/>
        <v/>
      </c>
      <c r="H390" s="5" t="str">
        <f t="shared" si="253"/>
        <v/>
      </c>
      <c r="I390" s="122" t="str">
        <f t="shared" si="254"/>
        <v/>
      </c>
      <c r="J390" s="7" t="str">
        <f t="shared" si="255"/>
        <v/>
      </c>
      <c r="K390" s="9" t="str">
        <f t="shared" si="256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51"/>
        <v/>
      </c>
      <c r="G391" s="7" t="str">
        <f t="shared" si="252"/>
        <v/>
      </c>
      <c r="H391" s="5" t="str">
        <f t="shared" si="253"/>
        <v/>
      </c>
      <c r="I391" s="122" t="str">
        <f t="shared" si="254"/>
        <v/>
      </c>
      <c r="J391" s="7" t="str">
        <f t="shared" si="255"/>
        <v/>
      </c>
      <c r="K391" s="9" t="str">
        <f t="shared" si="256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51"/>
        <v/>
      </c>
      <c r="G392" s="7" t="str">
        <f t="shared" si="252"/>
        <v/>
      </c>
      <c r="H392" s="5" t="str">
        <f t="shared" si="253"/>
        <v/>
      </c>
      <c r="I392" s="122" t="str">
        <f t="shared" si="254"/>
        <v/>
      </c>
      <c r="J392" s="7" t="str">
        <f t="shared" si="255"/>
        <v/>
      </c>
      <c r="K392" s="9" t="str">
        <f t="shared" si="256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51"/>
        <v/>
      </c>
      <c r="G393" s="7" t="str">
        <f t="shared" si="252"/>
        <v/>
      </c>
      <c r="H393" s="5" t="str">
        <f t="shared" si="253"/>
        <v/>
      </c>
      <c r="I393" s="122" t="str">
        <f t="shared" si="254"/>
        <v/>
      </c>
      <c r="J393" s="7" t="str">
        <f t="shared" si="255"/>
        <v/>
      </c>
      <c r="K393" s="9" t="str">
        <f t="shared" si="256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51"/>
        <v/>
      </c>
      <c r="G394" s="7" t="str">
        <f t="shared" si="252"/>
        <v/>
      </c>
      <c r="H394" s="5" t="str">
        <f t="shared" si="253"/>
        <v/>
      </c>
      <c r="I394" s="122" t="str">
        <f t="shared" si="254"/>
        <v/>
      </c>
      <c r="J394" s="7" t="str">
        <f t="shared" si="255"/>
        <v/>
      </c>
      <c r="K394" s="9" t="str">
        <f t="shared" si="256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51"/>
        <v/>
      </c>
      <c r="G395" s="7" t="str">
        <f t="shared" si="252"/>
        <v/>
      </c>
      <c r="H395" s="5" t="str">
        <f t="shared" si="253"/>
        <v/>
      </c>
      <c r="I395" s="122" t="str">
        <f t="shared" si="254"/>
        <v/>
      </c>
      <c r="J395" s="7" t="str">
        <f t="shared" si="255"/>
        <v/>
      </c>
      <c r="K395" s="9" t="str">
        <f t="shared" si="256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51"/>
        <v/>
      </c>
      <c r="G396" s="7" t="str">
        <f t="shared" si="252"/>
        <v/>
      </c>
      <c r="H396" s="5" t="str">
        <f t="shared" si="253"/>
        <v/>
      </c>
      <c r="I396" s="122" t="str">
        <f t="shared" si="254"/>
        <v/>
      </c>
      <c r="J396" s="7" t="str">
        <f t="shared" si="255"/>
        <v/>
      </c>
      <c r="K396" s="9" t="str">
        <f t="shared" si="256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51"/>
        <v/>
      </c>
      <c r="G397" s="7" t="str">
        <f t="shared" si="252"/>
        <v/>
      </c>
      <c r="H397" s="5" t="str">
        <f t="shared" si="253"/>
        <v/>
      </c>
      <c r="I397" s="122" t="str">
        <f t="shared" si="254"/>
        <v/>
      </c>
      <c r="J397" s="7" t="str">
        <f t="shared" si="255"/>
        <v/>
      </c>
      <c r="K397" s="9" t="str">
        <f t="shared" si="256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51"/>
        <v/>
      </c>
      <c r="G398" s="7" t="str">
        <f t="shared" si="252"/>
        <v/>
      </c>
      <c r="H398" s="5" t="str">
        <f t="shared" si="253"/>
        <v/>
      </c>
      <c r="I398" s="122" t="str">
        <f t="shared" si="254"/>
        <v/>
      </c>
      <c r="J398" s="7" t="str">
        <f t="shared" si="255"/>
        <v/>
      </c>
      <c r="K398" s="9" t="str">
        <f t="shared" si="256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51"/>
        <v/>
      </c>
      <c r="G399" s="7" t="str">
        <f t="shared" si="252"/>
        <v/>
      </c>
      <c r="H399" s="5" t="str">
        <f t="shared" si="253"/>
        <v/>
      </c>
      <c r="I399" s="122" t="str">
        <f t="shared" si="254"/>
        <v/>
      </c>
      <c r="J399" s="7" t="str">
        <f t="shared" si="255"/>
        <v/>
      </c>
      <c r="K399" s="9" t="str">
        <f t="shared" si="256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51"/>
        <v/>
      </c>
      <c r="G400" s="7" t="str">
        <f t="shared" si="252"/>
        <v/>
      </c>
      <c r="H400" s="5" t="str">
        <f t="shared" si="253"/>
        <v/>
      </c>
      <c r="I400" s="122" t="str">
        <f t="shared" si="254"/>
        <v/>
      </c>
      <c r="J400" s="7" t="str">
        <f t="shared" si="255"/>
        <v/>
      </c>
      <c r="K400" s="9" t="str">
        <f t="shared" si="256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51"/>
        <v/>
      </c>
      <c r="G401" s="7" t="str">
        <f t="shared" si="252"/>
        <v/>
      </c>
      <c r="H401" s="5" t="str">
        <f t="shared" si="253"/>
        <v/>
      </c>
      <c r="I401" s="122" t="str">
        <f t="shared" si="254"/>
        <v/>
      </c>
      <c r="J401" s="7" t="str">
        <f t="shared" si="255"/>
        <v/>
      </c>
      <c r="K401" s="9" t="str">
        <f t="shared" si="256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51"/>
        <v/>
      </c>
      <c r="G402" s="7" t="str">
        <f t="shared" si="252"/>
        <v/>
      </c>
      <c r="H402" s="5" t="str">
        <f t="shared" si="253"/>
        <v/>
      </c>
      <c r="I402" s="122" t="str">
        <f t="shared" si="254"/>
        <v/>
      </c>
      <c r="J402" s="7" t="str">
        <f t="shared" si="255"/>
        <v/>
      </c>
      <c r="K402" s="9" t="str">
        <f t="shared" si="256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51"/>
        <v/>
      </c>
      <c r="G403" s="7" t="str">
        <f t="shared" si="252"/>
        <v/>
      </c>
      <c r="H403" s="5" t="str">
        <f t="shared" si="253"/>
        <v/>
      </c>
      <c r="I403" s="122" t="str">
        <f t="shared" si="254"/>
        <v/>
      </c>
      <c r="J403" s="7" t="str">
        <f t="shared" si="255"/>
        <v/>
      </c>
      <c r="K403" s="9" t="str">
        <f t="shared" si="256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51"/>
        <v/>
      </c>
      <c r="G404" s="7" t="str">
        <f t="shared" si="252"/>
        <v/>
      </c>
      <c r="H404" s="5" t="str">
        <f t="shared" si="253"/>
        <v/>
      </c>
      <c r="I404" s="122" t="str">
        <f t="shared" si="254"/>
        <v/>
      </c>
      <c r="J404" s="7" t="str">
        <f t="shared" si="255"/>
        <v/>
      </c>
      <c r="K404" s="9" t="str">
        <f t="shared" si="256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51"/>
        <v/>
      </c>
      <c r="G405" s="7" t="str">
        <f t="shared" si="252"/>
        <v/>
      </c>
      <c r="H405" s="5" t="str">
        <f t="shared" si="253"/>
        <v/>
      </c>
      <c r="I405" s="122" t="str">
        <f t="shared" si="254"/>
        <v/>
      </c>
      <c r="J405" s="7" t="str">
        <f t="shared" si="255"/>
        <v/>
      </c>
      <c r="K405" s="9" t="str">
        <f t="shared" si="256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51"/>
        <v/>
      </c>
      <c r="G406" s="7" t="str">
        <f t="shared" si="252"/>
        <v/>
      </c>
      <c r="H406" s="5" t="str">
        <f t="shared" si="253"/>
        <v/>
      </c>
      <c r="I406" s="122" t="str">
        <f t="shared" si="254"/>
        <v/>
      </c>
      <c r="J406" s="7" t="str">
        <f t="shared" si="255"/>
        <v/>
      </c>
      <c r="K406" s="9" t="str">
        <f t="shared" si="256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51"/>
        <v/>
      </c>
      <c r="G407" s="7" t="str">
        <f t="shared" si="252"/>
        <v/>
      </c>
      <c r="H407" s="5" t="str">
        <f t="shared" si="253"/>
        <v/>
      </c>
      <c r="I407" s="122" t="str">
        <f t="shared" si="254"/>
        <v/>
      </c>
      <c r="J407" s="7" t="str">
        <f t="shared" si="255"/>
        <v/>
      </c>
      <c r="K407" s="9" t="str">
        <f t="shared" si="256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51"/>
        <v/>
      </c>
      <c r="G408" s="7" t="str">
        <f t="shared" si="252"/>
        <v/>
      </c>
      <c r="H408" s="5" t="str">
        <f t="shared" si="253"/>
        <v/>
      </c>
      <c r="I408" s="122" t="str">
        <f t="shared" si="254"/>
        <v/>
      </c>
      <c r="J408" s="7" t="str">
        <f t="shared" si="255"/>
        <v/>
      </c>
      <c r="K408" s="9" t="str">
        <f t="shared" si="256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51"/>
        <v/>
      </c>
      <c r="G409" s="7" t="str">
        <f t="shared" si="252"/>
        <v/>
      </c>
      <c r="H409" s="5" t="str">
        <f t="shared" si="253"/>
        <v/>
      </c>
      <c r="I409" s="122" t="str">
        <f t="shared" si="254"/>
        <v/>
      </c>
      <c r="J409" s="7" t="str">
        <f t="shared" si="255"/>
        <v/>
      </c>
      <c r="K409" s="9" t="str">
        <f t="shared" si="256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51"/>
        <v/>
      </c>
      <c r="G410" s="7" t="str">
        <f t="shared" si="252"/>
        <v/>
      </c>
      <c r="H410" s="5" t="str">
        <f t="shared" si="253"/>
        <v/>
      </c>
      <c r="I410" s="122" t="str">
        <f t="shared" si="254"/>
        <v/>
      </c>
      <c r="J410" s="7" t="str">
        <f t="shared" si="255"/>
        <v/>
      </c>
      <c r="K410" s="9" t="str">
        <f t="shared" si="256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51"/>
        <v/>
      </c>
      <c r="G411" s="7" t="str">
        <f t="shared" si="252"/>
        <v/>
      </c>
      <c r="H411" s="5" t="str">
        <f t="shared" si="253"/>
        <v/>
      </c>
      <c r="I411" s="122" t="str">
        <f t="shared" si="254"/>
        <v/>
      </c>
      <c r="J411" s="7" t="str">
        <f t="shared" si="255"/>
        <v/>
      </c>
      <c r="K411" s="9" t="str">
        <f t="shared" si="256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51"/>
        <v/>
      </c>
      <c r="G412" s="7" t="str">
        <f t="shared" si="252"/>
        <v/>
      </c>
      <c r="H412" s="5" t="str">
        <f t="shared" si="253"/>
        <v/>
      </c>
      <c r="I412" s="122" t="str">
        <f t="shared" si="254"/>
        <v/>
      </c>
      <c r="J412" s="7" t="str">
        <f t="shared" si="255"/>
        <v/>
      </c>
      <c r="K412" s="9" t="str">
        <f t="shared" si="256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51"/>
        <v/>
      </c>
      <c r="G413" s="7" t="str">
        <f t="shared" si="252"/>
        <v/>
      </c>
      <c r="H413" s="5" t="str">
        <f t="shared" si="253"/>
        <v/>
      </c>
      <c r="I413" s="122" t="str">
        <f t="shared" si="254"/>
        <v/>
      </c>
      <c r="J413" s="7" t="str">
        <f t="shared" si="255"/>
        <v/>
      </c>
      <c r="K413" s="9" t="str">
        <f t="shared" si="256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51"/>
        <v/>
      </c>
      <c r="G414" s="7" t="str">
        <f t="shared" si="252"/>
        <v/>
      </c>
      <c r="H414" s="5" t="str">
        <f t="shared" si="253"/>
        <v/>
      </c>
      <c r="I414" s="122" t="str">
        <f t="shared" si="254"/>
        <v/>
      </c>
      <c r="J414" s="7" t="str">
        <f t="shared" si="255"/>
        <v/>
      </c>
      <c r="K414" s="9" t="str">
        <f t="shared" si="256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51"/>
        <v/>
      </c>
      <c r="G415" s="7" t="str">
        <f t="shared" si="252"/>
        <v/>
      </c>
      <c r="H415" s="5" t="str">
        <f t="shared" si="253"/>
        <v/>
      </c>
      <c r="I415" s="122" t="str">
        <f t="shared" si="254"/>
        <v/>
      </c>
      <c r="J415" s="7" t="str">
        <f t="shared" si="255"/>
        <v/>
      </c>
      <c r="K415" s="9" t="str">
        <f t="shared" si="256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ref="F416:F479" si="257">IF(ISBLANK(B416),"",IF(I416="L","Baixa",IF(I416="A","Média",IF(I416="","","Alta"))))</f>
        <v/>
      </c>
      <c r="G416" s="7" t="str">
        <f t="shared" ref="G416:G479" si="258">CONCATENATE(B416,I416)</f>
        <v/>
      </c>
      <c r="H416" s="5" t="str">
        <f t="shared" ref="H416:H479" si="259">IF(ISBLANK(B416),"",IF(B416="ALI",IF(I416="L",7,IF(I416="A",10,15)),IF(B416="AIE",IF(I416="L",5,IF(I416="A",7,10)),IF(B416="SE",IF(I416="L",4,IF(I416="A",5,7)),IF(OR(B416="EE",B416="CE"),IF(I416="L",3,IF(I416="A",4,6)),0)))))</f>
        <v/>
      </c>
      <c r="I416" s="122" t="str">
        <f t="shared" ref="I416:I479" si="260">IF(OR(ISBLANK(D416),ISBLANK(E416)),IF(OR(B416="ALI",B416="AIE"),"L",IF(OR(B416="EE",B416="SE",B416="CE"),"A","")),IF(B416="EE",IF(E416&gt;=3,IF(D416&gt;=5,"H","A"),IF(E416&gt;=2,IF(D416&gt;=16,"H",IF(D416&lt;=4,"L","A")),IF(D416&lt;=15,"L","A"))),IF(OR(B416="SE",B416="CE"),IF(E416&gt;=4,IF(D416&gt;=6,"H","A"),IF(E416&gt;=2,IF(D416&gt;=20,"H",IF(D416&lt;=5,"L","A")),IF(D416&lt;=19,"L","A"))),IF(OR(B416="ALI",B416="AIE"),IF(E416&gt;=6,IF(D416&gt;=20,"H","A"),IF(E416&gt;=2,IF(D416&gt;=51,"H",IF(D416&lt;=19,"L","A")),IF(D416&lt;=50,"L","A"))),""))))</f>
        <v/>
      </c>
      <c r="J416" s="7" t="str">
        <f t="shared" ref="J416:J479" si="261">CONCATENATE(B416,C416)</f>
        <v/>
      </c>
      <c r="K416" s="9" t="str">
        <f t="shared" si="256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57"/>
        <v/>
      </c>
      <c r="G417" s="7" t="str">
        <f t="shared" si="258"/>
        <v/>
      </c>
      <c r="H417" s="5" t="str">
        <f t="shared" si="259"/>
        <v/>
      </c>
      <c r="I417" s="122" t="str">
        <f t="shared" si="260"/>
        <v/>
      </c>
      <c r="J417" s="7" t="str">
        <f t="shared" si="261"/>
        <v/>
      </c>
      <c r="K417" s="9" t="str">
        <f t="shared" si="256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57"/>
        <v/>
      </c>
      <c r="G418" s="7" t="str">
        <f t="shared" si="258"/>
        <v/>
      </c>
      <c r="H418" s="5" t="str">
        <f t="shared" si="259"/>
        <v/>
      </c>
      <c r="I418" s="122" t="str">
        <f t="shared" si="260"/>
        <v/>
      </c>
      <c r="J418" s="7" t="str">
        <f t="shared" si="261"/>
        <v/>
      </c>
      <c r="K418" s="9" t="str">
        <f t="shared" ref="K418:K481" si="262">IF(OR(H418="",H418=0),L418,H418)</f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57"/>
        <v/>
      </c>
      <c r="G419" s="7" t="str">
        <f t="shared" si="258"/>
        <v/>
      </c>
      <c r="H419" s="5" t="str">
        <f t="shared" si="259"/>
        <v/>
      </c>
      <c r="I419" s="122" t="str">
        <f t="shared" si="260"/>
        <v/>
      </c>
      <c r="J419" s="7" t="str">
        <f t="shared" si="261"/>
        <v/>
      </c>
      <c r="K419" s="9" t="str">
        <f t="shared" si="262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57"/>
        <v/>
      </c>
      <c r="G420" s="7" t="str">
        <f t="shared" si="258"/>
        <v/>
      </c>
      <c r="H420" s="5" t="str">
        <f t="shared" si="259"/>
        <v/>
      </c>
      <c r="I420" s="122" t="str">
        <f t="shared" si="260"/>
        <v/>
      </c>
      <c r="J420" s="7" t="str">
        <f t="shared" si="261"/>
        <v/>
      </c>
      <c r="K420" s="9" t="str">
        <f t="shared" si="262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57"/>
        <v/>
      </c>
      <c r="G421" s="7" t="str">
        <f t="shared" si="258"/>
        <v/>
      </c>
      <c r="H421" s="5" t="str">
        <f t="shared" si="259"/>
        <v/>
      </c>
      <c r="I421" s="122" t="str">
        <f t="shared" si="260"/>
        <v/>
      </c>
      <c r="J421" s="7" t="str">
        <f t="shared" si="261"/>
        <v/>
      </c>
      <c r="K421" s="9" t="str">
        <f t="shared" si="262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57"/>
        <v/>
      </c>
      <c r="G422" s="7" t="str">
        <f t="shared" si="258"/>
        <v/>
      </c>
      <c r="H422" s="5" t="str">
        <f t="shared" si="259"/>
        <v/>
      </c>
      <c r="I422" s="122" t="str">
        <f t="shared" si="260"/>
        <v/>
      </c>
      <c r="J422" s="7" t="str">
        <f t="shared" si="261"/>
        <v/>
      </c>
      <c r="K422" s="9" t="str">
        <f t="shared" si="262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57"/>
        <v/>
      </c>
      <c r="G423" s="7" t="str">
        <f t="shared" si="258"/>
        <v/>
      </c>
      <c r="H423" s="5" t="str">
        <f t="shared" si="259"/>
        <v/>
      </c>
      <c r="I423" s="122" t="str">
        <f t="shared" si="260"/>
        <v/>
      </c>
      <c r="J423" s="7" t="str">
        <f t="shared" si="261"/>
        <v/>
      </c>
      <c r="K423" s="9" t="str">
        <f t="shared" si="262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57"/>
        <v/>
      </c>
      <c r="G424" s="7" t="str">
        <f t="shared" si="258"/>
        <v/>
      </c>
      <c r="H424" s="5" t="str">
        <f t="shared" si="259"/>
        <v/>
      </c>
      <c r="I424" s="122" t="str">
        <f t="shared" si="260"/>
        <v/>
      </c>
      <c r="J424" s="7" t="str">
        <f t="shared" si="261"/>
        <v/>
      </c>
      <c r="K424" s="9" t="str">
        <f t="shared" si="262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57"/>
        <v/>
      </c>
      <c r="G425" s="7" t="str">
        <f t="shared" si="258"/>
        <v/>
      </c>
      <c r="H425" s="5" t="str">
        <f t="shared" si="259"/>
        <v/>
      </c>
      <c r="I425" s="122" t="str">
        <f t="shared" si="260"/>
        <v/>
      </c>
      <c r="J425" s="7" t="str">
        <f t="shared" si="261"/>
        <v/>
      </c>
      <c r="K425" s="9" t="str">
        <f t="shared" si="262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57"/>
        <v/>
      </c>
      <c r="G426" s="7" t="str">
        <f t="shared" si="258"/>
        <v/>
      </c>
      <c r="H426" s="5" t="str">
        <f t="shared" si="259"/>
        <v/>
      </c>
      <c r="I426" s="122" t="str">
        <f t="shared" si="260"/>
        <v/>
      </c>
      <c r="J426" s="7" t="str">
        <f t="shared" si="261"/>
        <v/>
      </c>
      <c r="K426" s="9" t="str">
        <f t="shared" si="262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57"/>
        <v/>
      </c>
      <c r="G427" s="7" t="str">
        <f t="shared" si="258"/>
        <v/>
      </c>
      <c r="H427" s="5" t="str">
        <f t="shared" si="259"/>
        <v/>
      </c>
      <c r="I427" s="122" t="str">
        <f t="shared" si="260"/>
        <v/>
      </c>
      <c r="J427" s="7" t="str">
        <f t="shared" si="261"/>
        <v/>
      </c>
      <c r="K427" s="9" t="str">
        <f t="shared" si="262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57"/>
        <v/>
      </c>
      <c r="G428" s="7" t="str">
        <f t="shared" si="258"/>
        <v/>
      </c>
      <c r="H428" s="5" t="str">
        <f t="shared" si="259"/>
        <v/>
      </c>
      <c r="I428" s="122" t="str">
        <f t="shared" si="260"/>
        <v/>
      </c>
      <c r="J428" s="7" t="str">
        <f t="shared" si="261"/>
        <v/>
      </c>
      <c r="K428" s="9" t="str">
        <f t="shared" si="262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57"/>
        <v/>
      </c>
      <c r="G429" s="7" t="str">
        <f t="shared" si="258"/>
        <v/>
      </c>
      <c r="H429" s="5" t="str">
        <f t="shared" si="259"/>
        <v/>
      </c>
      <c r="I429" s="122" t="str">
        <f t="shared" si="260"/>
        <v/>
      </c>
      <c r="J429" s="7" t="str">
        <f t="shared" si="261"/>
        <v/>
      </c>
      <c r="K429" s="9" t="str">
        <f t="shared" si="262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57"/>
        <v/>
      </c>
      <c r="G430" s="7" t="str">
        <f t="shared" si="258"/>
        <v/>
      </c>
      <c r="H430" s="5" t="str">
        <f t="shared" si="259"/>
        <v/>
      </c>
      <c r="I430" s="122" t="str">
        <f t="shared" si="260"/>
        <v/>
      </c>
      <c r="J430" s="7" t="str">
        <f t="shared" si="261"/>
        <v/>
      </c>
      <c r="K430" s="9" t="str">
        <f t="shared" si="262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57"/>
        <v/>
      </c>
      <c r="G431" s="7" t="str">
        <f t="shared" si="258"/>
        <v/>
      </c>
      <c r="H431" s="5" t="str">
        <f t="shared" si="259"/>
        <v/>
      </c>
      <c r="I431" s="122" t="str">
        <f t="shared" si="260"/>
        <v/>
      </c>
      <c r="J431" s="7" t="str">
        <f t="shared" si="261"/>
        <v/>
      </c>
      <c r="K431" s="9" t="str">
        <f t="shared" si="262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57"/>
        <v/>
      </c>
      <c r="G432" s="7" t="str">
        <f t="shared" si="258"/>
        <v/>
      </c>
      <c r="H432" s="5" t="str">
        <f t="shared" si="259"/>
        <v/>
      </c>
      <c r="I432" s="122" t="str">
        <f t="shared" si="260"/>
        <v/>
      </c>
      <c r="J432" s="7" t="str">
        <f t="shared" si="261"/>
        <v/>
      </c>
      <c r="K432" s="9" t="str">
        <f t="shared" si="262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57"/>
        <v/>
      </c>
      <c r="G433" s="7" t="str">
        <f t="shared" si="258"/>
        <v/>
      </c>
      <c r="H433" s="5" t="str">
        <f t="shared" si="259"/>
        <v/>
      </c>
      <c r="I433" s="122" t="str">
        <f t="shared" si="260"/>
        <v/>
      </c>
      <c r="J433" s="7" t="str">
        <f t="shared" si="261"/>
        <v/>
      </c>
      <c r="K433" s="9" t="str">
        <f t="shared" si="262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57"/>
        <v/>
      </c>
      <c r="G434" s="7" t="str">
        <f t="shared" si="258"/>
        <v/>
      </c>
      <c r="H434" s="5" t="str">
        <f t="shared" si="259"/>
        <v/>
      </c>
      <c r="I434" s="122" t="str">
        <f t="shared" si="260"/>
        <v/>
      </c>
      <c r="J434" s="7" t="str">
        <f t="shared" si="261"/>
        <v/>
      </c>
      <c r="K434" s="9" t="str">
        <f t="shared" si="262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57"/>
        <v/>
      </c>
      <c r="G435" s="7" t="str">
        <f t="shared" si="258"/>
        <v/>
      </c>
      <c r="H435" s="5" t="str">
        <f t="shared" si="259"/>
        <v/>
      </c>
      <c r="I435" s="122" t="str">
        <f t="shared" si="260"/>
        <v/>
      </c>
      <c r="J435" s="7" t="str">
        <f t="shared" si="261"/>
        <v/>
      </c>
      <c r="K435" s="9" t="str">
        <f t="shared" si="262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57"/>
        <v/>
      </c>
      <c r="G436" s="7" t="str">
        <f t="shared" si="258"/>
        <v/>
      </c>
      <c r="H436" s="5" t="str">
        <f t="shared" si="259"/>
        <v/>
      </c>
      <c r="I436" s="122" t="str">
        <f t="shared" si="260"/>
        <v/>
      </c>
      <c r="J436" s="7" t="str">
        <f t="shared" si="261"/>
        <v/>
      </c>
      <c r="K436" s="9" t="str">
        <f t="shared" si="262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57"/>
        <v/>
      </c>
      <c r="G437" s="7" t="str">
        <f t="shared" si="258"/>
        <v/>
      </c>
      <c r="H437" s="5" t="str">
        <f t="shared" si="259"/>
        <v/>
      </c>
      <c r="I437" s="122" t="str">
        <f t="shared" si="260"/>
        <v/>
      </c>
      <c r="J437" s="7" t="str">
        <f t="shared" si="261"/>
        <v/>
      </c>
      <c r="K437" s="9" t="str">
        <f t="shared" si="262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57"/>
        <v/>
      </c>
      <c r="G438" s="7" t="str">
        <f t="shared" si="258"/>
        <v/>
      </c>
      <c r="H438" s="5" t="str">
        <f t="shared" si="259"/>
        <v/>
      </c>
      <c r="I438" s="122" t="str">
        <f t="shared" si="260"/>
        <v/>
      </c>
      <c r="J438" s="7" t="str">
        <f t="shared" si="261"/>
        <v/>
      </c>
      <c r="K438" s="9" t="str">
        <f t="shared" si="262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57"/>
        <v/>
      </c>
      <c r="G439" s="7" t="str">
        <f t="shared" si="258"/>
        <v/>
      </c>
      <c r="H439" s="5" t="str">
        <f t="shared" si="259"/>
        <v/>
      </c>
      <c r="I439" s="122" t="str">
        <f t="shared" si="260"/>
        <v/>
      </c>
      <c r="J439" s="7" t="str">
        <f t="shared" si="261"/>
        <v/>
      </c>
      <c r="K439" s="9" t="str">
        <f t="shared" si="262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57"/>
        <v/>
      </c>
      <c r="G440" s="7" t="str">
        <f t="shared" si="258"/>
        <v/>
      </c>
      <c r="H440" s="5" t="str">
        <f t="shared" si="259"/>
        <v/>
      </c>
      <c r="I440" s="122" t="str">
        <f t="shared" si="260"/>
        <v/>
      </c>
      <c r="J440" s="7" t="str">
        <f t="shared" si="261"/>
        <v/>
      </c>
      <c r="K440" s="9" t="str">
        <f t="shared" si="262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57"/>
        <v/>
      </c>
      <c r="G441" s="7" t="str">
        <f t="shared" si="258"/>
        <v/>
      </c>
      <c r="H441" s="5" t="str">
        <f t="shared" si="259"/>
        <v/>
      </c>
      <c r="I441" s="122" t="str">
        <f t="shared" si="260"/>
        <v/>
      </c>
      <c r="J441" s="7" t="str">
        <f t="shared" si="261"/>
        <v/>
      </c>
      <c r="K441" s="9" t="str">
        <f t="shared" si="262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57"/>
        <v/>
      </c>
      <c r="G442" s="7" t="str">
        <f t="shared" si="258"/>
        <v/>
      </c>
      <c r="H442" s="5" t="str">
        <f t="shared" si="259"/>
        <v/>
      </c>
      <c r="I442" s="122" t="str">
        <f t="shared" si="260"/>
        <v/>
      </c>
      <c r="J442" s="7" t="str">
        <f t="shared" si="261"/>
        <v/>
      </c>
      <c r="K442" s="9" t="str">
        <f t="shared" si="262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57"/>
        <v/>
      </c>
      <c r="G443" s="7" t="str">
        <f t="shared" si="258"/>
        <v/>
      </c>
      <c r="H443" s="5" t="str">
        <f t="shared" si="259"/>
        <v/>
      </c>
      <c r="I443" s="122" t="str">
        <f t="shared" si="260"/>
        <v/>
      </c>
      <c r="J443" s="7" t="str">
        <f t="shared" si="261"/>
        <v/>
      </c>
      <c r="K443" s="9" t="str">
        <f t="shared" si="262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57"/>
        <v/>
      </c>
      <c r="G444" s="7" t="str">
        <f t="shared" si="258"/>
        <v/>
      </c>
      <c r="H444" s="5" t="str">
        <f t="shared" si="259"/>
        <v/>
      </c>
      <c r="I444" s="122" t="str">
        <f t="shared" si="260"/>
        <v/>
      </c>
      <c r="J444" s="7" t="str">
        <f t="shared" si="261"/>
        <v/>
      </c>
      <c r="K444" s="9" t="str">
        <f t="shared" si="262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57"/>
        <v/>
      </c>
      <c r="G445" s="7" t="str">
        <f t="shared" si="258"/>
        <v/>
      </c>
      <c r="H445" s="5" t="str">
        <f t="shared" si="259"/>
        <v/>
      </c>
      <c r="I445" s="122" t="str">
        <f t="shared" si="260"/>
        <v/>
      </c>
      <c r="J445" s="7" t="str">
        <f t="shared" si="261"/>
        <v/>
      </c>
      <c r="K445" s="9" t="str">
        <f t="shared" si="262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57"/>
        <v/>
      </c>
      <c r="G446" s="7" t="str">
        <f t="shared" si="258"/>
        <v/>
      </c>
      <c r="H446" s="5" t="str">
        <f t="shared" si="259"/>
        <v/>
      </c>
      <c r="I446" s="122" t="str">
        <f t="shared" si="260"/>
        <v/>
      </c>
      <c r="J446" s="7" t="str">
        <f t="shared" si="261"/>
        <v/>
      </c>
      <c r="K446" s="9" t="str">
        <f t="shared" si="262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57"/>
        <v/>
      </c>
      <c r="G447" s="7" t="str">
        <f t="shared" si="258"/>
        <v/>
      </c>
      <c r="H447" s="5" t="str">
        <f t="shared" si="259"/>
        <v/>
      </c>
      <c r="I447" s="122" t="str">
        <f t="shared" si="260"/>
        <v/>
      </c>
      <c r="J447" s="7" t="str">
        <f t="shared" si="261"/>
        <v/>
      </c>
      <c r="K447" s="9" t="str">
        <f t="shared" si="262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57"/>
        <v/>
      </c>
      <c r="G448" s="7" t="str">
        <f t="shared" si="258"/>
        <v/>
      </c>
      <c r="H448" s="5" t="str">
        <f t="shared" si="259"/>
        <v/>
      </c>
      <c r="I448" s="122" t="str">
        <f t="shared" si="260"/>
        <v/>
      </c>
      <c r="J448" s="7" t="str">
        <f t="shared" si="261"/>
        <v/>
      </c>
      <c r="K448" s="9" t="str">
        <f t="shared" si="262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57"/>
        <v/>
      </c>
      <c r="G449" s="7" t="str">
        <f t="shared" si="258"/>
        <v/>
      </c>
      <c r="H449" s="5" t="str">
        <f t="shared" si="259"/>
        <v/>
      </c>
      <c r="I449" s="122" t="str">
        <f t="shared" si="260"/>
        <v/>
      </c>
      <c r="J449" s="7" t="str">
        <f t="shared" si="261"/>
        <v/>
      </c>
      <c r="K449" s="9" t="str">
        <f t="shared" si="262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57"/>
        <v/>
      </c>
      <c r="G450" s="7" t="str">
        <f t="shared" si="258"/>
        <v/>
      </c>
      <c r="H450" s="5" t="str">
        <f t="shared" si="259"/>
        <v/>
      </c>
      <c r="I450" s="122" t="str">
        <f t="shared" si="260"/>
        <v/>
      </c>
      <c r="J450" s="7" t="str">
        <f t="shared" si="261"/>
        <v/>
      </c>
      <c r="K450" s="9" t="str">
        <f t="shared" si="262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57"/>
        <v/>
      </c>
      <c r="G451" s="7" t="str">
        <f t="shared" si="258"/>
        <v/>
      </c>
      <c r="H451" s="5" t="str">
        <f t="shared" si="259"/>
        <v/>
      </c>
      <c r="I451" s="122" t="str">
        <f t="shared" si="260"/>
        <v/>
      </c>
      <c r="J451" s="7" t="str">
        <f t="shared" si="261"/>
        <v/>
      </c>
      <c r="K451" s="9" t="str">
        <f t="shared" si="262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57"/>
        <v/>
      </c>
      <c r="G452" s="7" t="str">
        <f t="shared" si="258"/>
        <v/>
      </c>
      <c r="H452" s="5" t="str">
        <f t="shared" si="259"/>
        <v/>
      </c>
      <c r="I452" s="122" t="str">
        <f t="shared" si="260"/>
        <v/>
      </c>
      <c r="J452" s="7" t="str">
        <f t="shared" si="261"/>
        <v/>
      </c>
      <c r="K452" s="9" t="str">
        <f t="shared" si="262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57"/>
        <v/>
      </c>
      <c r="G453" s="7" t="str">
        <f t="shared" si="258"/>
        <v/>
      </c>
      <c r="H453" s="5" t="str">
        <f t="shared" si="259"/>
        <v/>
      </c>
      <c r="I453" s="122" t="str">
        <f t="shared" si="260"/>
        <v/>
      </c>
      <c r="J453" s="7" t="str">
        <f t="shared" si="261"/>
        <v/>
      </c>
      <c r="K453" s="9" t="str">
        <f t="shared" si="262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57"/>
        <v/>
      </c>
      <c r="G454" s="7" t="str">
        <f t="shared" si="258"/>
        <v/>
      </c>
      <c r="H454" s="5" t="str">
        <f t="shared" si="259"/>
        <v/>
      </c>
      <c r="I454" s="122" t="str">
        <f t="shared" si="260"/>
        <v/>
      </c>
      <c r="J454" s="7" t="str">
        <f t="shared" si="261"/>
        <v/>
      </c>
      <c r="K454" s="9" t="str">
        <f t="shared" si="262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57"/>
        <v/>
      </c>
      <c r="G455" s="7" t="str">
        <f t="shared" si="258"/>
        <v/>
      </c>
      <c r="H455" s="5" t="str">
        <f t="shared" si="259"/>
        <v/>
      </c>
      <c r="I455" s="122" t="str">
        <f t="shared" si="260"/>
        <v/>
      </c>
      <c r="J455" s="7" t="str">
        <f t="shared" si="261"/>
        <v/>
      </c>
      <c r="K455" s="9" t="str">
        <f t="shared" si="262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57"/>
        <v/>
      </c>
      <c r="G456" s="7" t="str">
        <f t="shared" si="258"/>
        <v/>
      </c>
      <c r="H456" s="5" t="str">
        <f t="shared" si="259"/>
        <v/>
      </c>
      <c r="I456" s="122" t="str">
        <f t="shared" si="260"/>
        <v/>
      </c>
      <c r="J456" s="7" t="str">
        <f t="shared" si="261"/>
        <v/>
      </c>
      <c r="K456" s="9" t="str">
        <f t="shared" si="262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57"/>
        <v/>
      </c>
      <c r="G457" s="7" t="str">
        <f t="shared" si="258"/>
        <v/>
      </c>
      <c r="H457" s="5" t="str">
        <f t="shared" si="259"/>
        <v/>
      </c>
      <c r="I457" s="122" t="str">
        <f t="shared" si="260"/>
        <v/>
      </c>
      <c r="J457" s="7" t="str">
        <f t="shared" si="261"/>
        <v/>
      </c>
      <c r="K457" s="9" t="str">
        <f t="shared" si="262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57"/>
        <v/>
      </c>
      <c r="G458" s="7" t="str">
        <f t="shared" si="258"/>
        <v/>
      </c>
      <c r="H458" s="5" t="str">
        <f t="shared" si="259"/>
        <v/>
      </c>
      <c r="I458" s="122" t="str">
        <f t="shared" si="260"/>
        <v/>
      </c>
      <c r="J458" s="7" t="str">
        <f t="shared" si="261"/>
        <v/>
      </c>
      <c r="K458" s="9" t="str">
        <f t="shared" si="262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57"/>
        <v/>
      </c>
      <c r="G459" s="7" t="str">
        <f t="shared" si="258"/>
        <v/>
      </c>
      <c r="H459" s="5" t="str">
        <f t="shared" si="259"/>
        <v/>
      </c>
      <c r="I459" s="122" t="str">
        <f t="shared" si="260"/>
        <v/>
      </c>
      <c r="J459" s="7" t="str">
        <f t="shared" si="261"/>
        <v/>
      </c>
      <c r="K459" s="9" t="str">
        <f t="shared" si="262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57"/>
        <v/>
      </c>
      <c r="G460" s="7" t="str">
        <f t="shared" si="258"/>
        <v/>
      </c>
      <c r="H460" s="5" t="str">
        <f t="shared" si="259"/>
        <v/>
      </c>
      <c r="I460" s="122" t="str">
        <f t="shared" si="260"/>
        <v/>
      </c>
      <c r="J460" s="7" t="str">
        <f t="shared" si="261"/>
        <v/>
      </c>
      <c r="K460" s="9" t="str">
        <f t="shared" si="262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57"/>
        <v/>
      </c>
      <c r="G461" s="7" t="str">
        <f t="shared" si="258"/>
        <v/>
      </c>
      <c r="H461" s="5" t="str">
        <f t="shared" si="259"/>
        <v/>
      </c>
      <c r="I461" s="122" t="str">
        <f t="shared" si="260"/>
        <v/>
      </c>
      <c r="J461" s="7" t="str">
        <f t="shared" si="261"/>
        <v/>
      </c>
      <c r="K461" s="9" t="str">
        <f t="shared" si="262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57"/>
        <v/>
      </c>
      <c r="G462" s="7" t="str">
        <f t="shared" si="258"/>
        <v/>
      </c>
      <c r="H462" s="5" t="str">
        <f t="shared" si="259"/>
        <v/>
      </c>
      <c r="I462" s="122" t="str">
        <f t="shared" si="260"/>
        <v/>
      </c>
      <c r="J462" s="7" t="str">
        <f t="shared" si="261"/>
        <v/>
      </c>
      <c r="K462" s="9" t="str">
        <f t="shared" si="262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57"/>
        <v/>
      </c>
      <c r="G463" s="7" t="str">
        <f t="shared" si="258"/>
        <v/>
      </c>
      <c r="H463" s="5" t="str">
        <f t="shared" si="259"/>
        <v/>
      </c>
      <c r="I463" s="122" t="str">
        <f t="shared" si="260"/>
        <v/>
      </c>
      <c r="J463" s="7" t="str">
        <f t="shared" si="261"/>
        <v/>
      </c>
      <c r="K463" s="9" t="str">
        <f t="shared" si="262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57"/>
        <v/>
      </c>
      <c r="G464" s="7" t="str">
        <f t="shared" si="258"/>
        <v/>
      </c>
      <c r="H464" s="5" t="str">
        <f t="shared" si="259"/>
        <v/>
      </c>
      <c r="I464" s="122" t="str">
        <f t="shared" si="260"/>
        <v/>
      </c>
      <c r="J464" s="7" t="str">
        <f t="shared" si="261"/>
        <v/>
      </c>
      <c r="K464" s="9" t="str">
        <f t="shared" si="262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57"/>
        <v/>
      </c>
      <c r="G465" s="7" t="str">
        <f t="shared" si="258"/>
        <v/>
      </c>
      <c r="H465" s="5" t="str">
        <f t="shared" si="259"/>
        <v/>
      </c>
      <c r="I465" s="122" t="str">
        <f t="shared" si="260"/>
        <v/>
      </c>
      <c r="J465" s="7" t="str">
        <f t="shared" si="261"/>
        <v/>
      </c>
      <c r="K465" s="9" t="str">
        <f t="shared" si="262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57"/>
        <v/>
      </c>
      <c r="G466" s="7" t="str">
        <f t="shared" si="258"/>
        <v/>
      </c>
      <c r="H466" s="5" t="str">
        <f t="shared" si="259"/>
        <v/>
      </c>
      <c r="I466" s="122" t="str">
        <f t="shared" si="260"/>
        <v/>
      </c>
      <c r="J466" s="7" t="str">
        <f t="shared" si="261"/>
        <v/>
      </c>
      <c r="K466" s="9" t="str">
        <f t="shared" si="262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57"/>
        <v/>
      </c>
      <c r="G467" s="7" t="str">
        <f t="shared" si="258"/>
        <v/>
      </c>
      <c r="H467" s="5" t="str">
        <f t="shared" si="259"/>
        <v/>
      </c>
      <c r="I467" s="122" t="str">
        <f t="shared" si="260"/>
        <v/>
      </c>
      <c r="J467" s="7" t="str">
        <f t="shared" si="261"/>
        <v/>
      </c>
      <c r="K467" s="9" t="str">
        <f t="shared" si="262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57"/>
        <v/>
      </c>
      <c r="G468" s="7" t="str">
        <f t="shared" si="258"/>
        <v/>
      </c>
      <c r="H468" s="5" t="str">
        <f t="shared" si="259"/>
        <v/>
      </c>
      <c r="I468" s="122" t="str">
        <f t="shared" si="260"/>
        <v/>
      </c>
      <c r="J468" s="7" t="str">
        <f t="shared" si="261"/>
        <v/>
      </c>
      <c r="K468" s="9" t="str">
        <f t="shared" si="262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57"/>
        <v/>
      </c>
      <c r="G469" s="7" t="str">
        <f t="shared" si="258"/>
        <v/>
      </c>
      <c r="H469" s="5" t="str">
        <f t="shared" si="259"/>
        <v/>
      </c>
      <c r="I469" s="122" t="str">
        <f t="shared" si="260"/>
        <v/>
      </c>
      <c r="J469" s="7" t="str">
        <f t="shared" si="261"/>
        <v/>
      </c>
      <c r="K469" s="9" t="str">
        <f t="shared" si="262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57"/>
        <v/>
      </c>
      <c r="G470" s="7" t="str">
        <f t="shared" si="258"/>
        <v/>
      </c>
      <c r="H470" s="5" t="str">
        <f t="shared" si="259"/>
        <v/>
      </c>
      <c r="I470" s="122" t="str">
        <f t="shared" si="260"/>
        <v/>
      </c>
      <c r="J470" s="7" t="str">
        <f t="shared" si="261"/>
        <v/>
      </c>
      <c r="K470" s="9" t="str">
        <f t="shared" si="262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57"/>
        <v/>
      </c>
      <c r="G471" s="7" t="str">
        <f t="shared" si="258"/>
        <v/>
      </c>
      <c r="H471" s="5" t="str">
        <f t="shared" si="259"/>
        <v/>
      </c>
      <c r="I471" s="122" t="str">
        <f t="shared" si="260"/>
        <v/>
      </c>
      <c r="J471" s="7" t="str">
        <f t="shared" si="261"/>
        <v/>
      </c>
      <c r="K471" s="9" t="str">
        <f t="shared" si="262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57"/>
        <v/>
      </c>
      <c r="G472" s="7" t="str">
        <f t="shared" si="258"/>
        <v/>
      </c>
      <c r="H472" s="5" t="str">
        <f t="shared" si="259"/>
        <v/>
      </c>
      <c r="I472" s="122" t="str">
        <f t="shared" si="260"/>
        <v/>
      </c>
      <c r="J472" s="7" t="str">
        <f t="shared" si="261"/>
        <v/>
      </c>
      <c r="K472" s="9" t="str">
        <f t="shared" si="262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57"/>
        <v/>
      </c>
      <c r="G473" s="7" t="str">
        <f t="shared" si="258"/>
        <v/>
      </c>
      <c r="H473" s="5" t="str">
        <f t="shared" si="259"/>
        <v/>
      </c>
      <c r="I473" s="122" t="str">
        <f t="shared" si="260"/>
        <v/>
      </c>
      <c r="J473" s="7" t="str">
        <f t="shared" si="261"/>
        <v/>
      </c>
      <c r="K473" s="9" t="str">
        <f t="shared" si="262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57"/>
        <v/>
      </c>
      <c r="G474" s="7" t="str">
        <f t="shared" si="258"/>
        <v/>
      </c>
      <c r="H474" s="5" t="str">
        <f t="shared" si="259"/>
        <v/>
      </c>
      <c r="I474" s="122" t="str">
        <f t="shared" si="260"/>
        <v/>
      </c>
      <c r="J474" s="7" t="str">
        <f t="shared" si="261"/>
        <v/>
      </c>
      <c r="K474" s="9" t="str">
        <f t="shared" si="262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57"/>
        <v/>
      </c>
      <c r="G475" s="7" t="str">
        <f t="shared" si="258"/>
        <v/>
      </c>
      <c r="H475" s="5" t="str">
        <f t="shared" si="259"/>
        <v/>
      </c>
      <c r="I475" s="122" t="str">
        <f t="shared" si="260"/>
        <v/>
      </c>
      <c r="J475" s="7" t="str">
        <f t="shared" si="261"/>
        <v/>
      </c>
      <c r="K475" s="9" t="str">
        <f t="shared" si="262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57"/>
        <v/>
      </c>
      <c r="G476" s="7" t="str">
        <f t="shared" si="258"/>
        <v/>
      </c>
      <c r="H476" s="5" t="str">
        <f t="shared" si="259"/>
        <v/>
      </c>
      <c r="I476" s="122" t="str">
        <f t="shared" si="260"/>
        <v/>
      </c>
      <c r="J476" s="7" t="str">
        <f t="shared" si="261"/>
        <v/>
      </c>
      <c r="K476" s="9" t="str">
        <f t="shared" si="262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57"/>
        <v/>
      </c>
      <c r="G477" s="7" t="str">
        <f t="shared" si="258"/>
        <v/>
      </c>
      <c r="H477" s="5" t="str">
        <f t="shared" si="259"/>
        <v/>
      </c>
      <c r="I477" s="122" t="str">
        <f t="shared" si="260"/>
        <v/>
      </c>
      <c r="J477" s="7" t="str">
        <f t="shared" si="261"/>
        <v/>
      </c>
      <c r="K477" s="9" t="str">
        <f t="shared" si="262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7"/>
        <v/>
      </c>
      <c r="G478" s="7" t="str">
        <f t="shared" si="258"/>
        <v/>
      </c>
      <c r="H478" s="5" t="str">
        <f t="shared" si="259"/>
        <v/>
      </c>
      <c r="I478" s="122" t="str">
        <f t="shared" si="260"/>
        <v/>
      </c>
      <c r="J478" s="7" t="str">
        <f t="shared" si="261"/>
        <v/>
      </c>
      <c r="K478" s="9" t="str">
        <f t="shared" si="262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7"/>
        <v/>
      </c>
      <c r="G479" s="7" t="str">
        <f t="shared" si="258"/>
        <v/>
      </c>
      <c r="H479" s="5" t="str">
        <f t="shared" si="259"/>
        <v/>
      </c>
      <c r="I479" s="122" t="str">
        <f t="shared" si="260"/>
        <v/>
      </c>
      <c r="J479" s="7" t="str">
        <f t="shared" si="261"/>
        <v/>
      </c>
      <c r="K479" s="9" t="str">
        <f t="shared" si="262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ref="F480:F543" si="263">IF(ISBLANK(B480),"",IF(I480="L","Baixa",IF(I480="A","Média",IF(I480="","","Alta"))))</f>
        <v/>
      </c>
      <c r="G480" s="7" t="str">
        <f t="shared" ref="G480:G543" si="264">CONCATENATE(B480,I480)</f>
        <v/>
      </c>
      <c r="H480" s="5" t="str">
        <f t="shared" ref="H480:H543" si="265">IF(ISBLANK(B480),"",IF(B480="ALI",IF(I480="L",7,IF(I480="A",10,15)),IF(B480="AIE",IF(I480="L",5,IF(I480="A",7,10)),IF(B480="SE",IF(I480="L",4,IF(I480="A",5,7)),IF(OR(B480="EE",B480="CE"),IF(I480="L",3,IF(I480="A",4,6)),0)))))</f>
        <v/>
      </c>
      <c r="I480" s="122" t="str">
        <f t="shared" ref="I480:I543" si="266">IF(OR(ISBLANK(D480),ISBLANK(E480)),IF(OR(B480="ALI",B480="AIE"),"L",IF(OR(B480="EE",B480="SE",B480="CE"),"A","")),IF(B480="EE",IF(E480&gt;=3,IF(D480&gt;=5,"H","A"),IF(E480&gt;=2,IF(D480&gt;=16,"H",IF(D480&lt;=4,"L","A")),IF(D480&lt;=15,"L","A"))),IF(OR(B480="SE",B480="CE"),IF(E480&gt;=4,IF(D480&gt;=6,"H","A"),IF(E480&gt;=2,IF(D480&gt;=20,"H",IF(D480&lt;=5,"L","A")),IF(D480&lt;=19,"L","A"))),IF(OR(B480="ALI",B480="AIE"),IF(E480&gt;=6,IF(D480&gt;=20,"H","A"),IF(E480&gt;=2,IF(D480&gt;=51,"H",IF(D480&lt;=19,"L","A")),IF(D480&lt;=50,"L","A"))),""))))</f>
        <v/>
      </c>
      <c r="J480" s="7" t="str">
        <f t="shared" ref="J480:J543" si="267">CONCATENATE(B480,C480)</f>
        <v/>
      </c>
      <c r="K480" s="9" t="str">
        <f t="shared" si="262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63"/>
        <v/>
      </c>
      <c r="G481" s="7" t="str">
        <f t="shared" si="264"/>
        <v/>
      </c>
      <c r="H481" s="5" t="str">
        <f t="shared" si="265"/>
        <v/>
      </c>
      <c r="I481" s="122" t="str">
        <f t="shared" si="266"/>
        <v/>
      </c>
      <c r="J481" s="7" t="str">
        <f t="shared" si="267"/>
        <v/>
      </c>
      <c r="K481" s="9" t="str">
        <f t="shared" si="262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63"/>
        <v/>
      </c>
      <c r="G482" s="7" t="str">
        <f t="shared" si="264"/>
        <v/>
      </c>
      <c r="H482" s="5" t="str">
        <f t="shared" si="265"/>
        <v/>
      </c>
      <c r="I482" s="122" t="str">
        <f t="shared" si="266"/>
        <v/>
      </c>
      <c r="J482" s="7" t="str">
        <f t="shared" si="267"/>
        <v/>
      </c>
      <c r="K482" s="9" t="str">
        <f t="shared" ref="K482:K545" si="268">IF(OR(H482="",H482=0),L482,H482)</f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63"/>
        <v/>
      </c>
      <c r="G483" s="7" t="str">
        <f t="shared" si="264"/>
        <v/>
      </c>
      <c r="H483" s="5" t="str">
        <f t="shared" si="265"/>
        <v/>
      </c>
      <c r="I483" s="122" t="str">
        <f t="shared" si="266"/>
        <v/>
      </c>
      <c r="J483" s="7" t="str">
        <f t="shared" si="267"/>
        <v/>
      </c>
      <c r="K483" s="9" t="str">
        <f t="shared" si="268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63"/>
        <v/>
      </c>
      <c r="G484" s="7" t="str">
        <f t="shared" si="264"/>
        <v/>
      </c>
      <c r="H484" s="5" t="str">
        <f t="shared" si="265"/>
        <v/>
      </c>
      <c r="I484" s="122" t="str">
        <f t="shared" si="266"/>
        <v/>
      </c>
      <c r="J484" s="7" t="str">
        <f t="shared" si="267"/>
        <v/>
      </c>
      <c r="K484" s="9" t="str">
        <f t="shared" si="268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63"/>
        <v/>
      </c>
      <c r="G485" s="7" t="str">
        <f t="shared" si="264"/>
        <v/>
      </c>
      <c r="H485" s="5" t="str">
        <f t="shared" si="265"/>
        <v/>
      </c>
      <c r="I485" s="122" t="str">
        <f t="shared" si="266"/>
        <v/>
      </c>
      <c r="J485" s="7" t="str">
        <f t="shared" si="267"/>
        <v/>
      </c>
      <c r="K485" s="9" t="str">
        <f t="shared" si="268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63"/>
        <v/>
      </c>
      <c r="G486" s="7" t="str">
        <f t="shared" si="264"/>
        <v/>
      </c>
      <c r="H486" s="5" t="str">
        <f t="shared" si="265"/>
        <v/>
      </c>
      <c r="I486" s="122" t="str">
        <f t="shared" si="266"/>
        <v/>
      </c>
      <c r="J486" s="7" t="str">
        <f t="shared" si="267"/>
        <v/>
      </c>
      <c r="K486" s="9" t="str">
        <f t="shared" si="268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63"/>
        <v/>
      </c>
      <c r="G487" s="7" t="str">
        <f t="shared" si="264"/>
        <v/>
      </c>
      <c r="H487" s="5" t="str">
        <f t="shared" si="265"/>
        <v/>
      </c>
      <c r="I487" s="122" t="str">
        <f t="shared" si="266"/>
        <v/>
      </c>
      <c r="J487" s="7" t="str">
        <f t="shared" si="267"/>
        <v/>
      </c>
      <c r="K487" s="9" t="str">
        <f t="shared" si="268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63"/>
        <v/>
      </c>
      <c r="G488" s="7" t="str">
        <f t="shared" si="264"/>
        <v/>
      </c>
      <c r="H488" s="5" t="str">
        <f t="shared" si="265"/>
        <v/>
      </c>
      <c r="I488" s="122" t="str">
        <f t="shared" si="266"/>
        <v/>
      </c>
      <c r="J488" s="7" t="str">
        <f t="shared" si="267"/>
        <v/>
      </c>
      <c r="K488" s="9" t="str">
        <f t="shared" si="268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63"/>
        <v/>
      </c>
      <c r="G489" s="7" t="str">
        <f t="shared" si="264"/>
        <v/>
      </c>
      <c r="H489" s="5" t="str">
        <f t="shared" si="265"/>
        <v/>
      </c>
      <c r="I489" s="122" t="str">
        <f t="shared" si="266"/>
        <v/>
      </c>
      <c r="J489" s="7" t="str">
        <f t="shared" si="267"/>
        <v/>
      </c>
      <c r="K489" s="9" t="str">
        <f t="shared" si="268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63"/>
        <v/>
      </c>
      <c r="G490" s="7" t="str">
        <f t="shared" si="264"/>
        <v/>
      </c>
      <c r="H490" s="5" t="str">
        <f t="shared" si="265"/>
        <v/>
      </c>
      <c r="I490" s="122" t="str">
        <f t="shared" si="266"/>
        <v/>
      </c>
      <c r="J490" s="7" t="str">
        <f t="shared" si="267"/>
        <v/>
      </c>
      <c r="K490" s="9" t="str">
        <f t="shared" si="268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63"/>
        <v/>
      </c>
      <c r="G491" s="7" t="str">
        <f t="shared" si="264"/>
        <v/>
      </c>
      <c r="H491" s="5" t="str">
        <f t="shared" si="265"/>
        <v/>
      </c>
      <c r="I491" s="122" t="str">
        <f t="shared" si="266"/>
        <v/>
      </c>
      <c r="J491" s="7" t="str">
        <f t="shared" si="267"/>
        <v/>
      </c>
      <c r="K491" s="9" t="str">
        <f t="shared" si="268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63"/>
        <v/>
      </c>
      <c r="G492" s="7" t="str">
        <f t="shared" si="264"/>
        <v/>
      </c>
      <c r="H492" s="5" t="str">
        <f t="shared" si="265"/>
        <v/>
      </c>
      <c r="I492" s="122" t="str">
        <f t="shared" si="266"/>
        <v/>
      </c>
      <c r="J492" s="7" t="str">
        <f t="shared" si="267"/>
        <v/>
      </c>
      <c r="K492" s="9" t="str">
        <f t="shared" si="268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63"/>
        <v/>
      </c>
      <c r="G493" s="7" t="str">
        <f t="shared" si="264"/>
        <v/>
      </c>
      <c r="H493" s="5" t="str">
        <f t="shared" si="265"/>
        <v/>
      </c>
      <c r="I493" s="122" t="str">
        <f t="shared" si="266"/>
        <v/>
      </c>
      <c r="J493" s="7" t="str">
        <f t="shared" si="267"/>
        <v/>
      </c>
      <c r="K493" s="9" t="str">
        <f t="shared" si="268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63"/>
        <v/>
      </c>
      <c r="G494" s="7" t="str">
        <f t="shared" si="264"/>
        <v/>
      </c>
      <c r="H494" s="5" t="str">
        <f t="shared" si="265"/>
        <v/>
      </c>
      <c r="I494" s="122" t="str">
        <f t="shared" si="266"/>
        <v/>
      </c>
      <c r="J494" s="7" t="str">
        <f t="shared" si="267"/>
        <v/>
      </c>
      <c r="K494" s="9" t="str">
        <f t="shared" si="268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63"/>
        <v/>
      </c>
      <c r="G495" s="7" t="str">
        <f t="shared" si="264"/>
        <v/>
      </c>
      <c r="H495" s="5" t="str">
        <f t="shared" si="265"/>
        <v/>
      </c>
      <c r="I495" s="122" t="str">
        <f t="shared" si="266"/>
        <v/>
      </c>
      <c r="J495" s="7" t="str">
        <f t="shared" si="267"/>
        <v/>
      </c>
      <c r="K495" s="9" t="str">
        <f t="shared" si="268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63"/>
        <v/>
      </c>
      <c r="G496" s="7" t="str">
        <f t="shared" si="264"/>
        <v/>
      </c>
      <c r="H496" s="5" t="str">
        <f t="shared" si="265"/>
        <v/>
      </c>
      <c r="I496" s="122" t="str">
        <f t="shared" si="266"/>
        <v/>
      </c>
      <c r="J496" s="7" t="str">
        <f t="shared" si="267"/>
        <v/>
      </c>
      <c r="K496" s="9" t="str">
        <f t="shared" si="268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63"/>
        <v/>
      </c>
      <c r="G497" s="7" t="str">
        <f t="shared" si="264"/>
        <v/>
      </c>
      <c r="H497" s="5" t="str">
        <f t="shared" si="265"/>
        <v/>
      </c>
      <c r="I497" s="122" t="str">
        <f t="shared" si="266"/>
        <v/>
      </c>
      <c r="J497" s="7" t="str">
        <f t="shared" si="267"/>
        <v/>
      </c>
      <c r="K497" s="9" t="str">
        <f t="shared" si="268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63"/>
        <v/>
      </c>
      <c r="G498" s="7" t="str">
        <f t="shared" si="264"/>
        <v/>
      </c>
      <c r="H498" s="5" t="str">
        <f t="shared" si="265"/>
        <v/>
      </c>
      <c r="I498" s="122" t="str">
        <f t="shared" si="266"/>
        <v/>
      </c>
      <c r="J498" s="7" t="str">
        <f t="shared" si="267"/>
        <v/>
      </c>
      <c r="K498" s="9" t="str">
        <f t="shared" si="268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63"/>
        <v/>
      </c>
      <c r="G499" s="7" t="str">
        <f t="shared" si="264"/>
        <v/>
      </c>
      <c r="H499" s="5" t="str">
        <f t="shared" si="265"/>
        <v/>
      </c>
      <c r="I499" s="122" t="str">
        <f t="shared" si="266"/>
        <v/>
      </c>
      <c r="J499" s="7" t="str">
        <f t="shared" si="267"/>
        <v/>
      </c>
      <c r="K499" s="9" t="str">
        <f t="shared" si="268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63"/>
        <v/>
      </c>
      <c r="G500" s="7" t="str">
        <f t="shared" si="264"/>
        <v/>
      </c>
      <c r="H500" s="5" t="str">
        <f t="shared" si="265"/>
        <v/>
      </c>
      <c r="I500" s="122" t="str">
        <f t="shared" si="266"/>
        <v/>
      </c>
      <c r="J500" s="7" t="str">
        <f t="shared" si="267"/>
        <v/>
      </c>
      <c r="K500" s="9" t="str">
        <f t="shared" si="268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63"/>
        <v/>
      </c>
      <c r="G501" s="7" t="str">
        <f t="shared" si="264"/>
        <v/>
      </c>
      <c r="H501" s="5" t="str">
        <f t="shared" si="265"/>
        <v/>
      </c>
      <c r="I501" s="122" t="str">
        <f t="shared" si="266"/>
        <v/>
      </c>
      <c r="J501" s="7" t="str">
        <f t="shared" si="267"/>
        <v/>
      </c>
      <c r="K501" s="9" t="str">
        <f t="shared" si="268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63"/>
        <v/>
      </c>
      <c r="G502" s="7" t="str">
        <f t="shared" si="264"/>
        <v/>
      </c>
      <c r="H502" s="5" t="str">
        <f t="shared" si="265"/>
        <v/>
      </c>
      <c r="I502" s="122" t="str">
        <f t="shared" si="266"/>
        <v/>
      </c>
      <c r="J502" s="7" t="str">
        <f t="shared" si="267"/>
        <v/>
      </c>
      <c r="K502" s="9" t="str">
        <f t="shared" si="268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63"/>
        <v/>
      </c>
      <c r="G503" s="7" t="str">
        <f t="shared" si="264"/>
        <v/>
      </c>
      <c r="H503" s="5" t="str">
        <f t="shared" si="265"/>
        <v/>
      </c>
      <c r="I503" s="122" t="str">
        <f t="shared" si="266"/>
        <v/>
      </c>
      <c r="J503" s="7" t="str">
        <f t="shared" si="267"/>
        <v/>
      </c>
      <c r="K503" s="9" t="str">
        <f t="shared" si="268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63"/>
        <v/>
      </c>
      <c r="G504" s="7" t="str">
        <f t="shared" si="264"/>
        <v/>
      </c>
      <c r="H504" s="5" t="str">
        <f t="shared" si="265"/>
        <v/>
      </c>
      <c r="I504" s="122" t="str">
        <f t="shared" si="266"/>
        <v/>
      </c>
      <c r="J504" s="7" t="str">
        <f t="shared" si="267"/>
        <v/>
      </c>
      <c r="K504" s="9" t="str">
        <f t="shared" si="268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63"/>
        <v/>
      </c>
      <c r="G505" s="7" t="str">
        <f t="shared" si="264"/>
        <v/>
      </c>
      <c r="H505" s="5" t="str">
        <f t="shared" si="265"/>
        <v/>
      </c>
      <c r="I505" s="122" t="str">
        <f t="shared" si="266"/>
        <v/>
      </c>
      <c r="J505" s="7" t="str">
        <f t="shared" si="267"/>
        <v/>
      </c>
      <c r="K505" s="9" t="str">
        <f t="shared" si="268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63"/>
        <v/>
      </c>
      <c r="G506" s="7" t="str">
        <f t="shared" si="264"/>
        <v/>
      </c>
      <c r="H506" s="5" t="str">
        <f t="shared" si="265"/>
        <v/>
      </c>
      <c r="I506" s="122" t="str">
        <f t="shared" si="266"/>
        <v/>
      </c>
      <c r="J506" s="7" t="str">
        <f t="shared" si="267"/>
        <v/>
      </c>
      <c r="K506" s="9" t="str">
        <f t="shared" si="268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63"/>
        <v/>
      </c>
      <c r="G507" s="7" t="str">
        <f t="shared" si="264"/>
        <v/>
      </c>
      <c r="H507" s="5" t="str">
        <f t="shared" si="265"/>
        <v/>
      </c>
      <c r="I507" s="122" t="str">
        <f t="shared" si="266"/>
        <v/>
      </c>
      <c r="J507" s="7" t="str">
        <f t="shared" si="267"/>
        <v/>
      </c>
      <c r="K507" s="9" t="str">
        <f t="shared" si="268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63"/>
        <v/>
      </c>
      <c r="G508" s="7" t="str">
        <f t="shared" si="264"/>
        <v/>
      </c>
      <c r="H508" s="5" t="str">
        <f t="shared" si="265"/>
        <v/>
      </c>
      <c r="I508" s="122" t="str">
        <f t="shared" si="266"/>
        <v/>
      </c>
      <c r="J508" s="7" t="str">
        <f t="shared" si="267"/>
        <v/>
      </c>
      <c r="K508" s="9" t="str">
        <f t="shared" si="268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63"/>
        <v/>
      </c>
      <c r="G509" s="7" t="str">
        <f t="shared" si="264"/>
        <v/>
      </c>
      <c r="H509" s="5" t="str">
        <f t="shared" si="265"/>
        <v/>
      </c>
      <c r="I509" s="122" t="str">
        <f t="shared" si="266"/>
        <v/>
      </c>
      <c r="J509" s="7" t="str">
        <f t="shared" si="267"/>
        <v/>
      </c>
      <c r="K509" s="9" t="str">
        <f t="shared" si="268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63"/>
        <v/>
      </c>
      <c r="G510" s="7" t="str">
        <f t="shared" si="264"/>
        <v/>
      </c>
      <c r="H510" s="5" t="str">
        <f t="shared" si="265"/>
        <v/>
      </c>
      <c r="I510" s="122" t="str">
        <f t="shared" si="266"/>
        <v/>
      </c>
      <c r="J510" s="7" t="str">
        <f t="shared" si="267"/>
        <v/>
      </c>
      <c r="K510" s="9" t="str">
        <f t="shared" si="268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63"/>
        <v/>
      </c>
      <c r="G511" s="7" t="str">
        <f t="shared" si="264"/>
        <v/>
      </c>
      <c r="H511" s="5" t="str">
        <f t="shared" si="265"/>
        <v/>
      </c>
      <c r="I511" s="122" t="str">
        <f t="shared" si="266"/>
        <v/>
      </c>
      <c r="J511" s="7" t="str">
        <f t="shared" si="267"/>
        <v/>
      </c>
      <c r="K511" s="9" t="str">
        <f t="shared" si="268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63"/>
        <v/>
      </c>
      <c r="G512" s="7" t="str">
        <f t="shared" si="264"/>
        <v/>
      </c>
      <c r="H512" s="5" t="str">
        <f t="shared" si="265"/>
        <v/>
      </c>
      <c r="I512" s="122" t="str">
        <f t="shared" si="266"/>
        <v/>
      </c>
      <c r="J512" s="7" t="str">
        <f t="shared" si="267"/>
        <v/>
      </c>
      <c r="K512" s="9" t="str">
        <f t="shared" si="268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63"/>
        <v/>
      </c>
      <c r="G513" s="7" t="str">
        <f t="shared" si="264"/>
        <v/>
      </c>
      <c r="H513" s="5" t="str">
        <f t="shared" si="265"/>
        <v/>
      </c>
      <c r="I513" s="122" t="str">
        <f t="shared" si="266"/>
        <v/>
      </c>
      <c r="J513" s="7" t="str">
        <f t="shared" si="267"/>
        <v/>
      </c>
      <c r="K513" s="9" t="str">
        <f t="shared" si="268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63"/>
        <v/>
      </c>
      <c r="G514" s="7" t="str">
        <f t="shared" si="264"/>
        <v/>
      </c>
      <c r="H514" s="5" t="str">
        <f t="shared" si="265"/>
        <v/>
      </c>
      <c r="I514" s="122" t="str">
        <f t="shared" si="266"/>
        <v/>
      </c>
      <c r="J514" s="7" t="str">
        <f t="shared" si="267"/>
        <v/>
      </c>
      <c r="K514" s="9" t="str">
        <f t="shared" si="268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63"/>
        <v/>
      </c>
      <c r="G515" s="7" t="str">
        <f t="shared" si="264"/>
        <v/>
      </c>
      <c r="H515" s="5" t="str">
        <f t="shared" si="265"/>
        <v/>
      </c>
      <c r="I515" s="122" t="str">
        <f t="shared" si="266"/>
        <v/>
      </c>
      <c r="J515" s="7" t="str">
        <f t="shared" si="267"/>
        <v/>
      </c>
      <c r="K515" s="9" t="str">
        <f t="shared" si="268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63"/>
        <v/>
      </c>
      <c r="G516" s="7" t="str">
        <f t="shared" si="264"/>
        <v/>
      </c>
      <c r="H516" s="5" t="str">
        <f t="shared" si="265"/>
        <v/>
      </c>
      <c r="I516" s="122" t="str">
        <f t="shared" si="266"/>
        <v/>
      </c>
      <c r="J516" s="7" t="str">
        <f t="shared" si="267"/>
        <v/>
      </c>
      <c r="K516" s="9" t="str">
        <f t="shared" si="268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63"/>
        <v/>
      </c>
      <c r="G517" s="7" t="str">
        <f t="shared" si="264"/>
        <v/>
      </c>
      <c r="H517" s="5" t="str">
        <f t="shared" si="265"/>
        <v/>
      </c>
      <c r="I517" s="122" t="str">
        <f t="shared" si="266"/>
        <v/>
      </c>
      <c r="J517" s="7" t="str">
        <f t="shared" si="267"/>
        <v/>
      </c>
      <c r="K517" s="9" t="str">
        <f t="shared" si="268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63"/>
        <v/>
      </c>
      <c r="G518" s="7" t="str">
        <f t="shared" si="264"/>
        <v/>
      </c>
      <c r="H518" s="5" t="str">
        <f t="shared" si="265"/>
        <v/>
      </c>
      <c r="I518" s="122" t="str">
        <f t="shared" si="266"/>
        <v/>
      </c>
      <c r="J518" s="7" t="str">
        <f t="shared" si="267"/>
        <v/>
      </c>
      <c r="K518" s="9" t="str">
        <f t="shared" si="268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63"/>
        <v/>
      </c>
      <c r="G519" s="7" t="str">
        <f t="shared" si="264"/>
        <v/>
      </c>
      <c r="H519" s="5" t="str">
        <f t="shared" si="265"/>
        <v/>
      </c>
      <c r="I519" s="122" t="str">
        <f t="shared" si="266"/>
        <v/>
      </c>
      <c r="J519" s="7" t="str">
        <f t="shared" si="267"/>
        <v/>
      </c>
      <c r="K519" s="9" t="str">
        <f t="shared" si="268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63"/>
        <v/>
      </c>
      <c r="G520" s="7" t="str">
        <f t="shared" si="264"/>
        <v/>
      </c>
      <c r="H520" s="5" t="str">
        <f t="shared" si="265"/>
        <v/>
      </c>
      <c r="I520" s="122" t="str">
        <f t="shared" si="266"/>
        <v/>
      </c>
      <c r="J520" s="7" t="str">
        <f t="shared" si="267"/>
        <v/>
      </c>
      <c r="K520" s="9" t="str">
        <f t="shared" si="268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63"/>
        <v/>
      </c>
      <c r="G521" s="7" t="str">
        <f t="shared" si="264"/>
        <v/>
      </c>
      <c r="H521" s="5" t="str">
        <f t="shared" si="265"/>
        <v/>
      </c>
      <c r="I521" s="122" t="str">
        <f t="shared" si="266"/>
        <v/>
      </c>
      <c r="J521" s="7" t="str">
        <f t="shared" si="267"/>
        <v/>
      </c>
      <c r="K521" s="9" t="str">
        <f t="shared" si="268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63"/>
        <v/>
      </c>
      <c r="G522" s="7" t="str">
        <f t="shared" si="264"/>
        <v/>
      </c>
      <c r="H522" s="5" t="str">
        <f t="shared" si="265"/>
        <v/>
      </c>
      <c r="I522" s="122" t="str">
        <f t="shared" si="266"/>
        <v/>
      </c>
      <c r="J522" s="7" t="str">
        <f t="shared" si="267"/>
        <v/>
      </c>
      <c r="K522" s="9" t="str">
        <f t="shared" si="268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63"/>
        <v/>
      </c>
      <c r="G523" s="7" t="str">
        <f t="shared" si="264"/>
        <v/>
      </c>
      <c r="H523" s="5" t="str">
        <f t="shared" si="265"/>
        <v/>
      </c>
      <c r="I523" s="122" t="str">
        <f t="shared" si="266"/>
        <v/>
      </c>
      <c r="J523" s="7" t="str">
        <f t="shared" si="267"/>
        <v/>
      </c>
      <c r="K523" s="9" t="str">
        <f t="shared" si="268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63"/>
        <v/>
      </c>
      <c r="G524" s="7" t="str">
        <f t="shared" si="264"/>
        <v/>
      </c>
      <c r="H524" s="5" t="str">
        <f t="shared" si="265"/>
        <v/>
      </c>
      <c r="I524" s="122" t="str">
        <f t="shared" si="266"/>
        <v/>
      </c>
      <c r="J524" s="7" t="str">
        <f t="shared" si="267"/>
        <v/>
      </c>
      <c r="K524" s="9" t="str">
        <f t="shared" si="268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63"/>
        <v/>
      </c>
      <c r="G525" s="7" t="str">
        <f t="shared" si="264"/>
        <v/>
      </c>
      <c r="H525" s="5" t="str">
        <f t="shared" si="265"/>
        <v/>
      </c>
      <c r="I525" s="122" t="str">
        <f t="shared" si="266"/>
        <v/>
      </c>
      <c r="J525" s="7" t="str">
        <f t="shared" si="267"/>
        <v/>
      </c>
      <c r="K525" s="9" t="str">
        <f t="shared" si="268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63"/>
        <v/>
      </c>
      <c r="G526" s="7" t="str">
        <f t="shared" si="264"/>
        <v/>
      </c>
      <c r="H526" s="5" t="str">
        <f t="shared" si="265"/>
        <v/>
      </c>
      <c r="I526" s="122" t="str">
        <f t="shared" si="266"/>
        <v/>
      </c>
      <c r="J526" s="7" t="str">
        <f t="shared" si="267"/>
        <v/>
      </c>
      <c r="K526" s="9" t="str">
        <f t="shared" si="268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63"/>
        <v/>
      </c>
      <c r="G527" s="7" t="str">
        <f t="shared" si="264"/>
        <v/>
      </c>
      <c r="H527" s="5" t="str">
        <f t="shared" si="265"/>
        <v/>
      </c>
      <c r="I527" s="122" t="str">
        <f t="shared" si="266"/>
        <v/>
      </c>
      <c r="J527" s="7" t="str">
        <f t="shared" si="267"/>
        <v/>
      </c>
      <c r="K527" s="9" t="str">
        <f t="shared" si="268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63"/>
        <v/>
      </c>
      <c r="G528" s="7" t="str">
        <f t="shared" si="264"/>
        <v/>
      </c>
      <c r="H528" s="5" t="str">
        <f t="shared" si="265"/>
        <v/>
      </c>
      <c r="I528" s="122" t="str">
        <f t="shared" si="266"/>
        <v/>
      </c>
      <c r="J528" s="7" t="str">
        <f t="shared" si="267"/>
        <v/>
      </c>
      <c r="K528" s="9" t="str">
        <f t="shared" si="268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63"/>
        <v/>
      </c>
      <c r="G529" s="7" t="str">
        <f t="shared" si="264"/>
        <v/>
      </c>
      <c r="H529" s="5" t="str">
        <f t="shared" si="265"/>
        <v/>
      </c>
      <c r="I529" s="122" t="str">
        <f t="shared" si="266"/>
        <v/>
      </c>
      <c r="J529" s="7" t="str">
        <f t="shared" si="267"/>
        <v/>
      </c>
      <c r="K529" s="9" t="str">
        <f t="shared" si="268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63"/>
        <v/>
      </c>
      <c r="G530" s="7" t="str">
        <f t="shared" si="264"/>
        <v/>
      </c>
      <c r="H530" s="5" t="str">
        <f t="shared" si="265"/>
        <v/>
      </c>
      <c r="I530" s="122" t="str">
        <f t="shared" si="266"/>
        <v/>
      </c>
      <c r="J530" s="7" t="str">
        <f t="shared" si="267"/>
        <v/>
      </c>
      <c r="K530" s="9" t="str">
        <f t="shared" si="268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63"/>
        <v/>
      </c>
      <c r="G531" s="7" t="str">
        <f t="shared" si="264"/>
        <v/>
      </c>
      <c r="H531" s="5" t="str">
        <f t="shared" si="265"/>
        <v/>
      </c>
      <c r="I531" s="122" t="str">
        <f t="shared" si="266"/>
        <v/>
      </c>
      <c r="J531" s="7" t="str">
        <f t="shared" si="267"/>
        <v/>
      </c>
      <c r="K531" s="9" t="str">
        <f t="shared" si="268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63"/>
        <v/>
      </c>
      <c r="G532" s="7" t="str">
        <f t="shared" si="264"/>
        <v/>
      </c>
      <c r="H532" s="5" t="str">
        <f t="shared" si="265"/>
        <v/>
      </c>
      <c r="I532" s="122" t="str">
        <f t="shared" si="266"/>
        <v/>
      </c>
      <c r="J532" s="7" t="str">
        <f t="shared" si="267"/>
        <v/>
      </c>
      <c r="K532" s="9" t="str">
        <f t="shared" si="268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63"/>
        <v/>
      </c>
      <c r="G533" s="7" t="str">
        <f t="shared" si="264"/>
        <v/>
      </c>
      <c r="H533" s="5" t="str">
        <f t="shared" si="265"/>
        <v/>
      </c>
      <c r="I533" s="122" t="str">
        <f t="shared" si="266"/>
        <v/>
      </c>
      <c r="J533" s="7" t="str">
        <f t="shared" si="267"/>
        <v/>
      </c>
      <c r="K533" s="9" t="str">
        <f t="shared" si="268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63"/>
        <v/>
      </c>
      <c r="G534" s="7" t="str">
        <f t="shared" si="264"/>
        <v/>
      </c>
      <c r="H534" s="5" t="str">
        <f t="shared" si="265"/>
        <v/>
      </c>
      <c r="I534" s="122" t="str">
        <f t="shared" si="266"/>
        <v/>
      </c>
      <c r="J534" s="7" t="str">
        <f t="shared" si="267"/>
        <v/>
      </c>
      <c r="K534" s="9" t="str">
        <f t="shared" si="268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63"/>
        <v/>
      </c>
      <c r="G535" s="7" t="str">
        <f t="shared" si="264"/>
        <v/>
      </c>
      <c r="H535" s="5" t="str">
        <f t="shared" si="265"/>
        <v/>
      </c>
      <c r="I535" s="122" t="str">
        <f t="shared" si="266"/>
        <v/>
      </c>
      <c r="J535" s="7" t="str">
        <f t="shared" si="267"/>
        <v/>
      </c>
      <c r="K535" s="9" t="str">
        <f t="shared" si="268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63"/>
        <v/>
      </c>
      <c r="G536" s="7" t="str">
        <f t="shared" si="264"/>
        <v/>
      </c>
      <c r="H536" s="5" t="str">
        <f t="shared" si="265"/>
        <v/>
      </c>
      <c r="I536" s="122" t="str">
        <f t="shared" si="266"/>
        <v/>
      </c>
      <c r="J536" s="7" t="str">
        <f t="shared" si="267"/>
        <v/>
      </c>
      <c r="K536" s="9" t="str">
        <f t="shared" si="268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63"/>
        <v/>
      </c>
      <c r="G537" s="7" t="str">
        <f t="shared" si="264"/>
        <v/>
      </c>
      <c r="H537" s="5" t="str">
        <f t="shared" si="265"/>
        <v/>
      </c>
      <c r="I537" s="122" t="str">
        <f t="shared" si="266"/>
        <v/>
      </c>
      <c r="J537" s="7" t="str">
        <f t="shared" si="267"/>
        <v/>
      </c>
      <c r="K537" s="9" t="str">
        <f t="shared" si="268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63"/>
        <v/>
      </c>
      <c r="G538" s="7" t="str">
        <f t="shared" si="264"/>
        <v/>
      </c>
      <c r="H538" s="5" t="str">
        <f t="shared" si="265"/>
        <v/>
      </c>
      <c r="I538" s="122" t="str">
        <f t="shared" si="266"/>
        <v/>
      </c>
      <c r="J538" s="7" t="str">
        <f t="shared" si="267"/>
        <v/>
      </c>
      <c r="K538" s="9" t="str">
        <f t="shared" si="268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63"/>
        <v/>
      </c>
      <c r="G539" s="7" t="str">
        <f t="shared" si="264"/>
        <v/>
      </c>
      <c r="H539" s="5" t="str">
        <f t="shared" si="265"/>
        <v/>
      </c>
      <c r="I539" s="122" t="str">
        <f t="shared" si="266"/>
        <v/>
      </c>
      <c r="J539" s="7" t="str">
        <f t="shared" si="267"/>
        <v/>
      </c>
      <c r="K539" s="9" t="str">
        <f t="shared" si="268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63"/>
        <v/>
      </c>
      <c r="G540" s="7" t="str">
        <f t="shared" si="264"/>
        <v/>
      </c>
      <c r="H540" s="5" t="str">
        <f t="shared" si="265"/>
        <v/>
      </c>
      <c r="I540" s="122" t="str">
        <f t="shared" si="266"/>
        <v/>
      </c>
      <c r="J540" s="7" t="str">
        <f t="shared" si="267"/>
        <v/>
      </c>
      <c r="K540" s="9" t="str">
        <f t="shared" si="268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63"/>
        <v/>
      </c>
      <c r="G541" s="7" t="str">
        <f t="shared" si="264"/>
        <v/>
      </c>
      <c r="H541" s="5" t="str">
        <f t="shared" si="265"/>
        <v/>
      </c>
      <c r="I541" s="122" t="str">
        <f t="shared" si="266"/>
        <v/>
      </c>
      <c r="J541" s="7" t="str">
        <f t="shared" si="267"/>
        <v/>
      </c>
      <c r="K541" s="9" t="str">
        <f t="shared" si="268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63"/>
        <v/>
      </c>
      <c r="G542" s="7" t="str">
        <f t="shared" si="264"/>
        <v/>
      </c>
      <c r="H542" s="5" t="str">
        <f t="shared" si="265"/>
        <v/>
      </c>
      <c r="I542" s="122" t="str">
        <f t="shared" si="266"/>
        <v/>
      </c>
      <c r="J542" s="7" t="str">
        <f t="shared" si="267"/>
        <v/>
      </c>
      <c r="K542" s="9" t="str">
        <f t="shared" si="268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63"/>
        <v/>
      </c>
      <c r="G543" s="7" t="str">
        <f t="shared" si="264"/>
        <v/>
      </c>
      <c r="H543" s="5" t="str">
        <f t="shared" si="265"/>
        <v/>
      </c>
      <c r="I543" s="122" t="str">
        <f t="shared" si="266"/>
        <v/>
      </c>
      <c r="J543" s="7" t="str">
        <f t="shared" si="267"/>
        <v/>
      </c>
      <c r="K543" s="9" t="str">
        <f t="shared" si="268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ref="F544:F607" si="269">IF(ISBLANK(B544),"",IF(I544="L","Baixa",IF(I544="A","Média",IF(I544="","","Alta"))))</f>
        <v/>
      </c>
      <c r="G544" s="7" t="str">
        <f t="shared" ref="G544:G607" si="270">CONCATENATE(B544,I544)</f>
        <v/>
      </c>
      <c r="H544" s="5" t="str">
        <f t="shared" ref="H544:H607" si="271">IF(ISBLANK(B544),"",IF(B544="ALI",IF(I544="L",7,IF(I544="A",10,15)),IF(B544="AIE",IF(I544="L",5,IF(I544="A",7,10)),IF(B544="SE",IF(I544="L",4,IF(I544="A",5,7)),IF(OR(B544="EE",B544="CE"),IF(I544="L",3,IF(I544="A",4,6)),0)))))</f>
        <v/>
      </c>
      <c r="I544" s="122" t="str">
        <f t="shared" ref="I544:I607" si="272">IF(OR(ISBLANK(D544),ISBLANK(E544)),IF(OR(B544="ALI",B544="AIE"),"L",IF(OR(B544="EE",B544="SE",B544="CE"),"A","")),IF(B544="EE",IF(E544&gt;=3,IF(D544&gt;=5,"H","A"),IF(E544&gt;=2,IF(D544&gt;=16,"H",IF(D544&lt;=4,"L","A")),IF(D544&lt;=15,"L","A"))),IF(OR(B544="SE",B544="CE"),IF(E544&gt;=4,IF(D544&gt;=6,"H","A"),IF(E544&gt;=2,IF(D544&gt;=20,"H",IF(D544&lt;=5,"L","A")),IF(D544&lt;=19,"L","A"))),IF(OR(B544="ALI",B544="AIE"),IF(E544&gt;=6,IF(D544&gt;=20,"H","A"),IF(E544&gt;=2,IF(D544&gt;=51,"H",IF(D544&lt;=19,"L","A")),IF(D544&lt;=50,"L","A"))),""))))</f>
        <v/>
      </c>
      <c r="J544" s="7" t="str">
        <f t="shared" ref="J544:J607" si="273">CONCATENATE(B544,C544)</f>
        <v/>
      </c>
      <c r="K544" s="9" t="str">
        <f t="shared" si="268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69"/>
        <v/>
      </c>
      <c r="G545" s="7" t="str">
        <f t="shared" si="270"/>
        <v/>
      </c>
      <c r="H545" s="5" t="str">
        <f t="shared" si="271"/>
        <v/>
      </c>
      <c r="I545" s="122" t="str">
        <f t="shared" si="272"/>
        <v/>
      </c>
      <c r="J545" s="7" t="str">
        <f t="shared" si="273"/>
        <v/>
      </c>
      <c r="K545" s="9" t="str">
        <f t="shared" si="268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69"/>
        <v/>
      </c>
      <c r="G546" s="7" t="str">
        <f t="shared" si="270"/>
        <v/>
      </c>
      <c r="H546" s="5" t="str">
        <f t="shared" si="271"/>
        <v/>
      </c>
      <c r="I546" s="122" t="str">
        <f t="shared" si="272"/>
        <v/>
      </c>
      <c r="J546" s="7" t="str">
        <f t="shared" si="273"/>
        <v/>
      </c>
      <c r="K546" s="9" t="str">
        <f t="shared" ref="K546:K609" si="274">IF(OR(H546="",H546=0),L546,H546)</f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69"/>
        <v/>
      </c>
      <c r="G547" s="7" t="str">
        <f t="shared" si="270"/>
        <v/>
      </c>
      <c r="H547" s="5" t="str">
        <f t="shared" si="271"/>
        <v/>
      </c>
      <c r="I547" s="122" t="str">
        <f t="shared" si="272"/>
        <v/>
      </c>
      <c r="J547" s="7" t="str">
        <f t="shared" si="273"/>
        <v/>
      </c>
      <c r="K547" s="9" t="str">
        <f t="shared" si="274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69"/>
        <v/>
      </c>
      <c r="G548" s="7" t="str">
        <f t="shared" si="270"/>
        <v/>
      </c>
      <c r="H548" s="5" t="str">
        <f t="shared" si="271"/>
        <v/>
      </c>
      <c r="I548" s="122" t="str">
        <f t="shared" si="272"/>
        <v/>
      </c>
      <c r="J548" s="7" t="str">
        <f t="shared" si="273"/>
        <v/>
      </c>
      <c r="K548" s="9" t="str">
        <f t="shared" si="274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69"/>
        <v/>
      </c>
      <c r="G549" s="7" t="str">
        <f t="shared" si="270"/>
        <v/>
      </c>
      <c r="H549" s="5" t="str">
        <f t="shared" si="271"/>
        <v/>
      </c>
      <c r="I549" s="122" t="str">
        <f t="shared" si="272"/>
        <v/>
      </c>
      <c r="J549" s="7" t="str">
        <f t="shared" si="273"/>
        <v/>
      </c>
      <c r="K549" s="9" t="str">
        <f t="shared" si="274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69"/>
        <v/>
      </c>
      <c r="G550" s="7" t="str">
        <f t="shared" si="270"/>
        <v/>
      </c>
      <c r="H550" s="5" t="str">
        <f t="shared" si="271"/>
        <v/>
      </c>
      <c r="I550" s="122" t="str">
        <f t="shared" si="272"/>
        <v/>
      </c>
      <c r="J550" s="7" t="str">
        <f t="shared" si="273"/>
        <v/>
      </c>
      <c r="K550" s="9" t="str">
        <f t="shared" si="274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69"/>
        <v/>
      </c>
      <c r="G551" s="7" t="str">
        <f t="shared" si="270"/>
        <v/>
      </c>
      <c r="H551" s="5" t="str">
        <f t="shared" si="271"/>
        <v/>
      </c>
      <c r="I551" s="122" t="str">
        <f t="shared" si="272"/>
        <v/>
      </c>
      <c r="J551" s="7" t="str">
        <f t="shared" si="273"/>
        <v/>
      </c>
      <c r="K551" s="9" t="str">
        <f t="shared" si="274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69"/>
        <v/>
      </c>
      <c r="G552" s="7" t="str">
        <f t="shared" si="270"/>
        <v/>
      </c>
      <c r="H552" s="5" t="str">
        <f t="shared" si="271"/>
        <v/>
      </c>
      <c r="I552" s="122" t="str">
        <f t="shared" si="272"/>
        <v/>
      </c>
      <c r="J552" s="7" t="str">
        <f t="shared" si="273"/>
        <v/>
      </c>
      <c r="K552" s="9" t="str">
        <f t="shared" si="274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69"/>
        <v/>
      </c>
      <c r="G553" s="7" t="str">
        <f t="shared" si="270"/>
        <v/>
      </c>
      <c r="H553" s="5" t="str">
        <f t="shared" si="271"/>
        <v/>
      </c>
      <c r="I553" s="122" t="str">
        <f t="shared" si="272"/>
        <v/>
      </c>
      <c r="J553" s="7" t="str">
        <f t="shared" si="273"/>
        <v/>
      </c>
      <c r="K553" s="9" t="str">
        <f t="shared" si="274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69"/>
        <v/>
      </c>
      <c r="G554" s="7" t="str">
        <f t="shared" si="270"/>
        <v/>
      </c>
      <c r="H554" s="5" t="str">
        <f t="shared" si="271"/>
        <v/>
      </c>
      <c r="I554" s="122" t="str">
        <f t="shared" si="272"/>
        <v/>
      </c>
      <c r="J554" s="7" t="str">
        <f t="shared" si="273"/>
        <v/>
      </c>
      <c r="K554" s="9" t="str">
        <f t="shared" si="274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69"/>
        <v/>
      </c>
      <c r="G555" s="7" t="str">
        <f t="shared" si="270"/>
        <v/>
      </c>
      <c r="H555" s="5" t="str">
        <f t="shared" si="271"/>
        <v/>
      </c>
      <c r="I555" s="122" t="str">
        <f t="shared" si="272"/>
        <v/>
      </c>
      <c r="J555" s="7" t="str">
        <f t="shared" si="273"/>
        <v/>
      </c>
      <c r="K555" s="9" t="str">
        <f t="shared" si="274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69"/>
        <v/>
      </c>
      <c r="G556" s="7" t="str">
        <f t="shared" si="270"/>
        <v/>
      </c>
      <c r="H556" s="5" t="str">
        <f t="shared" si="271"/>
        <v/>
      </c>
      <c r="I556" s="122" t="str">
        <f t="shared" si="272"/>
        <v/>
      </c>
      <c r="J556" s="7" t="str">
        <f t="shared" si="273"/>
        <v/>
      </c>
      <c r="K556" s="9" t="str">
        <f t="shared" si="274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69"/>
        <v/>
      </c>
      <c r="G557" s="7" t="str">
        <f t="shared" si="270"/>
        <v/>
      </c>
      <c r="H557" s="5" t="str">
        <f t="shared" si="271"/>
        <v/>
      </c>
      <c r="I557" s="122" t="str">
        <f t="shared" si="272"/>
        <v/>
      </c>
      <c r="J557" s="7" t="str">
        <f t="shared" si="273"/>
        <v/>
      </c>
      <c r="K557" s="9" t="str">
        <f t="shared" si="274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69"/>
        <v/>
      </c>
      <c r="G558" s="7" t="str">
        <f t="shared" si="270"/>
        <v/>
      </c>
      <c r="H558" s="5" t="str">
        <f t="shared" si="271"/>
        <v/>
      </c>
      <c r="I558" s="122" t="str">
        <f t="shared" si="272"/>
        <v/>
      </c>
      <c r="J558" s="7" t="str">
        <f t="shared" si="273"/>
        <v/>
      </c>
      <c r="K558" s="9" t="str">
        <f t="shared" si="274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69"/>
        <v/>
      </c>
      <c r="G559" s="7" t="str">
        <f t="shared" si="270"/>
        <v/>
      </c>
      <c r="H559" s="5" t="str">
        <f t="shared" si="271"/>
        <v/>
      </c>
      <c r="I559" s="122" t="str">
        <f t="shared" si="272"/>
        <v/>
      </c>
      <c r="J559" s="7" t="str">
        <f t="shared" si="273"/>
        <v/>
      </c>
      <c r="K559" s="9" t="str">
        <f t="shared" si="274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69"/>
        <v/>
      </c>
      <c r="G560" s="7" t="str">
        <f t="shared" si="270"/>
        <v/>
      </c>
      <c r="H560" s="5" t="str">
        <f t="shared" si="271"/>
        <v/>
      </c>
      <c r="I560" s="122" t="str">
        <f t="shared" si="272"/>
        <v/>
      </c>
      <c r="J560" s="7" t="str">
        <f t="shared" si="273"/>
        <v/>
      </c>
      <c r="K560" s="9" t="str">
        <f t="shared" si="274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69"/>
        <v/>
      </c>
      <c r="G561" s="7" t="str">
        <f t="shared" si="270"/>
        <v/>
      </c>
      <c r="H561" s="5" t="str">
        <f t="shared" si="271"/>
        <v/>
      </c>
      <c r="I561" s="122" t="str">
        <f t="shared" si="272"/>
        <v/>
      </c>
      <c r="J561" s="7" t="str">
        <f t="shared" si="273"/>
        <v/>
      </c>
      <c r="K561" s="9" t="str">
        <f t="shared" si="274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69"/>
        <v/>
      </c>
      <c r="G562" s="7" t="str">
        <f t="shared" si="270"/>
        <v/>
      </c>
      <c r="H562" s="5" t="str">
        <f t="shared" si="271"/>
        <v/>
      </c>
      <c r="I562" s="122" t="str">
        <f t="shared" si="272"/>
        <v/>
      </c>
      <c r="J562" s="7" t="str">
        <f t="shared" si="273"/>
        <v/>
      </c>
      <c r="K562" s="9" t="str">
        <f t="shared" si="274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69"/>
        <v/>
      </c>
      <c r="G563" s="7" t="str">
        <f t="shared" si="270"/>
        <v/>
      </c>
      <c r="H563" s="5" t="str">
        <f t="shared" si="271"/>
        <v/>
      </c>
      <c r="I563" s="122" t="str">
        <f t="shared" si="272"/>
        <v/>
      </c>
      <c r="J563" s="7" t="str">
        <f t="shared" si="273"/>
        <v/>
      </c>
      <c r="K563" s="9" t="str">
        <f t="shared" si="274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69"/>
        <v/>
      </c>
      <c r="G564" s="7" t="str">
        <f t="shared" si="270"/>
        <v/>
      </c>
      <c r="H564" s="5" t="str">
        <f t="shared" si="271"/>
        <v/>
      </c>
      <c r="I564" s="122" t="str">
        <f t="shared" si="272"/>
        <v/>
      </c>
      <c r="J564" s="7" t="str">
        <f t="shared" si="273"/>
        <v/>
      </c>
      <c r="K564" s="9" t="str">
        <f t="shared" si="274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69"/>
        <v/>
      </c>
      <c r="G565" s="7" t="str">
        <f t="shared" si="270"/>
        <v/>
      </c>
      <c r="H565" s="5" t="str">
        <f t="shared" si="271"/>
        <v/>
      </c>
      <c r="I565" s="122" t="str">
        <f t="shared" si="272"/>
        <v/>
      </c>
      <c r="J565" s="7" t="str">
        <f t="shared" si="273"/>
        <v/>
      </c>
      <c r="K565" s="9" t="str">
        <f t="shared" si="274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69"/>
        <v/>
      </c>
      <c r="G566" s="7" t="str">
        <f t="shared" si="270"/>
        <v/>
      </c>
      <c r="H566" s="5" t="str">
        <f t="shared" si="271"/>
        <v/>
      </c>
      <c r="I566" s="122" t="str">
        <f t="shared" si="272"/>
        <v/>
      </c>
      <c r="J566" s="7" t="str">
        <f t="shared" si="273"/>
        <v/>
      </c>
      <c r="K566" s="9" t="str">
        <f t="shared" si="274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69"/>
        <v/>
      </c>
      <c r="G567" s="7" t="str">
        <f t="shared" si="270"/>
        <v/>
      </c>
      <c r="H567" s="5" t="str">
        <f t="shared" si="271"/>
        <v/>
      </c>
      <c r="I567" s="122" t="str">
        <f t="shared" si="272"/>
        <v/>
      </c>
      <c r="J567" s="7" t="str">
        <f t="shared" si="273"/>
        <v/>
      </c>
      <c r="K567" s="9" t="str">
        <f t="shared" si="274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69"/>
        <v/>
      </c>
      <c r="G568" s="7" t="str">
        <f t="shared" si="270"/>
        <v/>
      </c>
      <c r="H568" s="5" t="str">
        <f t="shared" si="271"/>
        <v/>
      </c>
      <c r="I568" s="122" t="str">
        <f t="shared" si="272"/>
        <v/>
      </c>
      <c r="J568" s="7" t="str">
        <f t="shared" si="273"/>
        <v/>
      </c>
      <c r="K568" s="9" t="str">
        <f t="shared" si="274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69"/>
        <v/>
      </c>
      <c r="G569" s="7" t="str">
        <f t="shared" si="270"/>
        <v/>
      </c>
      <c r="H569" s="5" t="str">
        <f t="shared" si="271"/>
        <v/>
      </c>
      <c r="I569" s="122" t="str">
        <f t="shared" si="272"/>
        <v/>
      </c>
      <c r="J569" s="7" t="str">
        <f t="shared" si="273"/>
        <v/>
      </c>
      <c r="K569" s="9" t="str">
        <f t="shared" si="274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69"/>
        <v/>
      </c>
      <c r="G570" s="7" t="str">
        <f t="shared" si="270"/>
        <v/>
      </c>
      <c r="H570" s="5" t="str">
        <f t="shared" si="271"/>
        <v/>
      </c>
      <c r="I570" s="122" t="str">
        <f t="shared" si="272"/>
        <v/>
      </c>
      <c r="J570" s="7" t="str">
        <f t="shared" si="273"/>
        <v/>
      </c>
      <c r="K570" s="9" t="str">
        <f t="shared" si="274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69"/>
        <v/>
      </c>
      <c r="G571" s="7" t="str">
        <f t="shared" si="270"/>
        <v/>
      </c>
      <c r="H571" s="5" t="str">
        <f t="shared" si="271"/>
        <v/>
      </c>
      <c r="I571" s="122" t="str">
        <f t="shared" si="272"/>
        <v/>
      </c>
      <c r="J571" s="7" t="str">
        <f t="shared" si="273"/>
        <v/>
      </c>
      <c r="K571" s="9" t="str">
        <f t="shared" si="274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69"/>
        <v/>
      </c>
      <c r="G572" s="7" t="str">
        <f t="shared" si="270"/>
        <v/>
      </c>
      <c r="H572" s="5" t="str">
        <f t="shared" si="271"/>
        <v/>
      </c>
      <c r="I572" s="122" t="str">
        <f t="shared" si="272"/>
        <v/>
      </c>
      <c r="J572" s="7" t="str">
        <f t="shared" si="273"/>
        <v/>
      </c>
      <c r="K572" s="9" t="str">
        <f t="shared" si="274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69"/>
        <v/>
      </c>
      <c r="G573" s="7" t="str">
        <f t="shared" si="270"/>
        <v/>
      </c>
      <c r="H573" s="5" t="str">
        <f t="shared" si="271"/>
        <v/>
      </c>
      <c r="I573" s="122" t="str">
        <f t="shared" si="272"/>
        <v/>
      </c>
      <c r="J573" s="7" t="str">
        <f t="shared" si="273"/>
        <v/>
      </c>
      <c r="K573" s="9" t="str">
        <f t="shared" si="274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69"/>
        <v/>
      </c>
      <c r="G574" s="7" t="str">
        <f t="shared" si="270"/>
        <v/>
      </c>
      <c r="H574" s="5" t="str">
        <f t="shared" si="271"/>
        <v/>
      </c>
      <c r="I574" s="122" t="str">
        <f t="shared" si="272"/>
        <v/>
      </c>
      <c r="J574" s="7" t="str">
        <f t="shared" si="273"/>
        <v/>
      </c>
      <c r="K574" s="9" t="str">
        <f t="shared" si="274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69"/>
        <v/>
      </c>
      <c r="G575" s="7" t="str">
        <f t="shared" si="270"/>
        <v/>
      </c>
      <c r="H575" s="5" t="str">
        <f t="shared" si="271"/>
        <v/>
      </c>
      <c r="I575" s="122" t="str">
        <f t="shared" si="272"/>
        <v/>
      </c>
      <c r="J575" s="7" t="str">
        <f t="shared" si="273"/>
        <v/>
      </c>
      <c r="K575" s="9" t="str">
        <f t="shared" si="274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69"/>
        <v/>
      </c>
      <c r="G576" s="7" t="str">
        <f t="shared" si="270"/>
        <v/>
      </c>
      <c r="H576" s="5" t="str">
        <f t="shared" si="271"/>
        <v/>
      </c>
      <c r="I576" s="122" t="str">
        <f t="shared" si="272"/>
        <v/>
      </c>
      <c r="J576" s="7" t="str">
        <f t="shared" si="273"/>
        <v/>
      </c>
      <c r="K576" s="9" t="str">
        <f t="shared" si="274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69"/>
        <v/>
      </c>
      <c r="G577" s="7" t="str">
        <f t="shared" si="270"/>
        <v/>
      </c>
      <c r="H577" s="5" t="str">
        <f t="shared" si="271"/>
        <v/>
      </c>
      <c r="I577" s="122" t="str">
        <f t="shared" si="272"/>
        <v/>
      </c>
      <c r="J577" s="7" t="str">
        <f t="shared" si="273"/>
        <v/>
      </c>
      <c r="K577" s="9" t="str">
        <f t="shared" si="274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69"/>
        <v/>
      </c>
      <c r="G578" s="7" t="str">
        <f t="shared" si="270"/>
        <v/>
      </c>
      <c r="H578" s="5" t="str">
        <f t="shared" si="271"/>
        <v/>
      </c>
      <c r="I578" s="122" t="str">
        <f t="shared" si="272"/>
        <v/>
      </c>
      <c r="J578" s="7" t="str">
        <f t="shared" si="273"/>
        <v/>
      </c>
      <c r="K578" s="9" t="str">
        <f t="shared" si="274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69"/>
        <v/>
      </c>
      <c r="G579" s="7" t="str">
        <f t="shared" si="270"/>
        <v/>
      </c>
      <c r="H579" s="5" t="str">
        <f t="shared" si="271"/>
        <v/>
      </c>
      <c r="I579" s="122" t="str">
        <f t="shared" si="272"/>
        <v/>
      </c>
      <c r="J579" s="7" t="str">
        <f t="shared" si="273"/>
        <v/>
      </c>
      <c r="K579" s="9" t="str">
        <f t="shared" si="274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69"/>
        <v/>
      </c>
      <c r="G580" s="7" t="str">
        <f t="shared" si="270"/>
        <v/>
      </c>
      <c r="H580" s="5" t="str">
        <f t="shared" si="271"/>
        <v/>
      </c>
      <c r="I580" s="122" t="str">
        <f t="shared" si="272"/>
        <v/>
      </c>
      <c r="J580" s="7" t="str">
        <f t="shared" si="273"/>
        <v/>
      </c>
      <c r="K580" s="9" t="str">
        <f t="shared" si="274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69"/>
        <v/>
      </c>
      <c r="G581" s="7" t="str">
        <f t="shared" si="270"/>
        <v/>
      </c>
      <c r="H581" s="5" t="str">
        <f t="shared" si="271"/>
        <v/>
      </c>
      <c r="I581" s="122" t="str">
        <f t="shared" si="272"/>
        <v/>
      </c>
      <c r="J581" s="7" t="str">
        <f t="shared" si="273"/>
        <v/>
      </c>
      <c r="K581" s="9" t="str">
        <f t="shared" si="274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69"/>
        <v/>
      </c>
      <c r="G582" s="7" t="str">
        <f t="shared" si="270"/>
        <v/>
      </c>
      <c r="H582" s="5" t="str">
        <f t="shared" si="271"/>
        <v/>
      </c>
      <c r="I582" s="122" t="str">
        <f t="shared" si="272"/>
        <v/>
      </c>
      <c r="J582" s="7" t="str">
        <f t="shared" si="273"/>
        <v/>
      </c>
      <c r="K582" s="9" t="str">
        <f t="shared" si="274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69"/>
        <v/>
      </c>
      <c r="G583" s="7" t="str">
        <f t="shared" si="270"/>
        <v/>
      </c>
      <c r="H583" s="5" t="str">
        <f t="shared" si="271"/>
        <v/>
      </c>
      <c r="I583" s="122" t="str">
        <f t="shared" si="272"/>
        <v/>
      </c>
      <c r="J583" s="7" t="str">
        <f t="shared" si="273"/>
        <v/>
      </c>
      <c r="K583" s="9" t="str">
        <f t="shared" si="274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69"/>
        <v/>
      </c>
      <c r="G584" s="7" t="str">
        <f t="shared" si="270"/>
        <v/>
      </c>
      <c r="H584" s="5" t="str">
        <f t="shared" si="271"/>
        <v/>
      </c>
      <c r="I584" s="122" t="str">
        <f t="shared" si="272"/>
        <v/>
      </c>
      <c r="J584" s="7" t="str">
        <f t="shared" si="273"/>
        <v/>
      </c>
      <c r="K584" s="9" t="str">
        <f t="shared" si="274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69"/>
        <v/>
      </c>
      <c r="G585" s="7" t="str">
        <f t="shared" si="270"/>
        <v/>
      </c>
      <c r="H585" s="5" t="str">
        <f t="shared" si="271"/>
        <v/>
      </c>
      <c r="I585" s="122" t="str">
        <f t="shared" si="272"/>
        <v/>
      </c>
      <c r="J585" s="7" t="str">
        <f t="shared" si="273"/>
        <v/>
      </c>
      <c r="K585" s="9" t="str">
        <f t="shared" si="274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69"/>
        <v/>
      </c>
      <c r="G586" s="7" t="str">
        <f t="shared" si="270"/>
        <v/>
      </c>
      <c r="H586" s="5" t="str">
        <f t="shared" si="271"/>
        <v/>
      </c>
      <c r="I586" s="122" t="str">
        <f t="shared" si="272"/>
        <v/>
      </c>
      <c r="J586" s="7" t="str">
        <f t="shared" si="273"/>
        <v/>
      </c>
      <c r="K586" s="9" t="str">
        <f t="shared" si="274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69"/>
        <v/>
      </c>
      <c r="G587" s="7" t="str">
        <f t="shared" si="270"/>
        <v/>
      </c>
      <c r="H587" s="5" t="str">
        <f t="shared" si="271"/>
        <v/>
      </c>
      <c r="I587" s="122" t="str">
        <f t="shared" si="272"/>
        <v/>
      </c>
      <c r="J587" s="7" t="str">
        <f t="shared" si="273"/>
        <v/>
      </c>
      <c r="K587" s="9" t="str">
        <f t="shared" si="274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69"/>
        <v/>
      </c>
      <c r="G588" s="7" t="str">
        <f t="shared" si="270"/>
        <v/>
      </c>
      <c r="H588" s="5" t="str">
        <f t="shared" si="271"/>
        <v/>
      </c>
      <c r="I588" s="122" t="str">
        <f t="shared" si="272"/>
        <v/>
      </c>
      <c r="J588" s="7" t="str">
        <f t="shared" si="273"/>
        <v/>
      </c>
      <c r="K588" s="9" t="str">
        <f t="shared" si="274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69"/>
        <v/>
      </c>
      <c r="G589" s="7" t="str">
        <f t="shared" si="270"/>
        <v/>
      </c>
      <c r="H589" s="5" t="str">
        <f t="shared" si="271"/>
        <v/>
      </c>
      <c r="I589" s="122" t="str">
        <f t="shared" si="272"/>
        <v/>
      </c>
      <c r="J589" s="7" t="str">
        <f t="shared" si="273"/>
        <v/>
      </c>
      <c r="K589" s="9" t="str">
        <f t="shared" si="274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69"/>
        <v/>
      </c>
      <c r="G590" s="7" t="str">
        <f t="shared" si="270"/>
        <v/>
      </c>
      <c r="H590" s="5" t="str">
        <f t="shared" si="271"/>
        <v/>
      </c>
      <c r="I590" s="122" t="str">
        <f t="shared" si="272"/>
        <v/>
      </c>
      <c r="J590" s="7" t="str">
        <f t="shared" si="273"/>
        <v/>
      </c>
      <c r="K590" s="9" t="str">
        <f t="shared" si="274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69"/>
        <v/>
      </c>
      <c r="G591" s="7" t="str">
        <f t="shared" si="270"/>
        <v/>
      </c>
      <c r="H591" s="5" t="str">
        <f t="shared" si="271"/>
        <v/>
      </c>
      <c r="I591" s="122" t="str">
        <f t="shared" si="272"/>
        <v/>
      </c>
      <c r="J591" s="7" t="str">
        <f t="shared" si="273"/>
        <v/>
      </c>
      <c r="K591" s="9" t="str">
        <f t="shared" si="274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69"/>
        <v/>
      </c>
      <c r="G592" s="7" t="str">
        <f t="shared" si="270"/>
        <v/>
      </c>
      <c r="H592" s="5" t="str">
        <f t="shared" si="271"/>
        <v/>
      </c>
      <c r="I592" s="122" t="str">
        <f t="shared" si="272"/>
        <v/>
      </c>
      <c r="J592" s="7" t="str">
        <f t="shared" si="273"/>
        <v/>
      </c>
      <c r="K592" s="9" t="str">
        <f t="shared" si="274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69"/>
        <v/>
      </c>
      <c r="G593" s="7" t="str">
        <f t="shared" si="270"/>
        <v/>
      </c>
      <c r="H593" s="5" t="str">
        <f t="shared" si="271"/>
        <v/>
      </c>
      <c r="I593" s="122" t="str">
        <f t="shared" si="272"/>
        <v/>
      </c>
      <c r="J593" s="7" t="str">
        <f t="shared" si="273"/>
        <v/>
      </c>
      <c r="K593" s="9" t="str">
        <f t="shared" si="274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69"/>
        <v/>
      </c>
      <c r="G594" s="7" t="str">
        <f t="shared" si="270"/>
        <v/>
      </c>
      <c r="H594" s="5" t="str">
        <f t="shared" si="271"/>
        <v/>
      </c>
      <c r="I594" s="122" t="str">
        <f t="shared" si="272"/>
        <v/>
      </c>
      <c r="J594" s="7" t="str">
        <f t="shared" si="273"/>
        <v/>
      </c>
      <c r="K594" s="9" t="str">
        <f t="shared" si="274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69"/>
        <v/>
      </c>
      <c r="G595" s="7" t="str">
        <f t="shared" si="270"/>
        <v/>
      </c>
      <c r="H595" s="5" t="str">
        <f t="shared" si="271"/>
        <v/>
      </c>
      <c r="I595" s="122" t="str">
        <f t="shared" si="272"/>
        <v/>
      </c>
      <c r="J595" s="7" t="str">
        <f t="shared" si="273"/>
        <v/>
      </c>
      <c r="K595" s="9" t="str">
        <f t="shared" si="274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69"/>
        <v/>
      </c>
      <c r="G596" s="7" t="str">
        <f t="shared" si="270"/>
        <v/>
      </c>
      <c r="H596" s="5" t="str">
        <f t="shared" si="271"/>
        <v/>
      </c>
      <c r="I596" s="122" t="str">
        <f t="shared" si="272"/>
        <v/>
      </c>
      <c r="J596" s="7" t="str">
        <f t="shared" si="273"/>
        <v/>
      </c>
      <c r="K596" s="9" t="str">
        <f t="shared" si="274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69"/>
        <v/>
      </c>
      <c r="G597" s="7" t="str">
        <f t="shared" si="270"/>
        <v/>
      </c>
      <c r="H597" s="5" t="str">
        <f t="shared" si="271"/>
        <v/>
      </c>
      <c r="I597" s="122" t="str">
        <f t="shared" si="272"/>
        <v/>
      </c>
      <c r="J597" s="7" t="str">
        <f t="shared" si="273"/>
        <v/>
      </c>
      <c r="K597" s="9" t="str">
        <f t="shared" si="274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69"/>
        <v/>
      </c>
      <c r="G598" s="7" t="str">
        <f t="shared" si="270"/>
        <v/>
      </c>
      <c r="H598" s="5" t="str">
        <f t="shared" si="271"/>
        <v/>
      </c>
      <c r="I598" s="122" t="str">
        <f t="shared" si="272"/>
        <v/>
      </c>
      <c r="J598" s="7" t="str">
        <f t="shared" si="273"/>
        <v/>
      </c>
      <c r="K598" s="9" t="str">
        <f t="shared" si="274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69"/>
        <v/>
      </c>
      <c r="G599" s="7" t="str">
        <f t="shared" si="270"/>
        <v/>
      </c>
      <c r="H599" s="5" t="str">
        <f t="shared" si="271"/>
        <v/>
      </c>
      <c r="I599" s="122" t="str">
        <f t="shared" si="272"/>
        <v/>
      </c>
      <c r="J599" s="7" t="str">
        <f t="shared" si="273"/>
        <v/>
      </c>
      <c r="K599" s="9" t="str">
        <f t="shared" si="274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69"/>
        <v/>
      </c>
      <c r="G600" s="7" t="str">
        <f t="shared" si="270"/>
        <v/>
      </c>
      <c r="H600" s="5" t="str">
        <f t="shared" si="271"/>
        <v/>
      </c>
      <c r="I600" s="122" t="str">
        <f t="shared" si="272"/>
        <v/>
      </c>
      <c r="J600" s="7" t="str">
        <f t="shared" si="273"/>
        <v/>
      </c>
      <c r="K600" s="9" t="str">
        <f t="shared" si="274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69"/>
        <v/>
      </c>
      <c r="G601" s="7" t="str">
        <f t="shared" si="270"/>
        <v/>
      </c>
      <c r="H601" s="5" t="str">
        <f t="shared" si="271"/>
        <v/>
      </c>
      <c r="I601" s="122" t="str">
        <f t="shared" si="272"/>
        <v/>
      </c>
      <c r="J601" s="7" t="str">
        <f t="shared" si="273"/>
        <v/>
      </c>
      <c r="K601" s="9" t="str">
        <f t="shared" si="274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69"/>
        <v/>
      </c>
      <c r="G602" s="7" t="str">
        <f t="shared" si="270"/>
        <v/>
      </c>
      <c r="H602" s="5" t="str">
        <f t="shared" si="271"/>
        <v/>
      </c>
      <c r="I602" s="122" t="str">
        <f t="shared" si="272"/>
        <v/>
      </c>
      <c r="J602" s="7" t="str">
        <f t="shared" si="273"/>
        <v/>
      </c>
      <c r="K602" s="9" t="str">
        <f t="shared" si="274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69"/>
        <v/>
      </c>
      <c r="G603" s="7" t="str">
        <f t="shared" si="270"/>
        <v/>
      </c>
      <c r="H603" s="5" t="str">
        <f t="shared" si="271"/>
        <v/>
      </c>
      <c r="I603" s="122" t="str">
        <f t="shared" si="272"/>
        <v/>
      </c>
      <c r="J603" s="7" t="str">
        <f t="shared" si="273"/>
        <v/>
      </c>
      <c r="K603" s="9" t="str">
        <f t="shared" si="274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69"/>
        <v/>
      </c>
      <c r="G604" s="7" t="str">
        <f t="shared" si="270"/>
        <v/>
      </c>
      <c r="H604" s="5" t="str">
        <f t="shared" si="271"/>
        <v/>
      </c>
      <c r="I604" s="122" t="str">
        <f t="shared" si="272"/>
        <v/>
      </c>
      <c r="J604" s="7" t="str">
        <f t="shared" si="273"/>
        <v/>
      </c>
      <c r="K604" s="9" t="str">
        <f t="shared" si="274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69"/>
        <v/>
      </c>
      <c r="G605" s="7" t="str">
        <f t="shared" si="270"/>
        <v/>
      </c>
      <c r="H605" s="5" t="str">
        <f t="shared" si="271"/>
        <v/>
      </c>
      <c r="I605" s="122" t="str">
        <f t="shared" si="272"/>
        <v/>
      </c>
      <c r="J605" s="7" t="str">
        <f t="shared" si="273"/>
        <v/>
      </c>
      <c r="K605" s="9" t="str">
        <f t="shared" si="274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9"/>
        <v/>
      </c>
      <c r="G606" s="7" t="str">
        <f t="shared" si="270"/>
        <v/>
      </c>
      <c r="H606" s="5" t="str">
        <f t="shared" si="271"/>
        <v/>
      </c>
      <c r="I606" s="122" t="str">
        <f t="shared" si="272"/>
        <v/>
      </c>
      <c r="J606" s="7" t="str">
        <f t="shared" si="273"/>
        <v/>
      </c>
      <c r="K606" s="9" t="str">
        <f t="shared" si="274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9"/>
        <v/>
      </c>
      <c r="G607" s="7" t="str">
        <f t="shared" si="270"/>
        <v/>
      </c>
      <c r="H607" s="5" t="str">
        <f t="shared" si="271"/>
        <v/>
      </c>
      <c r="I607" s="122" t="str">
        <f t="shared" si="272"/>
        <v/>
      </c>
      <c r="J607" s="7" t="str">
        <f t="shared" si="273"/>
        <v/>
      </c>
      <c r="K607" s="9" t="str">
        <f t="shared" si="274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ref="F608:F631" si="275">IF(ISBLANK(B608),"",IF(I608="L","Baixa",IF(I608="A","Média",IF(I608="","","Alta"))))</f>
        <v/>
      </c>
      <c r="G608" s="7" t="str">
        <f t="shared" ref="G608:G631" si="276">CONCATENATE(B608,I608)</f>
        <v/>
      </c>
      <c r="H608" s="5" t="str">
        <f t="shared" ref="H608:H631" si="277">IF(ISBLANK(B608),"",IF(B608="ALI",IF(I608="L",7,IF(I608="A",10,15)),IF(B608="AIE",IF(I608="L",5,IF(I608="A",7,10)),IF(B608="SE",IF(I608="L",4,IF(I608="A",5,7)),IF(OR(B608="EE",B608="CE"),IF(I608="L",3,IF(I608="A",4,6)),0)))))</f>
        <v/>
      </c>
      <c r="I608" s="122" t="str">
        <f t="shared" ref="I608:I631" si="278">IF(OR(ISBLANK(D608),ISBLANK(E608)),IF(OR(B608="ALI",B608="AIE"),"L",IF(OR(B608="EE",B608="SE",B608="CE"),"A","")),IF(B608="EE",IF(E608&gt;=3,IF(D608&gt;=5,"H","A"),IF(E608&gt;=2,IF(D608&gt;=16,"H",IF(D608&lt;=4,"L","A")),IF(D608&lt;=15,"L","A"))),IF(OR(B608="SE",B608="CE"),IF(E608&gt;=4,IF(D608&gt;=6,"H","A"),IF(E608&gt;=2,IF(D608&gt;=20,"H",IF(D608&lt;=5,"L","A")),IF(D608&lt;=19,"L","A"))),IF(OR(B608="ALI",B608="AIE"),IF(E608&gt;=6,IF(D608&gt;=20,"H","A"),IF(E608&gt;=2,IF(D608&gt;=51,"H",IF(D608&lt;=19,"L","A")),IF(D608&lt;=50,"L","A"))),""))))</f>
        <v/>
      </c>
      <c r="J608" s="7" t="str">
        <f t="shared" ref="J608:J631" si="279">CONCATENATE(B608,C608)</f>
        <v/>
      </c>
      <c r="K608" s="9" t="str">
        <f t="shared" si="274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75"/>
        <v/>
      </c>
      <c r="G609" s="7" t="str">
        <f t="shared" si="276"/>
        <v/>
      </c>
      <c r="H609" s="5" t="str">
        <f t="shared" si="277"/>
        <v/>
      </c>
      <c r="I609" s="122" t="str">
        <f t="shared" si="278"/>
        <v/>
      </c>
      <c r="J609" s="7" t="str">
        <f t="shared" si="279"/>
        <v/>
      </c>
      <c r="K609" s="9" t="str">
        <f t="shared" si="274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75"/>
        <v/>
      </c>
      <c r="G610" s="7" t="str">
        <f t="shared" si="276"/>
        <v/>
      </c>
      <c r="H610" s="5" t="str">
        <f t="shared" si="277"/>
        <v/>
      </c>
      <c r="I610" s="122" t="str">
        <f t="shared" si="278"/>
        <v/>
      </c>
      <c r="J610" s="7" t="str">
        <f t="shared" si="279"/>
        <v/>
      </c>
      <c r="K610" s="9" t="str">
        <f t="shared" ref="K610:K631" si="280">IF(OR(H610="",H610=0),L610,H610)</f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75"/>
        <v/>
      </c>
      <c r="G611" s="7" t="str">
        <f t="shared" si="276"/>
        <v/>
      </c>
      <c r="H611" s="5" t="str">
        <f t="shared" si="277"/>
        <v/>
      </c>
      <c r="I611" s="122" t="str">
        <f t="shared" si="278"/>
        <v/>
      </c>
      <c r="J611" s="7" t="str">
        <f t="shared" si="279"/>
        <v/>
      </c>
      <c r="K611" s="9" t="str">
        <f t="shared" si="280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75"/>
        <v/>
      </c>
      <c r="G612" s="7" t="str">
        <f t="shared" si="276"/>
        <v/>
      </c>
      <c r="H612" s="5" t="str">
        <f t="shared" si="277"/>
        <v/>
      </c>
      <c r="I612" s="122" t="str">
        <f t="shared" si="278"/>
        <v/>
      </c>
      <c r="J612" s="7" t="str">
        <f t="shared" si="279"/>
        <v/>
      </c>
      <c r="K612" s="9" t="str">
        <f t="shared" si="280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75"/>
        <v/>
      </c>
      <c r="G613" s="7" t="str">
        <f t="shared" si="276"/>
        <v/>
      </c>
      <c r="H613" s="5" t="str">
        <f t="shared" si="277"/>
        <v/>
      </c>
      <c r="I613" s="122" t="str">
        <f t="shared" si="278"/>
        <v/>
      </c>
      <c r="J613" s="7" t="str">
        <f t="shared" si="279"/>
        <v/>
      </c>
      <c r="K613" s="9" t="str">
        <f t="shared" si="280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75"/>
        <v/>
      </c>
      <c r="G614" s="7" t="str">
        <f t="shared" si="276"/>
        <v/>
      </c>
      <c r="H614" s="5" t="str">
        <f t="shared" si="277"/>
        <v/>
      </c>
      <c r="I614" s="122" t="str">
        <f t="shared" si="278"/>
        <v/>
      </c>
      <c r="J614" s="7" t="str">
        <f t="shared" si="279"/>
        <v/>
      </c>
      <c r="K614" s="9" t="str">
        <f t="shared" si="280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75"/>
        <v/>
      </c>
      <c r="G615" s="7" t="str">
        <f t="shared" si="276"/>
        <v/>
      </c>
      <c r="H615" s="5" t="str">
        <f t="shared" si="277"/>
        <v/>
      </c>
      <c r="I615" s="122" t="str">
        <f t="shared" si="278"/>
        <v/>
      </c>
      <c r="J615" s="7" t="str">
        <f t="shared" si="279"/>
        <v/>
      </c>
      <c r="K615" s="9" t="str">
        <f t="shared" si="280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75"/>
        <v/>
      </c>
      <c r="G616" s="7" t="str">
        <f t="shared" si="276"/>
        <v/>
      </c>
      <c r="H616" s="5" t="str">
        <f t="shared" si="277"/>
        <v/>
      </c>
      <c r="I616" s="122" t="str">
        <f t="shared" si="278"/>
        <v/>
      </c>
      <c r="J616" s="7" t="str">
        <f t="shared" si="279"/>
        <v/>
      </c>
      <c r="K616" s="9" t="str">
        <f t="shared" si="280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75"/>
        <v/>
      </c>
      <c r="G617" s="7" t="str">
        <f t="shared" si="276"/>
        <v/>
      </c>
      <c r="H617" s="5" t="str">
        <f t="shared" si="277"/>
        <v/>
      </c>
      <c r="I617" s="122" t="str">
        <f t="shared" si="278"/>
        <v/>
      </c>
      <c r="J617" s="7" t="str">
        <f t="shared" si="279"/>
        <v/>
      </c>
      <c r="K617" s="9" t="str">
        <f t="shared" si="280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75"/>
        <v/>
      </c>
      <c r="G618" s="7" t="str">
        <f t="shared" si="276"/>
        <v/>
      </c>
      <c r="H618" s="5" t="str">
        <f t="shared" si="277"/>
        <v/>
      </c>
      <c r="I618" s="122" t="str">
        <f t="shared" si="278"/>
        <v/>
      </c>
      <c r="J618" s="7" t="str">
        <f t="shared" si="279"/>
        <v/>
      </c>
      <c r="K618" s="9" t="str">
        <f t="shared" si="280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75"/>
        <v/>
      </c>
      <c r="G619" s="7" t="str">
        <f t="shared" si="276"/>
        <v/>
      </c>
      <c r="H619" s="5" t="str">
        <f t="shared" si="277"/>
        <v/>
      </c>
      <c r="I619" s="122" t="str">
        <f t="shared" si="278"/>
        <v/>
      </c>
      <c r="J619" s="7" t="str">
        <f t="shared" si="279"/>
        <v/>
      </c>
      <c r="K619" s="9" t="str">
        <f t="shared" si="280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75"/>
        <v/>
      </c>
      <c r="G620" s="7" t="str">
        <f t="shared" si="276"/>
        <v/>
      </c>
      <c r="H620" s="5" t="str">
        <f t="shared" si="277"/>
        <v/>
      </c>
      <c r="I620" s="122" t="str">
        <f t="shared" si="278"/>
        <v/>
      </c>
      <c r="J620" s="7" t="str">
        <f t="shared" si="279"/>
        <v/>
      </c>
      <c r="K620" s="9" t="str">
        <f t="shared" si="280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75"/>
        <v/>
      </c>
      <c r="G621" s="7" t="str">
        <f t="shared" si="276"/>
        <v/>
      </c>
      <c r="H621" s="5" t="str">
        <f t="shared" si="277"/>
        <v/>
      </c>
      <c r="I621" s="122" t="str">
        <f t="shared" si="278"/>
        <v/>
      </c>
      <c r="J621" s="7" t="str">
        <f t="shared" si="279"/>
        <v/>
      </c>
      <c r="K621" s="9" t="str">
        <f t="shared" si="280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75"/>
        <v/>
      </c>
      <c r="G622" s="7" t="str">
        <f t="shared" si="276"/>
        <v/>
      </c>
      <c r="H622" s="5" t="str">
        <f t="shared" si="277"/>
        <v/>
      </c>
      <c r="I622" s="122" t="str">
        <f t="shared" si="278"/>
        <v/>
      </c>
      <c r="J622" s="7" t="str">
        <f t="shared" si="279"/>
        <v/>
      </c>
      <c r="K622" s="9" t="str">
        <f t="shared" si="280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75"/>
        <v/>
      </c>
      <c r="G623" s="7" t="str">
        <f t="shared" si="276"/>
        <v/>
      </c>
      <c r="H623" s="5" t="str">
        <f t="shared" si="277"/>
        <v/>
      </c>
      <c r="I623" s="122" t="str">
        <f t="shared" si="278"/>
        <v/>
      </c>
      <c r="J623" s="7" t="str">
        <f t="shared" si="279"/>
        <v/>
      </c>
      <c r="K623" s="9" t="str">
        <f t="shared" si="280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75"/>
        <v/>
      </c>
      <c r="G624" s="7" t="str">
        <f t="shared" si="276"/>
        <v/>
      </c>
      <c r="H624" s="5" t="str">
        <f t="shared" si="277"/>
        <v/>
      </c>
      <c r="I624" s="122" t="str">
        <f t="shared" si="278"/>
        <v/>
      </c>
      <c r="J624" s="7" t="str">
        <f t="shared" si="279"/>
        <v/>
      </c>
      <c r="K624" s="9" t="str">
        <f t="shared" si="280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75"/>
        <v/>
      </c>
      <c r="G625" s="7" t="str">
        <f t="shared" si="276"/>
        <v/>
      </c>
      <c r="H625" s="5" t="str">
        <f t="shared" si="277"/>
        <v/>
      </c>
      <c r="I625" s="122" t="str">
        <f t="shared" si="278"/>
        <v/>
      </c>
      <c r="J625" s="7" t="str">
        <f t="shared" si="279"/>
        <v/>
      </c>
      <c r="K625" s="9" t="str">
        <f t="shared" si="280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75"/>
        <v/>
      </c>
      <c r="G626" s="7" t="str">
        <f t="shared" si="276"/>
        <v/>
      </c>
      <c r="H626" s="5" t="str">
        <f t="shared" si="277"/>
        <v/>
      </c>
      <c r="I626" s="122" t="str">
        <f t="shared" si="278"/>
        <v/>
      </c>
      <c r="J626" s="7" t="str">
        <f t="shared" si="279"/>
        <v/>
      </c>
      <c r="K626" s="9" t="str">
        <f t="shared" si="280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75"/>
        <v/>
      </c>
      <c r="G627" s="7" t="str">
        <f t="shared" si="276"/>
        <v/>
      </c>
      <c r="H627" s="5" t="str">
        <f t="shared" si="277"/>
        <v/>
      </c>
      <c r="I627" s="122" t="str">
        <f t="shared" si="278"/>
        <v/>
      </c>
      <c r="J627" s="7" t="str">
        <f t="shared" si="279"/>
        <v/>
      </c>
      <c r="K627" s="9" t="str">
        <f t="shared" si="280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75"/>
        <v/>
      </c>
      <c r="G628" s="7" t="str">
        <f t="shared" si="276"/>
        <v/>
      </c>
      <c r="H628" s="5" t="str">
        <f t="shared" si="277"/>
        <v/>
      </c>
      <c r="I628" s="122" t="str">
        <f t="shared" si="278"/>
        <v/>
      </c>
      <c r="J628" s="7" t="str">
        <f t="shared" si="279"/>
        <v/>
      </c>
      <c r="K628" s="9" t="str">
        <f t="shared" si="280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75"/>
        <v/>
      </c>
      <c r="G629" s="7" t="str">
        <f t="shared" si="276"/>
        <v/>
      </c>
      <c r="H629" s="5" t="str">
        <f t="shared" si="277"/>
        <v/>
      </c>
      <c r="I629" s="122" t="str">
        <f t="shared" si="278"/>
        <v/>
      </c>
      <c r="J629" s="7" t="str">
        <f t="shared" si="279"/>
        <v/>
      </c>
      <c r="K629" s="9" t="str">
        <f t="shared" si="280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75"/>
        <v/>
      </c>
      <c r="G630" s="7" t="str">
        <f t="shared" si="276"/>
        <v/>
      </c>
      <c r="H630" s="5" t="str">
        <f t="shared" si="277"/>
        <v/>
      </c>
      <c r="I630" s="122" t="str">
        <f t="shared" si="278"/>
        <v/>
      </c>
      <c r="J630" s="7" t="str">
        <f t="shared" si="279"/>
        <v/>
      </c>
      <c r="K630" s="9" t="str">
        <f t="shared" si="280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ht="13.5" thickBot="1" x14ac:dyDescent="0.25">
      <c r="A631" s="127"/>
      <c r="B631" s="11"/>
      <c r="C631" s="11"/>
      <c r="D631" s="12"/>
      <c r="E631" s="12"/>
      <c r="F631" s="13" t="str">
        <f t="shared" si="275"/>
        <v/>
      </c>
      <c r="G631" s="14" t="str">
        <f t="shared" si="276"/>
        <v/>
      </c>
      <c r="H631" s="15" t="str">
        <f t="shared" si="277"/>
        <v/>
      </c>
      <c r="I631" s="123" t="str">
        <f t="shared" si="278"/>
        <v/>
      </c>
      <c r="J631" s="124" t="str">
        <f t="shared" si="279"/>
        <v/>
      </c>
      <c r="K631" s="16" t="str">
        <f t="shared" si="280"/>
        <v/>
      </c>
      <c r="L631" s="16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7"/>
      <c r="N631" s="17"/>
      <c r="O631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5:C150 C87:C90 C95:C100 C107:C142 C224:C631 C159:C193 C206:C222 C31:C32 C69:C80 C34:C55">
    <cfRule type="cellIs" dxfId="86" priority="640" stopIfTrue="1" operator="equal">
      <formula>"I"</formula>
    </cfRule>
    <cfRule type="cellIs" dxfId="85" priority="641" stopIfTrue="1" operator="equal">
      <formula>"A"</formula>
    </cfRule>
    <cfRule type="cellIs" dxfId="84" priority="642" stopIfTrue="1" operator="equal">
      <formula>"E"</formula>
    </cfRule>
  </conditionalFormatting>
  <conditionalFormatting sqref="C151 C153:C158">
    <cfRule type="cellIs" dxfId="83" priority="547" stopIfTrue="1" operator="equal">
      <formula>"I"</formula>
    </cfRule>
    <cfRule type="cellIs" dxfId="82" priority="548" stopIfTrue="1" operator="equal">
      <formula>"A"</formula>
    </cfRule>
    <cfRule type="cellIs" dxfId="81" priority="549" stopIfTrue="1" operator="equal">
      <formula>"E"</formula>
    </cfRule>
  </conditionalFormatting>
  <conditionalFormatting sqref="C143:C144">
    <cfRule type="cellIs" dxfId="80" priority="553" stopIfTrue="1" operator="equal">
      <formula>"I"</formula>
    </cfRule>
    <cfRule type="cellIs" dxfId="79" priority="554" stopIfTrue="1" operator="equal">
      <formula>"A"</formula>
    </cfRule>
    <cfRule type="cellIs" dxfId="78" priority="555" stopIfTrue="1" operator="equal">
      <formula>"E"</formula>
    </cfRule>
  </conditionalFormatting>
  <conditionalFormatting sqref="C197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95:C196 C199:C205">
    <cfRule type="cellIs" dxfId="74" priority="541" stopIfTrue="1" operator="equal">
      <formula>"I"</formula>
    </cfRule>
    <cfRule type="cellIs" dxfId="73" priority="542" stopIfTrue="1" operator="equal">
      <formula>"A"</formula>
    </cfRule>
    <cfRule type="cellIs" dxfId="72" priority="543" stopIfTrue="1" operator="equal">
      <formula>"E"</formula>
    </cfRule>
  </conditionalFormatting>
  <conditionalFormatting sqref="C198">
    <cfRule type="cellIs" dxfId="71" priority="535" stopIfTrue="1" operator="equal">
      <formula>"I"</formula>
    </cfRule>
    <cfRule type="cellIs" dxfId="70" priority="536" stopIfTrue="1" operator="equal">
      <formula>"A"</formula>
    </cfRule>
    <cfRule type="cellIs" dxfId="69" priority="537" stopIfTrue="1" operator="equal">
      <formula>"E"</formula>
    </cfRule>
  </conditionalFormatting>
  <conditionalFormatting sqref="C25">
    <cfRule type="cellIs" dxfId="68" priority="421" stopIfTrue="1" operator="equal">
      <formula>"I"</formula>
    </cfRule>
    <cfRule type="cellIs" dxfId="67" priority="422" stopIfTrue="1" operator="equal">
      <formula>"A"</formula>
    </cfRule>
    <cfRule type="cellIs" dxfId="66" priority="423" stopIfTrue="1" operator="equal">
      <formula>"E"</formula>
    </cfRule>
  </conditionalFormatting>
  <conditionalFormatting sqref="C152">
    <cfRule type="cellIs" dxfId="65" priority="466" stopIfTrue="1" operator="equal">
      <formula>"I"</formula>
    </cfRule>
    <cfRule type="cellIs" dxfId="64" priority="467" stopIfTrue="1" operator="equal">
      <formula>"A"</formula>
    </cfRule>
    <cfRule type="cellIs" dxfId="63" priority="468" stopIfTrue="1" operator="equal">
      <formula>"E"</formula>
    </cfRule>
  </conditionalFormatting>
  <conditionalFormatting sqref="C24">
    <cfRule type="cellIs" dxfId="62" priority="451" stopIfTrue="1" operator="equal">
      <formula>"I"</formula>
    </cfRule>
    <cfRule type="cellIs" dxfId="61" priority="452" stopIfTrue="1" operator="equal">
      <formula>"A"</formula>
    </cfRule>
    <cfRule type="cellIs" dxfId="60" priority="453" stopIfTrue="1" operator="equal">
      <formula>"E"</formula>
    </cfRule>
  </conditionalFormatting>
  <conditionalFormatting sqref="C106">
    <cfRule type="cellIs" dxfId="59" priority="397" stopIfTrue="1" operator="equal">
      <formula>"I"</formula>
    </cfRule>
    <cfRule type="cellIs" dxfId="58" priority="398" stopIfTrue="1" operator="equal">
      <formula>"A"</formula>
    </cfRule>
    <cfRule type="cellIs" dxfId="57" priority="399" stopIfTrue="1" operator="equal">
      <formula>"E"</formula>
    </cfRule>
  </conditionalFormatting>
  <conditionalFormatting sqref="C66 C68">
    <cfRule type="cellIs" dxfId="56" priority="292" stopIfTrue="1" operator="equal">
      <formula>"I"</formula>
    </cfRule>
    <cfRule type="cellIs" dxfId="55" priority="293" stopIfTrue="1" operator="equal">
      <formula>"A"</formula>
    </cfRule>
    <cfRule type="cellIs" dxfId="54" priority="294" stopIfTrue="1" operator="equal">
      <formula>"E"</formula>
    </cfRule>
  </conditionalFormatting>
  <conditionalFormatting sqref="C67">
    <cfRule type="cellIs" dxfId="53" priority="289" stopIfTrue="1" operator="equal">
      <formula>"I"</formula>
    </cfRule>
    <cfRule type="cellIs" dxfId="52" priority="290" stopIfTrue="1" operator="equal">
      <formula>"A"</formula>
    </cfRule>
    <cfRule type="cellIs" dxfId="51" priority="291" stopIfTrue="1" operator="equal">
      <formula>"E"</formula>
    </cfRule>
  </conditionalFormatting>
  <conditionalFormatting sqref="C10 C12 C14 C16:C23">
    <cfRule type="cellIs" dxfId="50" priority="286" stopIfTrue="1" operator="equal">
      <formula>"I"</formula>
    </cfRule>
    <cfRule type="cellIs" dxfId="49" priority="287" stopIfTrue="1" operator="equal">
      <formula>"A"</formula>
    </cfRule>
    <cfRule type="cellIs" dxfId="48" priority="288" stopIfTrue="1" operator="equal">
      <formula>"E"</formula>
    </cfRule>
  </conditionalFormatting>
  <conditionalFormatting sqref="C56:C65">
    <cfRule type="cellIs" dxfId="47" priority="283" stopIfTrue="1" operator="equal">
      <formula>"I"</formula>
    </cfRule>
    <cfRule type="cellIs" dxfId="46" priority="284" stopIfTrue="1" operator="equal">
      <formula>"A"</formula>
    </cfRule>
    <cfRule type="cellIs" dxfId="45" priority="285" stopIfTrue="1" operator="equal">
      <formula>"E"</formula>
    </cfRule>
  </conditionalFormatting>
  <conditionalFormatting sqref="C81">
    <cfRule type="cellIs" dxfId="44" priority="238" stopIfTrue="1" operator="equal">
      <formula>"I"</formula>
    </cfRule>
    <cfRule type="cellIs" dxfId="43" priority="239" stopIfTrue="1" operator="equal">
      <formula>"A"</formula>
    </cfRule>
    <cfRule type="cellIs" dxfId="42" priority="240" stopIfTrue="1" operator="equal">
      <formula>"E"</formula>
    </cfRule>
  </conditionalFormatting>
  <conditionalFormatting sqref="C93">
    <cfRule type="cellIs" dxfId="41" priority="229" stopIfTrue="1" operator="equal">
      <formula>"I"</formula>
    </cfRule>
    <cfRule type="cellIs" dxfId="40" priority="230" stopIfTrue="1" operator="equal">
      <formula>"A"</formula>
    </cfRule>
    <cfRule type="cellIs" dxfId="39" priority="231" stopIfTrue="1" operator="equal">
      <formula>"E"</formula>
    </cfRule>
  </conditionalFormatting>
  <conditionalFormatting sqref="C92">
    <cfRule type="cellIs" dxfId="38" priority="223" stopIfTrue="1" operator="equal">
      <formula>"I"</formula>
    </cfRule>
    <cfRule type="cellIs" dxfId="37" priority="224" stopIfTrue="1" operator="equal">
      <formula>"A"</formula>
    </cfRule>
    <cfRule type="cellIs" dxfId="36" priority="225" stopIfTrue="1" operator="equal">
      <formula>"E"</formula>
    </cfRule>
  </conditionalFormatting>
  <conditionalFormatting sqref="C82">
    <cfRule type="cellIs" dxfId="35" priority="226" stopIfTrue="1" operator="equal">
      <formula>"I"</formula>
    </cfRule>
    <cfRule type="cellIs" dxfId="34" priority="227" stopIfTrue="1" operator="equal">
      <formula>"A"</formula>
    </cfRule>
    <cfRule type="cellIs" dxfId="33" priority="228" stopIfTrue="1" operator="equal">
      <formula>"E"</formula>
    </cfRule>
  </conditionalFormatting>
  <conditionalFormatting sqref="C91">
    <cfRule type="cellIs" dxfId="32" priority="220" stopIfTrue="1" operator="equal">
      <formula>"I"</formula>
    </cfRule>
    <cfRule type="cellIs" dxfId="31" priority="221" stopIfTrue="1" operator="equal">
      <formula>"A"</formula>
    </cfRule>
    <cfRule type="cellIs" dxfId="30" priority="222" stopIfTrue="1" operator="equal">
      <formula>"E"</formula>
    </cfRule>
  </conditionalFormatting>
  <conditionalFormatting sqref="C101:C105">
    <cfRule type="cellIs" dxfId="29" priority="157" stopIfTrue="1" operator="equal">
      <formula>"I"</formula>
    </cfRule>
    <cfRule type="cellIs" dxfId="28" priority="158" stopIfTrue="1" operator="equal">
      <formula>"A"</formula>
    </cfRule>
    <cfRule type="cellIs" dxfId="27" priority="159" stopIfTrue="1" operator="equal">
      <formula>"E"</formula>
    </cfRule>
  </conditionalFormatting>
  <conditionalFormatting sqref="C94">
    <cfRule type="cellIs" dxfId="26" priority="208" stopIfTrue="1" operator="equal">
      <formula>"I"</formula>
    </cfRule>
    <cfRule type="cellIs" dxfId="25" priority="209" stopIfTrue="1" operator="equal">
      <formula>"A"</formula>
    </cfRule>
    <cfRule type="cellIs" dxfId="24" priority="210" stopIfTrue="1" operator="equal">
      <formula>"E"</formula>
    </cfRule>
  </conditionalFormatting>
  <conditionalFormatting sqref="C223">
    <cfRule type="cellIs" dxfId="23" priority="112" stopIfTrue="1" operator="equal">
      <formula>"I"</formula>
    </cfRule>
    <cfRule type="cellIs" dxfId="22" priority="113" stopIfTrue="1" operator="equal">
      <formula>"A"</formula>
    </cfRule>
    <cfRule type="cellIs" dxfId="21" priority="114" stopIfTrue="1" operator="equal">
      <formula>"E"</formula>
    </cfRule>
  </conditionalFormatting>
  <conditionalFormatting sqref="C194">
    <cfRule type="cellIs" dxfId="20" priority="73" stopIfTrue="1" operator="equal">
      <formula>"I"</formula>
    </cfRule>
    <cfRule type="cellIs" dxfId="19" priority="74" stopIfTrue="1" operator="equal">
      <formula>"A"</formula>
    </cfRule>
    <cfRule type="cellIs" dxfId="18" priority="75" stopIfTrue="1" operator="equal">
      <formula>"E"</formula>
    </cfRule>
  </conditionalFormatting>
  <conditionalFormatting sqref="C26:C30">
    <cfRule type="cellIs" dxfId="17" priority="28" stopIfTrue="1" operator="equal">
      <formula>"I"</formula>
    </cfRule>
    <cfRule type="cellIs" dxfId="16" priority="29" stopIfTrue="1" operator="equal">
      <formula>"A"</formula>
    </cfRule>
    <cfRule type="cellIs" dxfId="15" priority="30" stopIfTrue="1" operator="equal">
      <formula>"E"</formula>
    </cfRule>
  </conditionalFormatting>
  <conditionalFormatting sqref="C83:C86">
    <cfRule type="cellIs" dxfId="14" priority="16" stopIfTrue="1" operator="equal">
      <formula>"I"</formula>
    </cfRule>
    <cfRule type="cellIs" dxfId="13" priority="17" stopIfTrue="1" operator="equal">
      <formula>"A"</formula>
    </cfRule>
    <cfRule type="cellIs" dxfId="12" priority="18" stopIfTrue="1" operator="equal">
      <formula>"E"</formula>
    </cfRule>
  </conditionalFormatting>
  <conditionalFormatting sqref="C33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11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3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15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31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31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9" max="14" man="1"/>
    <brk id="89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SUMIF(Funções!$C$8:$C$631,Deflatores!G4,Funções!$H$8:$H$631)</f>
        <v>52</v>
      </c>
      <c r="K4" s="107">
        <f>IF(H4="",COUNTIF(Funções!C$8:C$631,G4)*I4,H4*J4)</f>
        <v>52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SUMIF(Funções!$C$8:$C$631,Deflatores!G5,Funções!$H$8:$H$631)</f>
        <v>0</v>
      </c>
      <c r="K5" s="107">
        <f>IF(H5="",COUNTIF(Funções!C$8:C$631,G5)*I5,H5*J5)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SUMIF(Funções!$C$8:$C$631,Deflatores!G6,Funções!$H$8:$H$631)</f>
        <v>0</v>
      </c>
      <c r="K6" s="107">
        <f>IF(H6="",COUNTIF(Funções!C$8:C$631,G6)*I6,H6*J6)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SUMIF(Funções!$C$8:$C$631,Deflatores!G7,Funções!$H$8:$H$631)</f>
        <v>0</v>
      </c>
      <c r="K7" s="107">
        <f>IF(H7="",COUNTIF(Funções!C$8:C$631,G7)*I7,H7*J7)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SUMIF(Funções!$C$8:$C$631,Deflatores!G8,Funções!$H$8:$H$631)</f>
        <v>0</v>
      </c>
      <c r="K8" s="107">
        <f>IF(H8="",COUNTIF(Funções!C$8:C$631,G8)*I8,H8*J8)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SUMIF(Funções!$C$8:$C$631,Deflatores!G9,Funções!$H$8:$H$631)</f>
        <v>0</v>
      </c>
      <c r="K9" s="107">
        <f>IF(H9="",COUNTIF(Funções!C$8:C$631,G9)*I9,H9*J9)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SUMIF(Funções!$C$8:$C$631,Deflatores!G10,Funções!$H$8:$H$631)</f>
        <v>0</v>
      </c>
      <c r="K10" s="107">
        <f>IF(H10="",COUNTIF(Funções!C$8:C$631,G10)*I10,H10*J10)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SUMIF(Funções!$C$8:$C$631,Deflatores!G11,Funções!$H$8:$H$631)</f>
        <v>0</v>
      </c>
      <c r="K11" s="107">
        <f>IF(H11="",COUNTIF(Funções!C$8:C$631,G11)*I11,H11*J11)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SUMIF(Funções!$C$8:$C$631,Deflatores!G12,Funções!$H$8:$H$631)</f>
        <v>0</v>
      </c>
      <c r="K12" s="107">
        <f>IF(H12="",COUNTIF(Funções!C$8:C$631,G12)*I12,H12*J12)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SUMIF(Funções!$C$8:$C$631,Deflatores!G13,Funções!$H$8:$H$631)</f>
        <v>0</v>
      </c>
      <c r="K13" s="107">
        <f>IF(H13="",COUNTIF(Funções!C$8:C$631,G13)*I13,H13*J13)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SUMIF(Funções!$C$8:$C$631,Deflatores!G14,Funções!$H$8:$H$631)</f>
        <v>0</v>
      </c>
      <c r="K14" s="107">
        <f>IF(H14="",COUNTIF(Funções!C$8:C$631,G14)*I14,H14*J14)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SUMIF(Funções!$C$8:$C$631,Deflatores!G15,Funções!$H$8:$H$631)</f>
        <v>0</v>
      </c>
      <c r="K15" s="107">
        <f>IF(H15="",COUNTIF(Funções!C$8:C$631,G15)*I15,H15*J15)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SUMIF(Funções!$C$8:$C$631,Deflatores!G16,Funções!$H$8:$H$631)</f>
        <v>0</v>
      </c>
      <c r="K16" s="107">
        <f>IF(H16="",COUNTIF(Funções!C$8:C$631,G16)*I16,H16*J16)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SUMIF(Funções!$C$8:$C$631,Deflatores!G17,Funções!$H$8:$H$631)</f>
        <v>0</v>
      </c>
      <c r="K17" s="107">
        <f>IF(H17="",COUNTIF(Funções!C$8:C$631,G17)*I17,H17*J17)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SUMIF(Funções!$C$8:$C$631,Deflatores!G18,Funções!$H$8:$H$631)</f>
        <v>0</v>
      </c>
      <c r="K18" s="107">
        <f>IF(H18="",COUNTIF(Funções!C$8:C$631,G18)*I18,H18*J18)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SUMIF(Funções!$C$8:$C$631,Deflatores!G19,Funções!$H$8:$H$631)</f>
        <v>0</v>
      </c>
      <c r="K19" s="107">
        <f>IF(H19="",COUNTIF(Funções!C$8:C$631,G19)*I19,H19*J19)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SUMIF(Funções!$C$8:$C$631,Deflatores!G20,Funções!$H$8:$H$631)</f>
        <v>0</v>
      </c>
      <c r="K20" s="107">
        <f>IF(H20="",COUNTIF(Funções!C$8:C$631,G20)*I20,H20*J20)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SUMIF(Funções!$C$8:$C$631,Deflatores!G21,Funções!$H$8:$H$631)</f>
        <v>0</v>
      </c>
      <c r="K21" s="107">
        <f>IF(H21="",COUNTIF(Funções!C$8:C$631,G21)*I21,H21*J21)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SUMIF(Funções!$C$8:$C$631,Deflatores!G22,Funções!$H$8:$H$631)</f>
        <v>0</v>
      </c>
      <c r="K22" s="107">
        <f>IF(H22="",COUNTIF(Funções!C$8:C$631,G22)*I22,H22*J22)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SUMIF(Funções!$C$8:$C$631,Deflatores!G23,Funções!$H$8:$H$631)</f>
        <v>0</v>
      </c>
      <c r="K23" s="107">
        <f>IF(H23="",COUNTIF(Funções!C$8:C$631,G23)*I23,H23*J23)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SUMIF(Funções!$C$8:$C$631,Deflatores!G24,Funções!$H$8:$H$631)</f>
        <v>0</v>
      </c>
      <c r="K24" s="107">
        <f>IF(H24="",COUNTIF(Funções!C$8:C$631,G24)*I24,H24*J24)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SUMIF(Funções!$C$8:$C$631,Deflatores!G25,Funções!$H$8:$H$631)</f>
        <v>0</v>
      </c>
      <c r="K25" s="107">
        <f>IF(H25="",COUNTIF(Funções!C$8:C$631,G25)*I25,H25*J25)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SUMIF(Funções!$C$8:$C$631,Deflatores!G26,Funções!$H$8:$H$631)</f>
        <v>0</v>
      </c>
      <c r="K26" s="107">
        <f>IF(H26="",COUNTIF(Funções!C$8:C$631,G26)*I26,H26*J26)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SUMIF(Funções!$C$8:$C$631,Deflatores!G27,Funções!$H$8:$H$631)</f>
        <v>0</v>
      </c>
      <c r="K27" s="107">
        <f>IF(H27="",COUNTIF(Funções!C$8:C$631,G27)*I27,H27*J27)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SUMIF(Funções!$C$8:$C$631,Deflatores!G28,Funções!$H$8:$H$631)</f>
        <v>0</v>
      </c>
      <c r="K28" s="107">
        <f>IF(H28="",COUNTIF(Funções!C$8:C$631,G28)*I28,H28*J28)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SUMIF(Funções!$C$8:$C$631,Deflatores!G29,Funções!$H$8:$H$631)</f>
        <v>0</v>
      </c>
      <c r="K29" s="107">
        <f>IF(H29="",COUNTIF(Funções!C$8:C$631,G29)*I29,H29*J29)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SUMIF(Funções!$C$8:$C$631,Deflatores!G30,Funções!$H$8:$H$631)</f>
        <v>0</v>
      </c>
      <c r="K30" s="107">
        <f>IF(H30="",COUNTIF(Funções!C$8:C$631,G30)*I30,H30*J30)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SUMIF(Funções!$C$8:$C$631,Deflatores!G31,Funções!$H$8:$H$631)</f>
        <v>0</v>
      </c>
      <c r="K31" s="107">
        <f>IF(H31="",COUNTIF(Funções!C$8:C$631,G31)*I31,H31*J31)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SUMIF(Funções!$C$8:$C$631,Deflatores!G32,Funções!$H$8:$H$631)</f>
        <v>0</v>
      </c>
      <c r="K32" s="107">
        <f>IF(H32="",COUNTIF(Funções!C$8:C$631,G32)*I32,H32*J32)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SUMIF(Funções!$C$8:$C$631,Deflatores!G33,Funções!$H$8:$H$631)</f>
        <v>0</v>
      </c>
      <c r="K33" s="107">
        <f>IF(H33="",COUNTIF(Funções!C$8:C$631,G33)*I33,H33*J33)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SUMIF(Funções!$C$8:$C$631,Deflatores!G34,Funções!$H$8:$H$631)</f>
        <v>0</v>
      </c>
      <c r="K34" s="107">
        <f>IF(H34="",COUNTIF(Funções!C$8:C$631,G34)*I34,H34*J34)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SUMIF(Funções!$C$8:$C$631,Deflatores!G35,Funções!$H$8:$H$631)</f>
        <v>0</v>
      </c>
      <c r="K35" s="107">
        <f>IF(H35="",COUNTIF(Funções!C$8:C$631,G35)*I35,H35*J35)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SUMIF(Funções!$C$8:$C$631,Deflatores!G36,Funções!$H$8:$H$631)</f>
        <v>0</v>
      </c>
      <c r="K36" s="107">
        <f>IF(H36="",COUNTIF(Funções!C$8:C$631,G36)*I36,H36*J36)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SUMIF(Funções!$C$8:$C$631,Deflatores!G37,Funções!$H$8:$H$631)</f>
        <v>0</v>
      </c>
      <c r="K37" s="107">
        <f>IF(H37="",COUNTIF(Funções!C$8:C$631,G37)*I37,H37*J37)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SUMIF(Funções!$C$8:$C$631,Deflatores!G38,Funções!$H$8:$H$631)</f>
        <v>0</v>
      </c>
      <c r="K38" s="107">
        <f>IF(H38="",COUNTIF(Funções!C$8:C$631,G38)*I38,H38*J38)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COUNTIF(Funções!B$8:B$631,G42)</f>
        <v>0</v>
      </c>
      <c r="K42" s="26">
        <f>SUMIF(Funções!B$8:B$631,$G42,Funções!K$8:K$631)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COUNTIF(Funções!B$8:B$631,G43)</f>
        <v>0</v>
      </c>
      <c r="K43" s="26">
        <f>SUMIF(Funções!B$8:B$631,$G43,Funções!K$8:K$631)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COUNTIF(Funções!B$8:B$631,G44)</f>
        <v>0</v>
      </c>
      <c r="K44" s="26">
        <f>SUMIF(Funções!B$8:B$631,$G44,Funções!K$8:K$631)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COUNTIF(Funções!B$8:B$631,G45)</f>
        <v>0</v>
      </c>
      <c r="K45" s="26">
        <f>SUMIF(Funções!B$8:B$631,$G45,Funções!K$8:K$631)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COUNTIF(Funções!B$8:B$631,G46)</f>
        <v>0</v>
      </c>
      <c r="K46" s="26">
        <f>SUMIF(Funções!B$8:B$631,$G46,Funções!K$8:K$631)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COUNTIF(Funções!B$8:B$631,G47)</f>
        <v>0</v>
      </c>
      <c r="K47" s="26">
        <f>SUMIF(Funções!B$8:B$631,$G47,Funções!K$8:K$631)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COUNTIF(Funções!B$8:B$631,G48)</f>
        <v>0</v>
      </c>
      <c r="K48" s="26">
        <f>SUMIF(Funções!B$8:B$631,$G48,Funções!K$8:K$631)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COUNTIF(Funções!B$8:B$631,G49)</f>
        <v>0</v>
      </c>
      <c r="K49" s="26">
        <f>SUMIF(Funções!B$8:B$631,$G49,Funções!K$8:K$631)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COUNTIF(Funções!B$8:B$631,G50)</f>
        <v>0</v>
      </c>
      <c r="K50" s="26">
        <f>SUMIF(Funções!B$8:B$631,$G50,Funções!K$8:K$631)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COUNTIF(Funções!B$8:B$631,G51)</f>
        <v>0</v>
      </c>
      <c r="K51" s="26">
        <f>SUMIF(Funções!B$8:B$631,$G51,Funções!K$8:K$631)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COUNTIF(Funções!B$8:B$631,G52)</f>
        <v>0</v>
      </c>
      <c r="K52" s="26">
        <f>SUMIF(Funções!B$8:B$631,$G52,Funções!K$8:K$631)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COUNTIF(Funções!B$8:B$631,G53)</f>
        <v>0</v>
      </c>
      <c r="K53" s="26">
        <f>SUMIF(Funções!B$8:B$631,$G53,Funções!K$8:K$631)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COUNTIF(Funções!B$8:B$631,G54)</f>
        <v>0</v>
      </c>
      <c r="K54" s="26">
        <f>SUMIF(Funções!B$8:B$631,$G54,Funções!K$8:K$631)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COUNTIF(Funções!B$8:B$631,G55)</f>
        <v>0</v>
      </c>
      <c r="K55" s="26">
        <f>SUMIF(Funções!B$8:B$631,$G55,Funções!K$8:K$631)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COUNTIF(Funções!B$8:B$631,G56)</f>
        <v>0</v>
      </c>
      <c r="K56" s="26">
        <f>SUMIF(Funções!B$8:B$631,$G56,Funções!K$8:K$631)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COUNTIF(Funções!B$8:B$631,G57)</f>
        <v>0</v>
      </c>
      <c r="K57" s="26">
        <f>SUMIF(Funções!B$8:B$631,$G57,Funções!K$8:K$631)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COUNTIF(Funções!B$8:B$631,G58)</f>
        <v>0</v>
      </c>
      <c r="K58" s="26">
        <f>SUMIF(Funções!B$8:B$631,$G58,Funções!K$8:K$631)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COUNTIF(Funções!B$8:B$631,G59)</f>
        <v>0</v>
      </c>
      <c r="K59" s="26">
        <f>SUMIF(Funções!B$8:B$631,$G59,Funções!K$8:K$631)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COUNTIF(Funções!B$8:B$631,G60)</f>
        <v>0</v>
      </c>
      <c r="K60" s="26">
        <f>SUMIF(Funções!B$8:B$631,$G60,Funções!K$8:K$631)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COUNTIF(Funções!B$8:B$631,G61)</f>
        <v>0</v>
      </c>
      <c r="K61" s="26">
        <f>SUMIF(Funções!B$8:B$631,$G61,Funções!K$8:K$631)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COUNTIF(Funções!B$8:B$631,G62)</f>
        <v>0</v>
      </c>
      <c r="K62" s="26">
        <f>SUMIF(Funções!B$8:B$631,$G62,Funções!K$8:K$631)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COUNTIF(Funções!B$8:B$631,G63)</f>
        <v>0</v>
      </c>
      <c r="K63" s="26">
        <f>SUMIF(Funções!B$8:B$631,$G63,Funções!K$8:K$631)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COUNTIF(Funções!B$8:B$631,G64)</f>
        <v>0</v>
      </c>
      <c r="K64" s="33">
        <f>SUMIF(Funções!B$8:B$631,$G64,Funções!K$8:K$631)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SCPA</v>
      </c>
      <c r="B4" s="168"/>
      <c r="C4" s="168"/>
      <c r="D4" s="168"/>
      <c r="E4" s="168"/>
      <c r="F4" s="147" t="str">
        <f>Contagem!A8&amp;" : "&amp;Contagem!F8</f>
        <v>Projeto : Sistema de Catálogo Produto Atividade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COUNTIF(Funções!G8:G631,"EEL")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SUMIF(Funções!$J$8:$J$631,"EE"&amp;Deflatores!G4,Funções!$L$8:$L$631)</f>
        <v>0</v>
      </c>
      <c r="L10" s="56"/>
    </row>
    <row r="11" spans="1:12" ht="13.5" x14ac:dyDescent="0.25">
      <c r="A11" s="57"/>
      <c r="B11" s="51"/>
      <c r="C11" s="52">
        <f>COUNTIF(Funções!G8:G631,"EEA")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SUMIF(Funções!$J$8:$J$631,"EE"&amp;Deflatores!G5,Funções!$L$8:$L$631)</f>
        <v>0</v>
      </c>
      <c r="L11" s="56"/>
    </row>
    <row r="12" spans="1:12" ht="13.5" x14ac:dyDescent="0.25">
      <c r="A12" s="57"/>
      <c r="B12" s="51"/>
      <c r="C12" s="52">
        <f>COUNTIF(Funções!G8:G631,"EEH")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SUMIF(Funções!$J$8:$J$631,"EE"&amp;Deflatores!G6,Funções!$L$8:$L$631)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>
        <f>IF($G$45&lt;&gt;0,G14/$G$45,"")</f>
        <v>0</v>
      </c>
      <c r="I14" s="61"/>
      <c r="J14" s="54"/>
      <c r="K14" s="55">
        <f>SUM(K10:K13)</f>
        <v>0</v>
      </c>
      <c r="L14" s="36">
        <f>IF('Sumário 2'!L11&lt;&gt;0,K14/'Sumário 2'!L11,"")</f>
        <v>0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COUNTIF(Funções!G8:G631,"SEL")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SUMIF(Funções!$J$8:$J$631,"SE"&amp;Deflatores!$G$4,Funções!$L$8:$L$631)</f>
        <v>0</v>
      </c>
      <c r="L17" s="56"/>
    </row>
    <row r="18" spans="1:12" ht="13.5" x14ac:dyDescent="0.25">
      <c r="A18" s="57"/>
      <c r="B18" s="51"/>
      <c r="C18" s="54">
        <f>COUNTIF(Funções!G8:G631,"SEA")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SUMIF(Funções!$J$8:$J$631,"SE"&amp;Deflatores!$G$5,Funções!$L$8:$L$631)</f>
        <v>0</v>
      </c>
      <c r="L18" s="56"/>
    </row>
    <row r="19" spans="1:12" ht="13.5" x14ac:dyDescent="0.25">
      <c r="A19" s="57"/>
      <c r="B19" s="51"/>
      <c r="C19" s="54">
        <f>COUNTIF(Funções!G8:G631,"SEH")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SUMIF(Funções!$J$8:$J$631,"SE"&amp;Deflatores!$G$6,Funções!$L$8:$L$631)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COUNTIF(Funções!G8:G631,"CEL")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SUMIF(Funções!$J$8:$J$631,"CE"&amp;Deflatores!$G$4,Funções!$L$8:$L$631)</f>
        <v>0</v>
      </c>
      <c r="L24" s="56"/>
    </row>
    <row r="25" spans="1:12" ht="13.5" x14ac:dyDescent="0.25">
      <c r="A25" s="57"/>
      <c r="B25" s="51"/>
      <c r="C25" s="52">
        <f>COUNTIF(Funções!G8:G631,"CEA")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SUMIF(Funções!$J$8:$J$631,"CE"&amp;Deflatores!$G$5,Funções!$L$8:$L$631)</f>
        <v>0</v>
      </c>
      <c r="L25" s="56"/>
    </row>
    <row r="26" spans="1:12" ht="13.5" x14ac:dyDescent="0.25">
      <c r="A26" s="57"/>
      <c r="B26" s="51"/>
      <c r="C26" s="52">
        <f>COUNTIF(Funções!G8:G631,"CEH")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SUMIF(Funções!$J$8:$J$631,"CE"&amp;Deflatores!$G$6,Funções!$L$8:$L$631)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COUNTIF(Funções!G8:G631,"ALIL")</f>
        <v>6</v>
      </c>
      <c r="D31" s="51"/>
      <c r="E31" s="51" t="s">
        <v>124</v>
      </c>
      <c r="F31" s="51" t="s">
        <v>133</v>
      </c>
      <c r="G31" s="52">
        <f>C31*7</f>
        <v>42</v>
      </c>
      <c r="H31" s="51"/>
      <c r="I31" s="51"/>
      <c r="J31" s="54" t="str">
        <f>Deflatores!$G$4&amp;"="</f>
        <v>I=</v>
      </c>
      <c r="K31" s="55">
        <f>SUMIF(Funções!$J$8:$J$631,"ALI"&amp;Deflatores!$G$4,Funções!$L$8:$L$631)</f>
        <v>42</v>
      </c>
      <c r="L31" s="56"/>
    </row>
    <row r="32" spans="1:12" ht="13.5" x14ac:dyDescent="0.25">
      <c r="A32" s="57"/>
      <c r="B32" s="51"/>
      <c r="C32" s="52">
        <f>COUNTIF(Funções!G8:G631,"ALIA")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SUMIF(Funções!$J$8:$J$631,"ALI"&amp;Deflatores!$G$5,Funções!$L$8:$L$631)</f>
        <v>0</v>
      </c>
      <c r="L32" s="56"/>
    </row>
    <row r="33" spans="1:12" ht="13.5" x14ac:dyDescent="0.25">
      <c r="A33" s="57"/>
      <c r="B33" s="51"/>
      <c r="C33" s="52">
        <f>COUNTIF(Funções!G8:G631,"ALIH")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SUMIF(Funções!$J$8:$J$631,"ALI"&amp;Deflatores!$G$6,Funções!$L$8:$L$631)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6</v>
      </c>
      <c r="D35" s="51"/>
      <c r="E35" s="51"/>
      <c r="F35" s="60" t="s">
        <v>131</v>
      </c>
      <c r="G35" s="52">
        <f>SUM(G31:G33)</f>
        <v>42</v>
      </c>
      <c r="H35" s="34">
        <f>IF($G$45&lt;&gt;0,G35/$G$45,"")</f>
        <v>0.80769230769230771</v>
      </c>
      <c r="I35" s="61"/>
      <c r="J35" s="54"/>
      <c r="K35" s="55">
        <f>SUM(K31:K34)</f>
        <v>42</v>
      </c>
      <c r="L35" s="36">
        <f>IF('Sumário 2'!L11&lt;&gt;0,K35/'Sumário 2'!L11,"")</f>
        <v>0.80769230769230771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COUNTIF(Funções!G8:G631,"AIEL")</f>
        <v>2</v>
      </c>
      <c r="D38" s="51"/>
      <c r="E38" s="51" t="s">
        <v>124</v>
      </c>
      <c r="F38" s="51" t="s">
        <v>132</v>
      </c>
      <c r="G38" s="52">
        <f>C38*5</f>
        <v>10</v>
      </c>
      <c r="H38" s="51"/>
      <c r="I38" s="51"/>
      <c r="J38" s="54" t="str">
        <f>Deflatores!$G$4&amp;"="</f>
        <v>I=</v>
      </c>
      <c r="K38" s="55">
        <f>SUMIF(Funções!$J$8:$J$631,"AIE"&amp;Deflatores!$G$4,Funções!$L$8:$L$631)</f>
        <v>10</v>
      </c>
      <c r="L38" s="56"/>
    </row>
    <row r="39" spans="1:12" ht="13.5" x14ac:dyDescent="0.25">
      <c r="A39" s="57"/>
      <c r="B39" s="51"/>
      <c r="C39" s="52">
        <f>COUNTIF(Funções!G8:G631,"AIEA")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SUMIF(Funções!$J$8:$J$631,"AIE"&amp;Deflatores!$G$5,Funções!$L$8:$L$631)</f>
        <v>0</v>
      </c>
      <c r="L39" s="56"/>
    </row>
    <row r="40" spans="1:12" ht="13.5" x14ac:dyDescent="0.25">
      <c r="A40" s="57"/>
      <c r="B40" s="51"/>
      <c r="C40" s="52">
        <f>COUNTIF(Funções!G8:G631,"AIEH")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SUMIF(Funções!$J$8:$J$631,"AIE"&amp;Deflatores!$G$6,Funções!$L$8:$L$631)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2</v>
      </c>
      <c r="D42" s="51"/>
      <c r="E42" s="51"/>
      <c r="F42" s="60" t="s">
        <v>131</v>
      </c>
      <c r="G42" s="52">
        <f>SUM(G38:G40)</f>
        <v>10</v>
      </c>
      <c r="H42" s="34">
        <f>IF($G$45&lt;&gt;0,G42/$G$45,"")</f>
        <v>0.19230769230769232</v>
      </c>
      <c r="I42" s="61"/>
      <c r="J42" s="54"/>
      <c r="K42" s="55">
        <f>SUM(K38:K41)</f>
        <v>10</v>
      </c>
      <c r="L42" s="36">
        <f>IF('Sumário 2'!L11&lt;&gt;0,K42/'Sumário 2'!L11,"")</f>
        <v>0.19230769230769232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52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52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240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SCPA</v>
      </c>
      <c r="B4" s="168"/>
      <c r="C4" s="168"/>
      <c r="D4" s="168"/>
      <c r="E4" s="168"/>
      <c r="F4" s="147" t="str">
        <f>Contagem!A8&amp;" : "&amp;Contagem!F8</f>
        <v>Projeto : Sistema de Catálogo Produto Atividade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IF(D10="","",COUNTIF(Funções!C$8:C$631,D10))</f>
        <v>8</v>
      </c>
      <c r="F10" s="109">
        <f>SUMIF(Funções!$C$8:$C$631,Deflatores!G4,Funções!$H$8:$H$631)</f>
        <v>52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52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IF(D11="","",COUNTIF(Funções!C$8:C$631,D11))</f>
        <v>0</v>
      </c>
      <c r="F11" s="109">
        <f>SUMIF(Funções!$C$8:$C$631,Deflatores!G5,Funções!$H$8:$H$631)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52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IF(D12="","",COUNTIF(Funções!C$8:C$631,D12))</f>
        <v>0</v>
      </c>
      <c r="F12" s="109">
        <f>SUMIF(Funções!$C$8:$C$631,Deflatores!G6,Funções!$H$8:$H$631)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IF(D13="","",COUNTIF(Funções!C$8:C$631,D13))</f>
        <v>0</v>
      </c>
      <c r="F13" s="109">
        <f>SUMIF(Funções!$C$8:$C$631,Deflatores!G7,Funções!$H$8:$H$631)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IF(D14="","",COUNTIF(Funções!C$8:C$631,D14))</f>
        <v>0</v>
      </c>
      <c r="F14" s="109">
        <f>SUMIF(Funções!$C$8:$C$631,Deflatores!G8,Funções!$H$8:$H$631)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52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IF(D15="","",COUNTIF(Funções!C$8:C$631,D15))</f>
        <v>0</v>
      </c>
      <c r="F15" s="109">
        <f>SUMIF(Funções!$C$8:$C$631,Deflatores!G9,Funções!$H$8:$H$631)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IF(D16="","",COUNTIF(Funções!C$8:C$631,D16))</f>
        <v>0</v>
      </c>
      <c r="F16" s="109">
        <f>SUMIF(Funções!$C$8:$C$631,Deflatores!G10,Funções!$H$8:$H$631)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IF(D17="","",COUNTIF(Funções!C$8:C$631,D17))</f>
        <v>0</v>
      </c>
      <c r="F17" s="109">
        <f>SUMIF(Funções!$C$8:$C$631,Deflatores!G11,Funções!$H$8:$H$631)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IF(D18="","",COUNTIF(Funções!C$8:C$631,D18))</f>
        <v>0</v>
      </c>
      <c r="F18" s="109">
        <f>SUMIF(Funções!$C$8:$C$631,Deflatores!G12,Funções!$H$8:$H$631)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IF(D19="","",COUNTIF(Funções!C$8:C$631,D19))</f>
        <v>0</v>
      </c>
      <c r="F19" s="109">
        <f>SUMIF(Funções!$C$8:$C$631,Deflatores!G13,Funções!$H$8:$H$631)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IF(D20="","",COUNTIF(Funções!C$8:C$631,D20))</f>
        <v>0</v>
      </c>
      <c r="F20" s="109">
        <f>SUMIF(Funções!$C$8:$C$631,Deflatores!G14,Funções!$H$8:$H$631)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IF(D21="","",COUNTIF(Funções!C$8:C$631,D21))</f>
        <v>0</v>
      </c>
      <c r="F21" s="109">
        <f>SUMIF(Funções!$C$8:$C$631,Deflatores!G15,Funções!$H$8:$H$631)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IF(D22="","",COUNTIF(Funções!C$8:C$631,D22))</f>
        <v>0</v>
      </c>
      <c r="F22" s="109">
        <f>SUMIF(Funções!$C$8:$C$631,Deflatores!G16,Funções!$H$8:$H$631)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IF(D23="","",COUNTIF(Funções!C$8:C$631,D23))</f>
        <v>0</v>
      </c>
      <c r="F23" s="109">
        <f>SUMIF(Funções!$C$8:$C$631,Deflatores!G17,Funções!$H$8:$H$631)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IF(D24="","",COUNTIF(Funções!C$8:C$631,D24))</f>
        <v>0</v>
      </c>
      <c r="F24" s="109">
        <f>SUMIF(Funções!$C$8:$C$631,Deflatores!G18,Funções!$H$8:$H$631)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IF(D25="","",COUNTIF(Funções!C$8:C$631,D25))</f>
        <v>0</v>
      </c>
      <c r="F25" s="109">
        <f>SUMIF(Funções!$C$8:$C$631,Deflatores!G19,Funções!$H$8:$H$631)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IF(D26="","",COUNTIF(Funções!C$8:C$631,D26))</f>
        <v>0</v>
      </c>
      <c r="F26" s="109">
        <f>SUMIF(Funções!$C$8:$C$631,Deflatores!G20,Funções!$H$8:$H$631)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IF(D27="","",COUNTIF(Funções!C$8:C$631,D27))</f>
        <v>0</v>
      </c>
      <c r="F27" s="109">
        <f>SUMIF(Funções!$C$8:$C$631,Deflatores!G21,Funções!$H$8:$H$631)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IF(D28="","",COUNTIF(Funções!C$8:C$631,D28))</f>
        <v>0</v>
      </c>
      <c r="F28" s="109">
        <f>SUMIF(Funções!$C$8:$C$631,Deflatores!G22,Funções!$H$8:$H$631)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IF(D29="","",COUNTIF(Funções!C$8:C$631,D29))</f>
        <v>0</v>
      </c>
      <c r="F29" s="109">
        <f>SUMIF(Funções!$C$8:$C$631,Deflatores!G23,Funções!$H$8:$H$631)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IF(D30="","",COUNTIF(Funções!C$8:C$631,D30))</f>
        <v>0</v>
      </c>
      <c r="F30" s="109">
        <f>SUMIF(Funções!$C$8:$C$631,Deflatores!G24,Funções!$H$8:$H$631)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IF(D31="","",COUNTIF(Funções!C$8:C$631,D31))</f>
        <v>0</v>
      </c>
      <c r="F31" s="109">
        <f>SUMIF(Funções!$C$8:$C$631,Deflatores!G25,Funções!$H$8:$H$631)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IF(D32="","",COUNTIF(Funções!C$8:C$631,D32))</f>
        <v>0</v>
      </c>
      <c r="F32" s="109">
        <f>SUMIF(Funções!$C$8:$C$631,Deflatores!G26,Funções!$H$8:$H$631)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IF(D33="","",COUNTIF(Funções!C$8:C$631,D33))</f>
        <v>0</v>
      </c>
      <c r="F33" s="109">
        <f>SUMIF(Funções!$C$8:$C$631,Deflatores!G27,Funções!$H$8:$H$631)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IF(D34="","",COUNTIF(Funções!C$8:C$631,D34))</f>
        <v>0</v>
      </c>
      <c r="F34" s="109">
        <f>SUMIF(Funções!$C$8:$C$631,Deflatores!G28,Funções!$H$8:$H$631)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IF(D35="","",COUNTIF(Funções!C$8:C$631,D35))</f>
        <v>0</v>
      </c>
      <c r="F35" s="109">
        <f>SUMIF(Funções!$C$8:$C$631,Deflatores!G29,Funções!$H$8:$H$631)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IF(D36="","",COUNTIF(Funções!C$8:C$631,D36))</f>
        <v>0</v>
      </c>
      <c r="F36" s="109">
        <f>SUMIF(Funções!$C$8:$C$631,Deflatores!G30,Funções!$H$8:$H$631)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IF(D37="","",COUNTIF(Funções!C$8:C$631,D37))</f>
        <v>0</v>
      </c>
      <c r="F37" s="109">
        <f>SUMIF(Funções!$C$8:$C$631,Deflatores!G31,Funções!$H$8:$H$631)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IF(D38="","",COUNTIF(Funções!C$8:C$631,D38))</f>
        <v>0</v>
      </c>
      <c r="F38" s="109">
        <f>SUMIF(Funções!$C$8:$C$631,Deflatores!G32,Funções!$H$8:$H$631)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IF(D39="","",COUNTIF(Funções!C$8:C$631,D39))</f>
        <v>0</v>
      </c>
      <c r="F39" s="109">
        <f>SUMIF(Funções!$C$8:$C$631,Deflatores!G33,Funções!$H$8:$H$631)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IF(D40="","",COUNTIF(Funções!C$8:C$631,D40))</f>
        <v>0</v>
      </c>
      <c r="F40" s="109">
        <f>SUMIF(Funções!$C$8:$C$631,Deflatores!G34,Funções!$H$8:$H$631)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IF(D41="","",COUNTIF(Funções!C$8:C$631,D41))</f>
        <v>0</v>
      </c>
      <c r="F41" s="109">
        <f>SUMIF(Funções!$C$8:$C$631,Deflatores!G35,Funções!$H$8:$H$631)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IF(D42="","",COUNTIF(Funções!C$8:C$631,D42))</f>
        <v>0</v>
      </c>
      <c r="F42" s="109">
        <f>SUMIF(Funções!$C$8:$C$631,Deflatores!G36,Funções!$H$8:$H$631)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IF(D43="","",COUNTIF(Funções!C$8:C$631,D43))</f>
        <v>0</v>
      </c>
      <c r="F43" s="109">
        <f>SUMIF(Funções!$C$8:$C$631,Deflatores!G37,Funções!$H$8:$H$631)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IF(D44="","",COUNTIF(Funções!C$8:C$631,D44))</f>
        <v>0</v>
      </c>
      <c r="F44" s="109">
        <f>SUMIF(Funções!$C$8:$C$631,Deflatores!G38,Funções!$H$8:$H$631)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2023-12-12T16:56:18Z</dcterms:modified>
</cp:coreProperties>
</file>