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2023-20241220T205601Z-001\2024\3. Levantamento, Identificação\3.3 Softwares Desenvolvidos Internamente\2. Relatório de Medições\"/>
    </mc:Choice>
  </mc:AlternateContent>
  <xr:revisionPtr revIDLastSave="0" documentId="13_ncr:1_{ECC284B2-6226-45D4-8A06-FE51C3043F0D}" xr6:coauthVersionLast="47" xr6:coauthVersionMax="47" xr10:uidLastSave="{00000000-0000-0000-0000-000000000000}"/>
  <bookViews>
    <workbookView xWindow="-108" yWindow="-108" windowWidth="23256" windowHeight="12576" tabRatio="190" xr2:uid="{00000000-000D-0000-FFFF-FFFF00000000}"/>
  </bookViews>
  <sheets>
    <sheet name="Mensuração" sheetId="1" r:id="rId1"/>
    <sheet name="Dashbords" sheetId="2" r:id="rId2"/>
  </sheets>
  <definedNames>
    <definedName name="_xlnm.Print_Area" localSheetId="0">Mensuração!$A$1:$O$40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M30" i="1" s="1"/>
  <c r="K29" i="1"/>
  <c r="M29" i="1" s="1"/>
  <c r="I31" i="1" l="1"/>
  <c r="K27" i="1" l="1"/>
  <c r="M27" i="1" s="1"/>
  <c r="K28" i="1"/>
  <c r="M28" i="1" l="1"/>
  <c r="K10" i="1"/>
  <c r="K9" i="1"/>
  <c r="K23" i="1" l="1"/>
  <c r="M23" i="1" s="1"/>
  <c r="K22" i="1"/>
  <c r="M22" i="1" s="1"/>
  <c r="K21" i="1"/>
  <c r="M21" i="1" s="1"/>
  <c r="K20" i="1"/>
  <c r="M20" i="1" s="1"/>
  <c r="K25" i="1"/>
  <c r="M25" i="1" s="1"/>
  <c r="K24" i="1"/>
  <c r="M24" i="1" s="1"/>
  <c r="J34" i="1" l="1"/>
  <c r="M9" i="1"/>
  <c r="M10" i="1"/>
  <c r="K11" i="1"/>
  <c r="M11" i="1" s="1"/>
  <c r="K12" i="1"/>
  <c r="M12" i="1" s="1"/>
  <c r="K13" i="1"/>
  <c r="M13" i="1" s="1"/>
  <c r="K14" i="1"/>
  <c r="K15" i="1"/>
  <c r="M15" i="1" s="1"/>
  <c r="K16" i="1"/>
  <c r="M16" i="1" s="1"/>
  <c r="K17" i="1"/>
  <c r="M17" i="1" s="1"/>
  <c r="K18" i="1"/>
  <c r="M18" i="1" s="1"/>
  <c r="K19" i="1"/>
  <c r="M19" i="1" s="1"/>
  <c r="K26" i="1"/>
  <c r="M26" i="1" s="1"/>
  <c r="K8" i="1"/>
  <c r="M14" i="1" l="1"/>
  <c r="K31" i="1"/>
  <c r="M8" i="1"/>
  <c r="M31" i="1" l="1"/>
</calcChain>
</file>

<file path=xl/sharedStrings.xml><?xml version="1.0" encoding="utf-8"?>
<sst xmlns="http://schemas.openxmlformats.org/spreadsheetml/2006/main" count="142" uniqueCount="78">
  <si>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</si>
  <si>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</si>
  <si>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</si>
  <si>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</si>
  <si>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</si>
  <si>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</si>
  <si>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</si>
  <si>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</si>
  <si>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</si>
  <si>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</si>
  <si>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</si>
  <si>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</si>
  <si>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</si>
  <si>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</si>
  <si>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</si>
  <si>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</si>
  <si>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</si>
  <si>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</si>
  <si>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</si>
  <si>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</si>
  <si>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</si>
  <si>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</si>
  <si>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</si>
  <si>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</si>
  <si>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</si>
  <si>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Data Última Mensuração</t>
  </si>
  <si>
    <t>PSICO</t>
  </si>
  <si>
    <t>Nível de Detalhe da Menruação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</si>
  <si>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</si>
  <si>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</si>
  <si>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</si>
  <si>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</si>
  <si>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</si>
  <si>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</si>
  <si>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</si>
  <si>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TOTAL</t>
  </si>
  <si>
    <t>Cuiabá/MT</t>
  </si>
  <si>
    <t>Presidente da Comissão - 280193</t>
  </si>
  <si>
    <t>Jonathas Gomes Marques</t>
  </si>
  <si>
    <t>____________________________________________</t>
  </si>
  <si>
    <t>Valor Institucional</t>
  </si>
  <si>
    <t>Valor Bruto do Ativo (R$)</t>
  </si>
  <si>
    <t>Valor Final (R$)</t>
  </si>
  <si>
    <t>Total Geral</t>
  </si>
  <si>
    <t>Soma de Valor Final (R$)</t>
  </si>
  <si>
    <t>Em produção</t>
  </si>
  <si>
    <t>SEI</t>
  </si>
  <si>
    <t>Sistema Estadual de Indicadores</t>
  </si>
  <si>
    <t>SISPAT</t>
  </si>
  <si>
    <t>Observações</t>
  </si>
  <si>
    <t>Sistema de Gestão Patrimonial</t>
  </si>
  <si>
    <t>Desde o último inventário (2022), a igla bem passou de SIABI para SISPAT e o nome de Avaliação de Bens Imóveis para Sistema de Gestão Patrimonial.</t>
  </si>
  <si>
    <t>SIEP</t>
  </si>
  <si>
    <t>Sistema Estadual de Produtividade</t>
  </si>
  <si>
    <t>SIGED</t>
  </si>
  <si>
    <t>Sistema de Gestão Eletrônica de Documentos</t>
  </si>
  <si>
    <t>SIGS</t>
  </si>
  <si>
    <t>Sistema de Inteligência de Gestão de Serviços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</si>
  <si>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</si>
  <si>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</si>
  <si>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</si>
  <si>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</si>
  <si>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</si>
  <si>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</si>
  <si>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</si>
  <si>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</si>
  <si>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Sistema de Gestãode Assiduidade</t>
  </si>
  <si>
    <t>SIGPAS</t>
  </si>
  <si>
    <t>Em Produçao</t>
  </si>
  <si>
    <t>O nome passou de Web Ponto 2.0 para SIGPAS.</t>
  </si>
  <si>
    <t>SIFSW</t>
  </si>
  <si>
    <t>Em Homologação</t>
  </si>
  <si>
    <t>Sistema da Inteligência de Gestão de Fábrica de Software</t>
  </si>
  <si>
    <t>SIG-SST</t>
  </si>
  <si>
    <t>O nome foi atualizado de SST para SIG-SST.</t>
  </si>
  <si>
    <t>Sistema de Saúde e Segurança no Trabalho</t>
  </si>
  <si>
    <t>Sistema de Saúde e Segurança no Trabalho - Psicossocial</t>
  </si>
  <si>
    <t>SECRETARIA DE ESTADO DE PLANEJAMENTO E GESTÃO
CIABI - COMISSÃO DE INVENTÁRIO DE AVALIAÇÃO DE BENS INTANGÍVEIS
PORTARIA Nº 121/2024/SEPLAG
RELATÓRIO LEVANTAMENTO E AVALIAÇÃO BENS INTANGÍVEIS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</si>
</sst>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2024-v1.0.xlsx]Dashbords!Tabela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3CE-979B-5956521462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3CE-979B-595652146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43CE-979B-5956521462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322949</xdr:colOff>
      <xdr:row>2</xdr:row>
      <xdr:rowOff>40173</xdr:rowOff>
    </xdr:from>
    <xdr:to>
      <xdr:col>2</xdr:col>
      <xdr:colOff>586821</xdr:colOff>
      <xdr:row>3</xdr:row>
      <xdr:rowOff>344742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80927" y="404608"/>
          <a:ext cx="710471" cy="66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s Gomes Marques" refreshedDate="44916.659587731483" createdVersion="5" refreshedVersion="5" minRefreshableVersion="3" recordCount="14" xr:uid="{00000000-000A-0000-FFFF-FFFF00000000}">
  <cacheSource type="worksheet">
    <worksheetSource ref="B7:M31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40"/>
  <sheetViews>
    <sheetView showGridLines="0" tabSelected="1" topLeftCell="A8" zoomScale="115" zoomScaleNormal="115" workbookViewId="0">
      <selection activeCell="J23" sqref="J23"/>
    </sheetView>
  </sheetViews>
  <sheetFormatPr defaultRowHeight="14.4" x14ac:dyDescent="0.3"/>
  <cols>
    <col min="1" max="1" width="0.88671875" customWidth="1"/>
    <col min="2" max="2" width="6.44140625" customWidth="1"/>
    <col min="3" max="3" width="14.33203125" customWidth="1"/>
    <col min="4" max="4" width="44.109375" customWidth="1"/>
    <col min="5" max="5" width="18.88671875" customWidth="1"/>
    <col min="6" max="6" width="18" customWidth="1"/>
    <col min="7" max="7" width="11.5546875" customWidth="1"/>
    <col min="8" max="8" width="12.44140625" customWidth="1"/>
    <col min="9" max="9" width="12" customWidth="1"/>
    <col min="10" max="10" width="11.88671875" bestFit="1" customWidth="1"/>
    <col min="11" max="11" width="17.21875" bestFit="1" customWidth="1"/>
    <col min="12" max="12" width="11.88671875" customWidth="1"/>
    <col min="13" max="13" width="19.109375" customWidth="1"/>
    <col min="14" max="14" width="27.33203125" customWidth="1"/>
    <col min="15" max="15" width="3.5546875" customWidth="1"/>
  </cols>
  <sheetData>
    <row r="2" spans="2:14" x14ac:dyDescent="0.3">
      <c r="B2" s="12"/>
      <c r="C2" s="12"/>
    </row>
    <row r="3" spans="2:14" ht="29.25" customHeight="1" x14ac:dyDescent="0.3">
      <c r="B3" s="24"/>
      <c r="C3" s="24"/>
      <c r="D3" s="28" t="s">
        <v>77</v>
      </c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2:14" ht="32.25" customHeight="1" x14ac:dyDescent="0.3">
      <c r="B4" s="24"/>
      <c r="C4" s="24"/>
      <c r="D4" s="31"/>
      <c r="E4" s="32"/>
      <c r="F4" s="32"/>
      <c r="G4" s="32"/>
      <c r="H4" s="32"/>
      <c r="I4" s="32"/>
      <c r="J4" s="32"/>
      <c r="K4" s="32"/>
      <c r="L4" s="32"/>
      <c r="M4" s="32"/>
      <c r="N4" s="33"/>
    </row>
    <row r="5" spans="2:14" ht="4.5" customHeight="1" x14ac:dyDescent="0.3">
      <c r="B5" s="12"/>
      <c r="C5" s="12"/>
    </row>
    <row r="6" spans="2:14" ht="8.25" customHeight="1" x14ac:dyDescent="0.3">
      <c r="B6" s="12"/>
      <c r="C6" s="12"/>
    </row>
    <row r="7" spans="2:14" ht="43.2" x14ac:dyDescent="0.3">
      <c r="B7" s="13" t="s">
        <v>0</v>
      </c>
      <c r="C7" s="13" t="s">
        <v>10</v>
      </c>
      <c r="D7" s="13" t="s">
        <v>1</v>
      </c>
      <c r="E7" s="13" t="s">
        <v>6</v>
      </c>
      <c r="F7" s="13" t="s">
        <v>27</v>
      </c>
      <c r="G7" s="13" t="s">
        <v>33</v>
      </c>
      <c r="H7" s="13" t="s">
        <v>25</v>
      </c>
      <c r="I7" s="13" t="s">
        <v>2</v>
      </c>
      <c r="J7" s="13" t="s">
        <v>34</v>
      </c>
      <c r="K7" s="13" t="s">
        <v>41</v>
      </c>
      <c r="L7" s="13" t="s">
        <v>40</v>
      </c>
      <c r="M7" s="13" t="s">
        <v>42</v>
      </c>
      <c r="N7" s="13" t="s">
        <v>49</v>
      </c>
    </row>
    <row r="8" spans="2:14" x14ac:dyDescent="0.3">
      <c r="B8" s="5">
        <v>1</v>
      </c>
      <c r="C8" s="6" t="s">
        <v>11</v>
      </c>
      <c r="D8" s="7" t="s">
        <v>3</v>
      </c>
      <c r="E8" s="7" t="s">
        <v>8</v>
      </c>
      <c r="F8" s="5" t="s">
        <v>28</v>
      </c>
      <c r="G8" s="5" t="s">
        <v>30</v>
      </c>
      <c r="H8" s="8">
        <v>45271</v>
      </c>
      <c r="I8" s="9">
        <v>181.7</v>
      </c>
      <c r="J8" s="10">
        <v>707.64</v>
      </c>
      <c r="K8" s="11">
        <f>I8*J8</f>
        <v>128578.18799999999</v>
      </c>
      <c r="L8" s="16">
        <v>0.5</v>
      </c>
      <c r="M8" s="11">
        <f>K8+(K8*L8)</f>
        <v>192867.28200000001</v>
      </c>
      <c r="N8" s="21"/>
    </row>
    <row r="9" spans="2:14" x14ac:dyDescent="0.3">
      <c r="B9" s="5">
        <v>2</v>
      </c>
      <c r="C9" s="6" t="s">
        <v>13</v>
      </c>
      <c r="D9" s="7" t="s">
        <v>4</v>
      </c>
      <c r="E9" s="7" t="s">
        <v>8</v>
      </c>
      <c r="F9" s="5" t="s">
        <v>29</v>
      </c>
      <c r="G9" s="5" t="s">
        <v>30</v>
      </c>
      <c r="H9" s="8">
        <v>45271</v>
      </c>
      <c r="I9" s="9">
        <v>665</v>
      </c>
      <c r="J9" s="10">
        <v>707.64</v>
      </c>
      <c r="K9" s="11">
        <f>I9*J9</f>
        <v>470580.6</v>
      </c>
      <c r="L9" s="16">
        <v>0.5</v>
      </c>
      <c r="M9" s="11">
        <f t="shared" ref="M9:M29" si="0">K9+(K9*L9)</f>
        <v>705870.89999999991</v>
      </c>
      <c r="N9" s="21"/>
    </row>
    <row r="10" spans="2:14" x14ac:dyDescent="0.3">
      <c r="B10" s="5">
        <v>3</v>
      </c>
      <c r="C10" s="6" t="s">
        <v>14</v>
      </c>
      <c r="D10" s="27" t="s">
        <v>5</v>
      </c>
      <c r="E10" s="7" t="s">
        <v>8</v>
      </c>
      <c r="F10" s="5" t="s">
        <v>28</v>
      </c>
      <c r="G10" s="5" t="s">
        <v>30</v>
      </c>
      <c r="H10" s="8">
        <v>45646</v>
      </c>
      <c r="I10" s="9">
        <v>536</v>
      </c>
      <c r="J10" s="10">
        <v>707.64</v>
      </c>
      <c r="K10" s="11">
        <f>I10*J10</f>
        <v>379295.04</v>
      </c>
      <c r="L10" s="16">
        <v>1</v>
      </c>
      <c r="M10" s="11">
        <f t="shared" si="0"/>
        <v>758590.08</v>
      </c>
      <c r="N10" s="21"/>
    </row>
    <row r="11" spans="2:14" ht="86.4" x14ac:dyDescent="0.3">
      <c r="B11" s="5">
        <v>4</v>
      </c>
      <c r="C11" s="6" t="s">
        <v>48</v>
      </c>
      <c r="D11" s="27" t="s">
        <v>50</v>
      </c>
      <c r="E11" s="7" t="s">
        <v>8</v>
      </c>
      <c r="F11" s="5" t="s">
        <v>28</v>
      </c>
      <c r="G11" s="5" t="s">
        <v>30</v>
      </c>
      <c r="H11" s="8">
        <v>45531</v>
      </c>
      <c r="I11" s="9">
        <v>4068</v>
      </c>
      <c r="J11" s="10">
        <v>707.64</v>
      </c>
      <c r="K11" s="11">
        <f t="shared" ref="K11:K29" si="1">I11*J11</f>
        <v>2878679.52</v>
      </c>
      <c r="L11" s="16">
        <v>0.75</v>
      </c>
      <c r="M11" s="11">
        <f t="shared" si="0"/>
        <v>5037689.16</v>
      </c>
      <c r="N11" s="22" t="s">
        <v>51</v>
      </c>
    </row>
    <row r="12" spans="2:14" x14ac:dyDescent="0.3">
      <c r="B12" s="5">
        <v>5</v>
      </c>
      <c r="C12" s="6" t="s">
        <v>12</v>
      </c>
      <c r="D12" s="27" t="s">
        <v>9</v>
      </c>
      <c r="E12" s="7" t="s">
        <v>8</v>
      </c>
      <c r="F12" s="5" t="s">
        <v>28</v>
      </c>
      <c r="G12" s="5" t="s">
        <v>30</v>
      </c>
      <c r="H12" s="8">
        <v>45648</v>
      </c>
      <c r="I12" s="9">
        <v>301</v>
      </c>
      <c r="J12" s="10">
        <v>707.64</v>
      </c>
      <c r="K12" s="11">
        <f t="shared" si="1"/>
        <v>212999.63999999998</v>
      </c>
      <c r="L12" s="16">
        <v>0.5</v>
      </c>
      <c r="M12" s="11">
        <f t="shared" si="0"/>
        <v>319499.45999999996</v>
      </c>
      <c r="N12" s="21"/>
    </row>
    <row r="13" spans="2:14" x14ac:dyDescent="0.3">
      <c r="B13" s="5">
        <v>6</v>
      </c>
      <c r="C13" s="6" t="s">
        <v>15</v>
      </c>
      <c r="D13" s="27" t="s">
        <v>16</v>
      </c>
      <c r="E13" s="7" t="s">
        <v>8</v>
      </c>
      <c r="F13" s="5" t="s">
        <v>29</v>
      </c>
      <c r="G13" s="5" t="s">
        <v>30</v>
      </c>
      <c r="H13" s="8">
        <v>45474</v>
      </c>
      <c r="I13" s="9">
        <v>905</v>
      </c>
      <c r="J13" s="10">
        <v>707.64</v>
      </c>
      <c r="K13" s="11">
        <f t="shared" si="1"/>
        <v>640414.19999999995</v>
      </c>
      <c r="L13" s="16">
        <v>1</v>
      </c>
      <c r="M13" s="11">
        <f t="shared" si="0"/>
        <v>1280828.3999999999</v>
      </c>
      <c r="N13" s="21"/>
    </row>
    <row r="14" spans="2:14" x14ac:dyDescent="0.3">
      <c r="B14" s="5">
        <v>7</v>
      </c>
      <c r="C14" s="6" t="s">
        <v>17</v>
      </c>
      <c r="D14" s="27" t="s">
        <v>18</v>
      </c>
      <c r="E14" s="7" t="s">
        <v>8</v>
      </c>
      <c r="F14" s="5" t="s">
        <v>28</v>
      </c>
      <c r="G14" s="5" t="s">
        <v>30</v>
      </c>
      <c r="H14" s="8">
        <v>45272</v>
      </c>
      <c r="I14" s="9">
        <v>456</v>
      </c>
      <c r="J14" s="10">
        <v>707.64</v>
      </c>
      <c r="K14" s="11">
        <f t="shared" si="1"/>
        <v>322683.83999999997</v>
      </c>
      <c r="L14" s="16">
        <v>0.25</v>
      </c>
      <c r="M14" s="11">
        <f t="shared" si="0"/>
        <v>403354.79999999993</v>
      </c>
      <c r="N14" s="21"/>
    </row>
    <row r="15" spans="2:14" x14ac:dyDescent="0.3">
      <c r="B15" s="5">
        <v>8</v>
      </c>
      <c r="C15" s="6" t="s">
        <v>19</v>
      </c>
      <c r="D15" s="27" t="s">
        <v>20</v>
      </c>
      <c r="E15" s="7" t="s">
        <v>8</v>
      </c>
      <c r="F15" s="5" t="s">
        <v>28</v>
      </c>
      <c r="G15" s="5" t="s">
        <v>30</v>
      </c>
      <c r="H15" s="8">
        <v>45273</v>
      </c>
      <c r="I15" s="9">
        <v>670</v>
      </c>
      <c r="J15" s="10">
        <v>707.64</v>
      </c>
      <c r="K15" s="11">
        <f t="shared" si="1"/>
        <v>474118.8</v>
      </c>
      <c r="L15" s="16">
        <v>0.75</v>
      </c>
      <c r="M15" s="11">
        <f t="shared" si="0"/>
        <v>829707.89999999991</v>
      </c>
      <c r="N15" s="21"/>
    </row>
    <row r="16" spans="2:14" x14ac:dyDescent="0.3">
      <c r="B16" s="5">
        <v>9</v>
      </c>
      <c r="C16" s="6" t="s">
        <v>21</v>
      </c>
      <c r="D16" s="27" t="s">
        <v>65</v>
      </c>
      <c r="E16" s="7" t="s">
        <v>8</v>
      </c>
      <c r="F16" s="5" t="s">
        <v>28</v>
      </c>
      <c r="G16" s="5" t="s">
        <v>32</v>
      </c>
      <c r="H16" s="8">
        <v>45272</v>
      </c>
      <c r="I16" s="9">
        <v>749</v>
      </c>
      <c r="J16" s="10">
        <v>707.64</v>
      </c>
      <c r="K16" s="11">
        <f t="shared" si="1"/>
        <v>530022.36</v>
      </c>
      <c r="L16" s="16">
        <v>1</v>
      </c>
      <c r="M16" s="11">
        <f t="shared" si="0"/>
        <v>1060044.72</v>
      </c>
      <c r="N16" s="21"/>
    </row>
    <row r="17" spans="2:14" x14ac:dyDescent="0.3">
      <c r="B17" s="5">
        <v>10</v>
      </c>
      <c r="C17" s="6" t="s">
        <v>23</v>
      </c>
      <c r="D17" s="27" t="s">
        <v>22</v>
      </c>
      <c r="E17" s="7" t="s">
        <v>8</v>
      </c>
      <c r="F17" s="5" t="s">
        <v>28</v>
      </c>
      <c r="G17" s="5" t="s">
        <v>31</v>
      </c>
      <c r="H17" s="8">
        <v>45271</v>
      </c>
      <c r="I17" s="9">
        <v>367</v>
      </c>
      <c r="J17" s="10">
        <v>707.64</v>
      </c>
      <c r="K17" s="11">
        <f t="shared" si="1"/>
        <v>259703.88</v>
      </c>
      <c r="L17" s="16">
        <v>1</v>
      </c>
      <c r="M17" s="11">
        <f t="shared" si="0"/>
        <v>519407.76</v>
      </c>
      <c r="N17" s="21"/>
    </row>
    <row r="18" spans="2:14" x14ac:dyDescent="0.3">
      <c r="B18" s="5">
        <v>11</v>
      </c>
      <c r="C18" s="6" t="s">
        <v>23</v>
      </c>
      <c r="D18" s="27" t="s">
        <v>24</v>
      </c>
      <c r="E18" s="7" t="s">
        <v>8</v>
      </c>
      <c r="F18" s="5" t="s">
        <v>28</v>
      </c>
      <c r="G18" s="5" t="s">
        <v>31</v>
      </c>
      <c r="H18" s="8">
        <v>45271</v>
      </c>
      <c r="I18" s="9">
        <v>80</v>
      </c>
      <c r="J18" s="10">
        <v>707.64</v>
      </c>
      <c r="K18" s="11">
        <f t="shared" si="1"/>
        <v>56611.199999999997</v>
      </c>
      <c r="L18" s="16">
        <v>1</v>
      </c>
      <c r="M18" s="11">
        <f t="shared" si="0"/>
        <v>113222.39999999999</v>
      </c>
      <c r="N18" s="21"/>
    </row>
    <row r="19" spans="2:14" ht="28.8" x14ac:dyDescent="0.3">
      <c r="B19" s="5">
        <v>12</v>
      </c>
      <c r="C19" s="6" t="s">
        <v>73</v>
      </c>
      <c r="D19" s="27" t="s">
        <v>75</v>
      </c>
      <c r="E19" s="7" t="s">
        <v>45</v>
      </c>
      <c r="F19" s="5" t="s">
        <v>28</v>
      </c>
      <c r="G19" s="5" t="s">
        <v>30</v>
      </c>
      <c r="H19" s="8">
        <v>45491</v>
      </c>
      <c r="I19" s="9">
        <v>2044</v>
      </c>
      <c r="J19" s="10">
        <v>707.64</v>
      </c>
      <c r="K19" s="11">
        <f t="shared" si="1"/>
        <v>1446416.16</v>
      </c>
      <c r="L19" s="16">
        <v>1</v>
      </c>
      <c r="M19" s="11">
        <f t="shared" si="0"/>
        <v>2892832.32</v>
      </c>
      <c r="N19" s="22" t="s">
        <v>74</v>
      </c>
    </row>
    <row r="20" spans="2:14" x14ac:dyDescent="0.3">
      <c r="B20" s="5">
        <v>13</v>
      </c>
      <c r="C20" s="6" t="s">
        <v>26</v>
      </c>
      <c r="D20" s="27" t="s">
        <v>76</v>
      </c>
      <c r="E20" s="7" t="s">
        <v>45</v>
      </c>
      <c r="F20" s="5" t="s">
        <v>28</v>
      </c>
      <c r="G20" s="5" t="s">
        <v>30</v>
      </c>
      <c r="H20" s="8">
        <v>45491</v>
      </c>
      <c r="I20" s="9">
        <v>695</v>
      </c>
      <c r="J20" s="10">
        <v>707.64</v>
      </c>
      <c r="K20" s="11">
        <f t="shared" si="1"/>
        <v>491809.8</v>
      </c>
      <c r="L20" s="16">
        <v>1</v>
      </c>
      <c r="M20" s="11">
        <f t="shared" si="0"/>
        <v>983619.6</v>
      </c>
      <c r="N20" s="21"/>
    </row>
    <row r="21" spans="2:14" x14ac:dyDescent="0.3">
      <c r="B21" s="5">
        <v>14</v>
      </c>
      <c r="C21" s="6" t="s">
        <v>46</v>
      </c>
      <c r="D21" s="27" t="s">
        <v>47</v>
      </c>
      <c r="E21" s="7" t="s">
        <v>45</v>
      </c>
      <c r="F21" s="5" t="s">
        <v>28</v>
      </c>
      <c r="G21" s="5" t="s">
        <v>30</v>
      </c>
      <c r="H21" s="8">
        <v>45149</v>
      </c>
      <c r="I21" s="9">
        <v>541</v>
      </c>
      <c r="J21" s="10">
        <v>707.64</v>
      </c>
      <c r="K21" s="11">
        <f t="shared" si="1"/>
        <v>382833.24</v>
      </c>
      <c r="L21" s="16">
        <v>0.25</v>
      </c>
      <c r="M21" s="11">
        <f t="shared" si="0"/>
        <v>478541.55</v>
      </c>
      <c r="N21" s="21"/>
    </row>
    <row r="22" spans="2:14" x14ac:dyDescent="0.3">
      <c r="B22" s="5">
        <v>15</v>
      </c>
      <c r="C22" s="6" t="s">
        <v>52</v>
      </c>
      <c r="D22" s="27" t="s">
        <v>53</v>
      </c>
      <c r="E22" s="7" t="s">
        <v>45</v>
      </c>
      <c r="F22" s="5" t="s">
        <v>28</v>
      </c>
      <c r="G22" s="5" t="s">
        <v>30</v>
      </c>
      <c r="H22" s="8">
        <v>45484</v>
      </c>
      <c r="I22" s="9">
        <v>336</v>
      </c>
      <c r="J22" s="10">
        <v>707.64</v>
      </c>
      <c r="K22" s="11">
        <f t="shared" ref="K22:K23" si="2">I22*J22</f>
        <v>237767.04000000001</v>
      </c>
      <c r="L22" s="16">
        <v>0.75</v>
      </c>
      <c r="M22" s="11">
        <f t="shared" ref="M22:M23" si="3">K22+(K22*L22)</f>
        <v>416092.32</v>
      </c>
      <c r="N22" s="21"/>
    </row>
    <row r="23" spans="2:14" ht="28.8" x14ac:dyDescent="0.3">
      <c r="B23" s="5">
        <v>16</v>
      </c>
      <c r="C23" s="6" t="s">
        <v>67</v>
      </c>
      <c r="D23" s="27" t="s">
        <v>66</v>
      </c>
      <c r="E23" s="7" t="s">
        <v>68</v>
      </c>
      <c r="F23" s="5" t="s">
        <v>28</v>
      </c>
      <c r="G23" s="5" t="s">
        <v>30</v>
      </c>
      <c r="H23" s="8">
        <v>45527</v>
      </c>
      <c r="I23" s="9">
        <v>991</v>
      </c>
      <c r="J23" s="10">
        <v>707.64</v>
      </c>
      <c r="K23" s="11">
        <f t="shared" si="2"/>
        <v>701271.24</v>
      </c>
      <c r="L23" s="16">
        <v>1</v>
      </c>
      <c r="M23" s="11">
        <f t="shared" si="3"/>
        <v>1402542.48</v>
      </c>
      <c r="N23" s="22" t="s">
        <v>69</v>
      </c>
    </row>
    <row r="24" spans="2:14" x14ac:dyDescent="0.3">
      <c r="B24" s="5">
        <v>17</v>
      </c>
      <c r="C24" s="6" t="s">
        <v>54</v>
      </c>
      <c r="D24" s="27" t="s">
        <v>55</v>
      </c>
      <c r="E24" s="7" t="s">
        <v>7</v>
      </c>
      <c r="F24" s="5" t="s">
        <v>28</v>
      </c>
      <c r="G24" s="5" t="s">
        <v>30</v>
      </c>
      <c r="H24" s="8">
        <v>45527</v>
      </c>
      <c r="I24" s="9">
        <v>1082</v>
      </c>
      <c r="J24" s="10">
        <v>707.64</v>
      </c>
      <c r="K24" s="11">
        <f t="shared" ref="K24:K25" si="4">I24*J24</f>
        <v>765666.48</v>
      </c>
      <c r="L24" s="16">
        <v>0.25</v>
      </c>
      <c r="M24" s="11">
        <f t="shared" ref="M24:M25" si="5">K24+(K24*L24)</f>
        <v>957083.1</v>
      </c>
      <c r="N24" s="21"/>
    </row>
    <row r="25" spans="2:14" x14ac:dyDescent="0.3">
      <c r="B25" s="5">
        <v>18</v>
      </c>
      <c r="C25" s="6" t="s">
        <v>56</v>
      </c>
      <c r="D25" s="27" t="s">
        <v>57</v>
      </c>
      <c r="E25" s="7" t="s">
        <v>68</v>
      </c>
      <c r="F25" s="5" t="s">
        <v>28</v>
      </c>
      <c r="G25" s="5" t="s">
        <v>30</v>
      </c>
      <c r="H25" s="8">
        <v>45433</v>
      </c>
      <c r="I25" s="9">
        <v>685</v>
      </c>
      <c r="J25" s="10">
        <v>707.64</v>
      </c>
      <c r="K25" s="11">
        <f t="shared" si="4"/>
        <v>484733.39999999997</v>
      </c>
      <c r="L25" s="16">
        <v>0.25</v>
      </c>
      <c r="M25" s="11">
        <f t="shared" si="5"/>
        <v>605916.75</v>
      </c>
      <c r="N25" s="21"/>
    </row>
    <row r="26" spans="2:14" x14ac:dyDescent="0.3">
      <c r="B26" s="5">
        <v>19</v>
      </c>
      <c r="C26" s="6" t="s">
        <v>58</v>
      </c>
      <c r="D26" s="27" t="s">
        <v>59</v>
      </c>
      <c r="E26" s="7" t="s">
        <v>45</v>
      </c>
      <c r="F26" s="5" t="s">
        <v>29</v>
      </c>
      <c r="G26" s="5" t="s">
        <v>30</v>
      </c>
      <c r="H26" s="8">
        <v>45272</v>
      </c>
      <c r="I26" s="9">
        <v>335</v>
      </c>
      <c r="J26" s="10">
        <v>707.64</v>
      </c>
      <c r="K26" s="11">
        <f t="shared" si="1"/>
        <v>237059.4</v>
      </c>
      <c r="L26" s="16">
        <v>1</v>
      </c>
      <c r="M26" s="11">
        <f t="shared" si="0"/>
        <v>474118.8</v>
      </c>
      <c r="N26" s="21"/>
    </row>
    <row r="27" spans="2:14" x14ac:dyDescent="0.3">
      <c r="B27" s="5">
        <v>20</v>
      </c>
      <c r="C27" s="6" t="s">
        <v>60</v>
      </c>
      <c r="D27" s="27" t="s">
        <v>61</v>
      </c>
      <c r="E27" s="7" t="s">
        <v>45</v>
      </c>
      <c r="F27" s="5" t="s">
        <v>28</v>
      </c>
      <c r="G27" s="5" t="s">
        <v>30</v>
      </c>
      <c r="H27" s="8">
        <v>45272</v>
      </c>
      <c r="I27" s="9">
        <v>46</v>
      </c>
      <c r="J27" s="10">
        <v>707.64</v>
      </c>
      <c r="K27" s="11">
        <f t="shared" ref="K27" si="6">I27*J27</f>
        <v>32551.439999999999</v>
      </c>
      <c r="L27" s="16">
        <v>0.25</v>
      </c>
      <c r="M27" s="11">
        <f t="shared" ref="M27" si="7">K27+(K27*L27)</f>
        <v>40689.299999999996</v>
      </c>
      <c r="N27" s="21"/>
    </row>
    <row r="28" spans="2:14" x14ac:dyDescent="0.3">
      <c r="B28" s="5">
        <v>21</v>
      </c>
      <c r="C28" s="6" t="s">
        <v>63</v>
      </c>
      <c r="D28" s="27" t="s">
        <v>62</v>
      </c>
      <c r="E28" s="7" t="s">
        <v>45</v>
      </c>
      <c r="F28" s="5" t="s">
        <v>29</v>
      </c>
      <c r="G28" s="5" t="s">
        <v>30</v>
      </c>
      <c r="H28" s="8">
        <v>45272</v>
      </c>
      <c r="I28" s="9">
        <v>240</v>
      </c>
      <c r="J28" s="10">
        <v>707.64</v>
      </c>
      <c r="K28" s="11">
        <f t="shared" si="1"/>
        <v>169833.60000000001</v>
      </c>
      <c r="L28" s="16">
        <v>0.25</v>
      </c>
      <c r="M28" s="11">
        <f t="shared" si="0"/>
        <v>212292</v>
      </c>
      <c r="N28" s="21"/>
    </row>
    <row r="29" spans="2:14" x14ac:dyDescent="0.3">
      <c r="B29" s="5">
        <v>22</v>
      </c>
      <c r="C29" s="6" t="s">
        <v>64</v>
      </c>
      <c r="D29" s="27" t="s">
        <v>64</v>
      </c>
      <c r="E29" s="7" t="s">
        <v>45</v>
      </c>
      <c r="F29" s="5" t="s">
        <v>28</v>
      </c>
      <c r="G29" s="5" t="s">
        <v>30</v>
      </c>
      <c r="H29" s="8">
        <v>45272</v>
      </c>
      <c r="I29" s="9">
        <v>52</v>
      </c>
      <c r="J29" s="10">
        <v>707.64</v>
      </c>
      <c r="K29" s="11">
        <f t="shared" si="1"/>
        <v>36797.279999999999</v>
      </c>
      <c r="L29" s="16">
        <v>0.25</v>
      </c>
      <c r="M29" s="11">
        <f t="shared" si="0"/>
        <v>45996.6</v>
      </c>
      <c r="N29" s="21"/>
    </row>
    <row r="30" spans="2:14" x14ac:dyDescent="0.3">
      <c r="B30" s="5">
        <v>23</v>
      </c>
      <c r="C30" s="6" t="s">
        <v>70</v>
      </c>
      <c r="D30" s="27" t="s">
        <v>72</v>
      </c>
      <c r="E30" s="7" t="s">
        <v>71</v>
      </c>
      <c r="F30" s="5" t="s">
        <v>28</v>
      </c>
      <c r="G30" s="5" t="s">
        <v>30</v>
      </c>
      <c r="H30" s="8">
        <v>45518</v>
      </c>
      <c r="I30" s="9">
        <v>836</v>
      </c>
      <c r="J30" s="10">
        <v>707.64</v>
      </c>
      <c r="K30" s="11">
        <f t="shared" ref="K30" si="8">I30*J30</f>
        <v>591587.04</v>
      </c>
      <c r="L30" s="16">
        <v>0.25</v>
      </c>
      <c r="M30" s="11">
        <f t="shared" ref="M30" si="9">K30+(K30*L30)</f>
        <v>739483.8</v>
      </c>
      <c r="N30" s="21"/>
    </row>
    <row r="31" spans="2:14" ht="18" customHeight="1" x14ac:dyDescent="0.3">
      <c r="H31" s="3" t="s">
        <v>35</v>
      </c>
      <c r="I31" s="14">
        <f>SUM(I8:I30)</f>
        <v>16861.7</v>
      </c>
      <c r="J31" s="4"/>
      <c r="K31" s="15">
        <f>SUM(K8:K30)</f>
        <v>11932013.388</v>
      </c>
      <c r="M31" s="15">
        <f>SUM(M8:M30)</f>
        <v>20470291.482000008</v>
      </c>
      <c r="N31" s="20"/>
    </row>
    <row r="34" spans="2:10" x14ac:dyDescent="0.3">
      <c r="E34" t="s">
        <v>39</v>
      </c>
      <c r="I34" t="s">
        <v>36</v>
      </c>
      <c r="J34" s="1">
        <f ca="1">TODAY()</f>
        <v>45648</v>
      </c>
    </row>
    <row r="35" spans="2:10" x14ac:dyDescent="0.3">
      <c r="E35" s="25" t="s">
        <v>38</v>
      </c>
      <c r="F35" s="25"/>
    </row>
    <row r="36" spans="2:10" x14ac:dyDescent="0.3">
      <c r="E36" s="26" t="s">
        <v>37</v>
      </c>
      <c r="F36" s="26"/>
    </row>
    <row r="37" spans="2:10" x14ac:dyDescent="0.3">
      <c r="E37" s="2"/>
      <c r="F37" s="2"/>
    </row>
    <row r="38" spans="2:10" x14ac:dyDescent="0.3">
      <c r="B38" s="23"/>
      <c r="C38" s="23"/>
    </row>
    <row r="39" spans="2:10" x14ac:dyDescent="0.3">
      <c r="B39" s="23"/>
      <c r="C39" s="23"/>
      <c r="E39" s="23"/>
      <c r="F39" s="23"/>
    </row>
    <row r="40" spans="2:10" x14ac:dyDescent="0.3">
      <c r="E40" s="23"/>
      <c r="F40" s="23"/>
    </row>
  </sheetData>
  <mergeCells count="8">
    <mergeCell ref="E40:F40"/>
    <mergeCell ref="B39:C39"/>
    <mergeCell ref="B38:C38"/>
    <mergeCell ref="B3:C4"/>
    <mergeCell ref="E35:F35"/>
    <mergeCell ref="E36:F36"/>
    <mergeCell ref="E39:F39"/>
    <mergeCell ref="D3:N4"/>
  </mergeCells>
  <pageMargins left="0.51181102362204722" right="0" top="0.78740157480314965" bottom="0.78740157480314965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showGridLines="0" zoomScale="115" zoomScaleNormal="115" workbookViewId="0">
      <selection activeCell="F32" sqref="F32"/>
    </sheetView>
  </sheetViews>
  <sheetFormatPr defaultRowHeight="14.4" x14ac:dyDescent="0.3"/>
  <cols>
    <col min="1" max="1" width="20" customWidth="1"/>
    <col min="2" max="2" width="22.88671875" customWidth="1"/>
  </cols>
  <sheetData>
    <row r="3" spans="1:2" x14ac:dyDescent="0.3">
      <c r="A3" s="17" t="s">
        <v>6</v>
      </c>
      <c r="B3" t="s">
        <v>44</v>
      </c>
    </row>
    <row r="4" spans="1:2" x14ac:dyDescent="0.3">
      <c r="A4" s="18" t="s">
        <v>7</v>
      </c>
      <c r="B4" s="19">
        <v>1856276.875</v>
      </c>
    </row>
    <row r="5" spans="1:2" x14ac:dyDescent="0.3">
      <c r="A5" s="18" t="s">
        <v>8</v>
      </c>
      <c r="B5" s="19">
        <v>3116534.35</v>
      </c>
    </row>
    <row r="6" spans="1:2" x14ac:dyDescent="0.3">
      <c r="A6" s="18" t="s">
        <v>43</v>
      </c>
      <c r="B6" s="19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Mensuração</vt:lpstr>
      <vt:lpstr>Dashbords</vt:lpstr>
      <vt:lpstr>Mensuração!Area_de_impressao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Marques</cp:lastModifiedBy>
  <cp:lastPrinted>2024-12-22T06:47:50Z</cp:lastPrinted>
  <dcterms:created xsi:type="dcterms:W3CDTF">2022-12-21T18:57:02Z</dcterms:created>
  <dcterms:modified xsi:type="dcterms:W3CDTF">2024-12-22T06:56:33Z</dcterms:modified>
</cp:coreProperties>
</file>