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60\Desktop\Jonathas\Alura\excel_vba\8\"/>
    </mc:Choice>
  </mc:AlternateContent>
  <xr:revisionPtr revIDLastSave="0" documentId="13_ncr:1_{5CD4C461-24F5-4C7B-8F30-4AF3FC49B8F6}" xr6:coauthVersionLast="47" xr6:coauthVersionMax="47" xr10:uidLastSave="{00000000-0000-0000-0000-000000000000}"/>
  <bookViews>
    <workbookView xWindow="-120" yWindow="-120" windowWidth="20730" windowHeight="11160" tabRatio="931" xr2:uid="{D7F695BB-FECC-43AA-BDAB-82D9C8DC47D6}"/>
  </bookViews>
  <sheets>
    <sheet name="Dados" sheetId="1" r:id="rId1"/>
    <sheet name="Bar para Var Categorica" sheetId="18" r:id="rId2"/>
    <sheet name="Hist para Var Quantitativ" sheetId="19" r:id="rId3"/>
    <sheet name="Dispersao p Serie Temporal Data" sheetId="20" r:id="rId4"/>
    <sheet name="Funil Frequência" sheetId="21" r:id="rId5"/>
    <sheet name="Resumo Descritivo Rápido" sheetId="22" r:id="rId6"/>
  </sheets>
  <definedNames>
    <definedName name="_xlnm._FilterDatabase" localSheetId="0" hidden="1">Dados!$A$1:$A$2324</definedName>
    <definedName name="_xlchart.v1.0" hidden="1">Dados!$L$2:$L$501</definedName>
    <definedName name="_xlchart.v1.1" hidden="1">Dados!$L$2:$L$501</definedName>
    <definedName name="_xlchart.v2.2" hidden="1">Dados!$Q$2:$Q$7</definedName>
    <definedName name="_xlchart.v2.3" hidden="1">Dados!$S$1</definedName>
    <definedName name="_xlchart.v2.4" hidden="1">Dados!$S$2:$S$7</definedName>
    <definedName name="segCliente">Dados!$E:$E</definedName>
    <definedName name="vlLucro">Dados!$M:$M</definedName>
    <definedName name="vlVenda">Dados!$K:$K</definedName>
  </definedName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O2" i="1" l="1" a="1"/>
  <c r="O2" i="1" s="1"/>
  <c r="N18" i="1"/>
  <c r="N16" i="1"/>
  <c r="N14" i="1"/>
  <c r="N12" i="1"/>
  <c r="N10" i="1"/>
  <c r="N8" i="1"/>
  <c r="N6" i="1"/>
  <c r="N4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tc={671971E7-FC8E-459C-AB29-3D521A4AF363}</author>
    <author>tc={A73DA494-2780-4069-8C8F-C8753F9197CF}</author>
    <author>tc={EB1AF7BF-1AC5-43DE-A0F3-40BDC17F3FC0}</author>
    <author>tc={F6343237-90B6-4A02-87B7-16AD1C606AF8}</author>
    <author>tc={B4674442-95B7-4057-A4E1-2243FFEA2182}</author>
    <author>tc={1264FE5D-095D-47EF-B27B-1CA4875CEB64}</author>
    <author>tc={58D569C7-3720-4609-891F-55CBEF2D3275}</author>
    <author>tc={7849164E-1410-44A5-8E59-2CC1CA5515C4}</author>
  </authors>
  <commentList>
    <comment ref="O1" authorId="0" shapeId="0" xr:uid="{671971E7-FC8E-459C-AB29-3D521A4AF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Usado para analisar os outliers. Investigar os valores negativos e mais afastados de 0.</t>
      </text>
    </comment>
    <comment ref="N2" authorId="1" shapeId="0" xr:uid="{A73DA494-2780-4069-8C8F-C8753F9197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da média de vendas razoável para um mercado. Entretanto, o gráfico de dispersão (série temporal) demonstra um 0 x 0, lucro positivo e negativo muito equilibrado. Verificar o custo da receita.</t>
      </text>
    </comment>
    <comment ref="N4" authorId="2" shapeId="0" xr:uid="{EB1AF7BF-1AC5-43DE-A0F3-40BDC17F3F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Mediana muito abaixo da média aritmética, demonstra uma quantidade de outliers muito alto na série</t>
      </text>
    </comment>
    <comment ref="N8" authorId="3" shapeId="0" xr:uid="{F6343237-90B6-4A02-87B7-16AD1C606A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Único segmento que está retornando lucro pela média</t>
      </text>
    </comment>
    <comment ref="N12" authorId="4" shapeId="0" xr:uid="{B4674442-95B7-4057-A4E1-2243FFEA21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 de 1,15~, mas, através do desvio médio, esperando valor de 65,45 + 1,14 para mais ou para menos.</t>
      </text>
    </comment>
    <comment ref="N14" authorId="5" shapeId="0" xr:uid="{1264FE5D-095D-47EF-B27B-1CA4875CEB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Desvio aplicado ao Médio lucro, 65,45 + 1,14 para mais ou para menos</t>
      </text>
    </comment>
    <comment ref="N16" authorId="6" shapeId="0" xr:uid="{58D569C7-3720-4609-891F-55CBEF2D32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Neste sentido, ela não é importante, mas útil no desvio padrão</t>
      </text>
    </comment>
    <comment ref="N18" authorId="7" shapeId="0" xr:uid="{7849164E-1410-44A5-8E59-2CC1CA5515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Uma variação muito grande na distribuição das vendas da loja.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<sst xmlns="http://schemas.openxmlformats.org/spreadsheetml/2006/main" count="3081" uniqueCount="100">
  <si>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</si>
  <si>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</si>
  <si>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</si>
  <si>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</si>
  <si>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</si>
  <si>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</si>
  <si>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</si>
  <si>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</si>
  <si>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</si>
  <si>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</si>
  <si>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</si>
  <si>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</si>
  <si>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</si>
  <si>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</si>
  <si>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</si>
  <si>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</si>
  <si>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</si>
  <si>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</si>
  <si>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</si>
  <si>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</si>
  <si>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</si>
  <si>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</si>
  <si>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</si>
  <si>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</si>
  <si>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</si>
  <si>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</si>
  <si>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</si>
  <si>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</si>
  <si>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</si>
  <si>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</si>
  <si>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</si>
  <si>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</si>
  <si>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</si>
  <si>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</si>
  <si>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</si>
  <si>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</si>
  <si>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</si>
  <si>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</si>
  <si>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</si>
  <si>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</si>
  <si>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</si>
  <si>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</si>
  <si>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</si>
  <si>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</si>
  <si>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</si>
  <si>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</si>
  <si>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</si>
  <si>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</si>
  <si>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</si>
  <si>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</si>
  <si>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</si>
  <si>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</si>
  <si>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</si>
  <si>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</si>
  <si>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</si>
  <si>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</si>
  <si>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</si>
  <si>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</si>
  <si>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</si>
  <si>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</si>
  <si>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</si>
  <si>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</si>
  <si>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</si>
  <si>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</si>
  <si>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</si>
  <si>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</si>
  <si>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</si>
  <si>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</si>
  <si>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</si>
  <si>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</si>
  <si>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</si>
  <si>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</si>
  <si>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</si>
  <si>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</si>
  <si>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</si>
  <si>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</si>
  <si>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</si>
  <si>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</si>
  <si>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</si>
  <si>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</si>
  <si>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Desvio Médio</t>
  </si>
  <si>
    <t>Desvio Padrão</t>
  </si>
  <si>
    <t>Frequência</t>
  </si>
  <si>
    <t>[mínimo, -1000]</t>
  </si>
  <si>
    <t>[-1000, -500]</t>
  </si>
  <si>
    <t>[-500, 0]</t>
  </si>
  <si>
    <t>[0, 500]</t>
  </si>
  <si>
    <t>[500, 1000]</t>
  </si>
  <si>
    <t>[1000, máximo]</t>
  </si>
  <si>
    <t>Média do Vlr das Vendas</t>
  </si>
  <si>
    <t>Mediana do Vlr das Vendas</t>
  </si>
  <si>
    <t>Média de Lucro por Consumidor</t>
  </si>
  <si>
    <t>Média de Lucro por Home Office</t>
  </si>
  <si>
    <t>Média de Lucro por Corporativo</t>
  </si>
  <si>
    <t>Média de Lucro</t>
  </si>
  <si>
    <t>Variância (desvio quadrático médio)</t>
  </si>
  <si>
    <t>Padronizacao de coluna</t>
  </si>
  <si>
    <t>Amostras de Lucros</t>
  </si>
  <si>
    <t>Bins (seres humanos)</t>
  </si>
  <si>
    <t>bins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</si>
</sst>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1" applyAlignment="1">
      <alignment horizontal="right"/>
    </xf>
    <xf numFmtId="0" fontId="1" fillId="2" borderId="0" xfId="1" applyFont="1" applyAlignment="1">
      <alignment horizontal="right"/>
    </xf>
    <xf numFmtId="0" fontId="1" fillId="2" borderId="0" xfId="1" applyFont="1"/>
  </cellXfs>
  <cellStyles count="2">
    <cellStyle name="60% - Ênfase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eetMetadata" Target="metadata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[Analise_de_dados_Excel.xlsx]Bar para Var Categorica!Tabela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para Var Categorica'!$B$3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para Var Categorica'!$A$4:$A$6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'Bar para Var Categorica'!$B$4:$B$6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7-43BE-8215-37D52F26B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753344"/>
        <c:axId val="588754656"/>
      </c:barChart>
      <c:catAx>
        <c:axId val="5887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54656"/>
        <c:crosses val="autoZero"/>
        <c:auto val="1"/>
        <c:lblAlgn val="ctr"/>
        <c:lblOffset val="100"/>
        <c:noMultiLvlLbl val="0"/>
      </c:catAx>
      <c:valAx>
        <c:axId val="5887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[série tempora por linha]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Dados!$M$1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Dados!$M$2:$M$2324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AB-AE0C-678110AB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896288"/>
        <c:axId val="595895960"/>
      </c:lineChart>
      <c:dateAx>
        <c:axId val="595896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895960"/>
        <c:crosses val="autoZero"/>
        <c:auto val="1"/>
        <c:lblOffset val="100"/>
        <c:baseTimeUnit val="days"/>
      </c:dateAx>
      <c:valAx>
        <c:axId val="5958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8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[Diagrama de Dispersão de Frequências] para Var Quantitativa [Apresenta-se Simétrico]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[Diagrama de Dispersão de Frequências] para Var Quantitativa [Apresenta-se Simétrico] </a:t>
          </a:r>
        </a:p>
      </cx:txPr>
    </cx:title>
    <cx:plotArea>
      <cx:plotAreaRegion>
        <cx:series layoutId="clusteredColumn" uniqueId="{F3327C1D-AE1F-4CF5-BE42-7CC7E127C65A}"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_xlchart.v2.4</cx:f>
      </cx:numDim>
    </cx:data>
  </cx:chartData>
  <cx:chart>
    <cx:title pos="t" align="ctr" overlay="0">
      <cx:tx>
        <cx:txData>
          <cx:v>FREQUÊNCIA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FREQUÊNCIA</a:t>
          </a:r>
        </a:p>
      </cx:txPr>
    </cx:title>
    <cx:plotArea>
      <cx:plotAreaRegion>
        <cx:series layoutId="funnel" uniqueId="{7AAEF95A-56D7-4F54-937E-35ABEA5CBBC3}">
          <cx:tx>
            <cx:txData>
              <cx:f>_xlchart.v2.3</cx:f>
              <cx:v>Frequência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F68AB2-6ACA-48C0-8504-DE733E24F6B1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00582B-ECD1-496B-96FA-7AF685CEF061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0A7D33-4A52-49D1-9EA6-0FEBC07A171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4762</xdr:rowOff>
    </xdr:from>
    <xdr:to>
      <xdr:col>9</xdr:col>
      <xdr:colOff>381000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2DEA88-25F8-4255-FF9C-FFAEDFAA0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A35612E-19A1-0749-BA22-62D435833D2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9B266784-6888-444C-1C68-595631CF9D4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42432" cy="600205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A11A49-79C7-760A-C261-97676239A7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3625A24-DD48-074A-590E-C591F40CA11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D6C3E5E0-BE2F-2FEF-C24D-FCF95A18A34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42432" cy="600205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Jonathas Farias De Carvalho" id="{6248FD30-66D7-410F-A40C-E18CF54CC778}" userId="S::jonathasc@positivo.com.br::826786c7-1dde-4bbf-8402-4b4fd877414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s Farias De Crvalho" refreshedDate="44822.471064120371" createdVersion="8" refreshedVersion="8" minRefreshableVersion="3" recordCount="500" xr:uid="{F962C2ED-AD93-4071-A688-FAB18EC4775E}">
  <cacheSource type="worksheet">
    <worksheetSource ref="A1:M501" sheet="Dados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319D4-EDB0-44D9-B7B1-91DBE39BD4EE}" name="Tabela dinâmica5" cacheId="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8T16:31:17.80" personId="{6248FD30-66D7-410F-A40C-E18CF54CC778}" id="{671971E7-FC8E-459C-AB29-3D521A4AF363}">
    <text>Usado para analisar os outliers. Investigar os valores negativos e mais afastados de 0.</text>
  </threadedComment>
  <threadedComment ref="N2" dT="2022-09-18T15:02:04.96" personId="{6248FD30-66D7-410F-A40C-E18CF54CC778}" id="{A73DA494-2780-4069-8C8F-C8753F9197CF}">
    <text>Valor da média de vendas razoável para um mercado. Entretanto, o gráfico de dispersão (série temporal) demonstra um 0 x 0, lucro positivo e negativo muito equilibrado. Verificar o custo da receita.</text>
  </threadedComment>
  <threadedComment ref="N4" dT="2022-09-18T15:07:48.13" personId="{6248FD30-66D7-410F-A40C-E18CF54CC778}" id="{EB1AF7BF-1AC5-43DE-A0F3-40BDC17F3FC0}">
    <text>Mediana muito abaixo da média aritmética, demonstra uma quantidade de outliers muito alto na série</text>
  </threadedComment>
  <threadedComment ref="N8" dT="2022-09-18T15:35:14.47" personId="{6248FD30-66D7-410F-A40C-E18CF54CC778}" id="{F6343237-90B6-4A02-87B7-16AD1C606AF8}">
    <text>Único segmento que está retornando lucro pela média</text>
  </threadedComment>
  <threadedComment ref="N12" dT="2022-09-18T15:36:45.37" personId="{6248FD30-66D7-410F-A40C-E18CF54CC778}" id="{B4674442-95B7-4057-A4E1-2243FFEA2182}">
    <text>Lucro de 1,15~, mas, através do desvio médio, esperando valor de 65,45 + 1,14 para mais ou para menos.</text>
  </threadedComment>
  <threadedComment ref="N14" dT="2022-09-18T15:43:49.46" personId="{6248FD30-66D7-410F-A40C-E18CF54CC778}" id="{1264FE5D-095D-47EF-B27B-1CA4875CEB64}">
    <text>Desvio aplicado ao Médio lucro, 65,45 + 1,14 para mais ou para menos</text>
  </threadedComment>
  <threadedComment ref="N16" dT="2022-09-18T15:41:02.39" personId="{6248FD30-66D7-410F-A40C-E18CF54CC778}" id="{58D569C7-3720-4609-891F-55CBEF2D3275}">
    <text>Neste sentido, ela não é importante, mas útil no desvio padrão</text>
  </threadedComment>
  <threadedComment ref="N18" dT="2022-09-18T15:44:58.27" personId="{6248FD30-66D7-410F-A40C-E18CF54CC778}" id="{7849164E-1410-44A5-8E59-2CC1CA5515C4}">
    <text>Uma variação muito grande na distribuição das vendas da loja.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S2324"/>
  <sheetViews>
    <sheetView tabSelected="1" workbookViewId="0">
      <selection activeCell="U2" sqref="U2"/>
    </sheetView>
  </sheetViews>
  <sheetFormatPr defaultRowHeight="15" x14ac:dyDescent="0.25"/>
  <cols>
    <col min="1" max="1" width="4" style="1" bestFit="1" customWidth="1"/>
    <col min="2" max="2" width="14.28515625" style="1" bestFit="1" customWidth="1"/>
    <col min="3" max="3" width="13.7109375" style="1" bestFit="1" customWidth="1"/>
    <col min="4" max="4" width="14.7109375" style="1" bestFit="1" customWidth="1"/>
    <col min="5" max="5" width="22" style="1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style="1" bestFit="1" customWidth="1"/>
    <col min="10" max="10" width="12.140625" bestFit="1" customWidth="1"/>
    <col min="11" max="11" width="14.7109375" bestFit="1" customWidth="1"/>
    <col min="12" max="12" width="11.42578125" style="7" bestFit="1" customWidth="1"/>
    <col min="13" max="13" width="8.7109375" bestFit="1" customWidth="1"/>
    <col min="14" max="14" width="37" style="14" customWidth="1"/>
    <col min="15" max="15" width="21.85546875" customWidth="1"/>
    <col min="16" max="16" width="18.28515625" bestFit="1" customWidth="1"/>
    <col min="17" max="17" width="20.140625" bestFit="1" customWidth="1"/>
    <col min="18" max="18" width="11.140625" bestFit="1" customWidth="1"/>
    <col min="19" max="19" width="10.85546875" bestFit="1" customWidth="1"/>
  </cols>
  <sheetData>
    <row r="1" spans="1:19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13" t="s">
        <v>89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82</v>
      </c>
    </row>
    <row r="2" spans="1:19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7">
        <v>4</v>
      </c>
      <c r="M2">
        <v>5.9</v>
      </c>
      <c r="N2" s="14">
        <f>AVERAGE(vlVenda)</f>
        <v>221.04518000000002</v>
      </c>
      <c r="O2" cm="1">
        <f t="array" ref="O2:O501">STANDARDIZE(M2:M501,N$12,N$18)</f>
        <v>1.6027121184889512E-2</v>
      </c>
      <c r="P2">
        <v>9.1300000000000008</v>
      </c>
      <c r="Q2" s="14" t="s">
        <v>83</v>
      </c>
      <c r="R2">
        <v>-1000</v>
      </c>
      <c r="S2" s="17" cm="1">
        <f t="array" ref="S2:S7">FREQUENCY(vlLucro,R2:R6)</f>
        <v>3</v>
      </c>
    </row>
    <row r="3" spans="1:19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7">
        <v>4</v>
      </c>
      <c r="M3">
        <v>104.89</v>
      </c>
      <c r="N3" s="13" t="s">
        <v>90</v>
      </c>
      <c r="O3" s="12">
        <v>0.34965865935523521</v>
      </c>
      <c r="P3">
        <v>17.14</v>
      </c>
      <c r="Q3" s="14" t="s">
        <v>84</v>
      </c>
      <c r="R3">
        <v>-500</v>
      </c>
      <c r="S3" s="17">
        <v>2</v>
      </c>
    </row>
    <row r="4" spans="1:19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7">
        <v>3</v>
      </c>
      <c r="M4">
        <v>8.1300000000000008</v>
      </c>
      <c r="N4" s="14">
        <f>MEDIAN(vlVenda)</f>
        <v>39.099999999999994</v>
      </c>
      <c r="O4">
        <v>2.354301501375981E-2</v>
      </c>
      <c r="P4">
        <v>17.239999999999998</v>
      </c>
      <c r="Q4" s="14" t="s">
        <v>85</v>
      </c>
      <c r="R4">
        <v>0</v>
      </c>
      <c r="S4" s="17">
        <v>189</v>
      </c>
    </row>
    <row r="5" spans="1:19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7">
        <v>1</v>
      </c>
      <c r="M5">
        <v>15.63</v>
      </c>
      <c r="N5" s="13" t="s">
        <v>91</v>
      </c>
      <c r="O5">
        <v>4.8820684841798932E-2</v>
      </c>
      <c r="P5">
        <v>-174.39</v>
      </c>
      <c r="Q5" s="14" t="s">
        <v>86</v>
      </c>
      <c r="R5">
        <v>500</v>
      </c>
      <c r="S5" s="17">
        <v>302</v>
      </c>
    </row>
    <row r="6" spans="1:19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7">
        <v>2</v>
      </c>
      <c r="M6">
        <v>5.09</v>
      </c>
      <c r="N6" s="14">
        <f>AVERAGEIFS(vlLucro,segCliente,"Consumidor")</f>
        <v>-4.9720905923344967</v>
      </c>
      <c r="O6">
        <v>1.3297132843461283E-2</v>
      </c>
      <c r="P6">
        <v>-7.33</v>
      </c>
      <c r="Q6" s="14" t="s">
        <v>87</v>
      </c>
      <c r="R6">
        <v>1000</v>
      </c>
      <c r="S6" s="17">
        <v>3</v>
      </c>
    </row>
    <row r="7" spans="1:19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7">
        <v>3</v>
      </c>
      <c r="M7">
        <v>5.69</v>
      </c>
      <c r="N7" s="16" t="s">
        <v>92</v>
      </c>
      <c r="O7">
        <v>1.5319346429704415E-2</v>
      </c>
      <c r="P7">
        <v>-11.88</v>
      </c>
      <c r="Q7" s="14" t="s">
        <v>88</v>
      </c>
      <c r="S7" s="17">
        <v>1</v>
      </c>
    </row>
    <row r="8" spans="1:19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7">
        <v>2</v>
      </c>
      <c r="M8">
        <v>11.99</v>
      </c>
      <c r="N8" s="15">
        <f>AVERAGEIFS(vlLucro,segCliente,"Home Office")</f>
        <v>26.128023255813947</v>
      </c>
      <c r="O8">
        <v>3.6552589085257277E-2</v>
      </c>
      <c r="P8">
        <v>34.4</v>
      </c>
    </row>
    <row r="9" spans="1:19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7">
        <v>4</v>
      </c>
      <c r="M9">
        <v>21.25</v>
      </c>
      <c r="N9" s="13" t="s">
        <v>93</v>
      </c>
      <c r="O9">
        <v>6.7762085432942903E-2</v>
      </c>
      <c r="P9">
        <v>-533.69000000000005</v>
      </c>
    </row>
    <row r="10" spans="1:19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7">
        <v>2</v>
      </c>
      <c r="M10">
        <v>6.66</v>
      </c>
      <c r="N10" s="14">
        <f>AVERAGEIFS(vlLucro,segCliente,"Corporativo")</f>
        <v>-1.9502362204724417</v>
      </c>
      <c r="O10">
        <v>1.8588591727464139E-2</v>
      </c>
      <c r="P10">
        <v>32.270000000000003</v>
      </c>
    </row>
    <row r="11" spans="1:19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7">
        <v>2</v>
      </c>
      <c r="M11">
        <v>50.8</v>
      </c>
      <c r="N11" s="13" t="s">
        <v>94</v>
      </c>
      <c r="O11">
        <v>0.16735610455541702</v>
      </c>
      <c r="P11">
        <v>-5.72</v>
      </c>
    </row>
    <row r="12" spans="1:19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7">
        <v>1</v>
      </c>
      <c r="M12">
        <v>49.68</v>
      </c>
      <c r="N12" s="14">
        <f>AVERAGE(vlLucro)</f>
        <v>1.1446799999999868</v>
      </c>
      <c r="O12">
        <v>0.16358130586109654</v>
      </c>
    </row>
    <row r="13" spans="1:19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7">
        <v>4</v>
      </c>
      <c r="M13">
        <v>32.270000000000003</v>
      </c>
      <c r="N13" s="16" t="s">
        <v>80</v>
      </c>
      <c r="O13">
        <v>0.10490340830027506</v>
      </c>
    </row>
    <row r="14" spans="1:19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7">
        <v>2</v>
      </c>
      <c r="M14">
        <v>5.0599999999999996</v>
      </c>
      <c r="N14" s="15">
        <f>AVEDEV(vlLucro)</f>
        <v>65.453736320000004</v>
      </c>
      <c r="O14">
        <v>1.3196022164149127E-2</v>
      </c>
    </row>
    <row r="15" spans="1:19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7">
        <v>3</v>
      </c>
      <c r="M15">
        <v>20.45</v>
      </c>
      <c r="N15" s="13" t="s">
        <v>95</v>
      </c>
      <c r="O15">
        <v>6.5065800651285394E-2</v>
      </c>
    </row>
    <row r="16" spans="1:19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7">
        <v>5</v>
      </c>
      <c r="M16">
        <v>21.35</v>
      </c>
      <c r="N16" s="14">
        <f>_xlfn.VAR.S(vlLucro)</f>
        <v>88033.598174847299</v>
      </c>
      <c r="O16">
        <v>6.8099121030650106E-2</v>
      </c>
    </row>
    <row r="17" spans="1:15" x14ac:dyDescent="0.25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7">
        <v>2</v>
      </c>
      <c r="M17">
        <v>3.93</v>
      </c>
      <c r="N17" s="13" t="s">
        <v>81</v>
      </c>
      <c r="O17">
        <v>9.387519910057901E-3</v>
      </c>
    </row>
    <row r="18" spans="1:15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7">
        <v>4</v>
      </c>
      <c r="M18">
        <v>582.07000000000005</v>
      </c>
      <c r="N18" s="14">
        <f>_xlfn.STDEV.S(vlLucro)</f>
        <v>296.70456379174101</v>
      </c>
      <c r="O18">
        <v>1.9579251244943963</v>
      </c>
    </row>
    <row r="19" spans="1:15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7">
        <v>4</v>
      </c>
      <c r="M19">
        <v>33.47</v>
      </c>
      <c r="O19">
        <v>0.10894783547276131</v>
      </c>
    </row>
    <row r="20" spans="1:15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7">
        <v>1</v>
      </c>
      <c r="M20">
        <v>23.03</v>
      </c>
      <c r="O20">
        <v>7.3761319072130863E-2</v>
      </c>
    </row>
    <row r="21" spans="1:15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7">
        <v>2</v>
      </c>
      <c r="M21">
        <v>479.69</v>
      </c>
      <c r="O21">
        <v>1.6128680795617767</v>
      </c>
    </row>
    <row r="22" spans="1:15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7">
        <v>5</v>
      </c>
      <c r="M22">
        <v>8.59</v>
      </c>
      <c r="O22">
        <v>2.5093378763212874E-2</v>
      </c>
    </row>
    <row r="23" spans="1:15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7">
        <v>3</v>
      </c>
      <c r="M23">
        <v>-7.33</v>
      </c>
      <c r="O23">
        <v>-2.8562688391771496E-2</v>
      </c>
    </row>
    <row r="24" spans="1:15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7">
        <v>2</v>
      </c>
      <c r="M24">
        <v>3.09</v>
      </c>
      <c r="O24">
        <v>6.5564208893175184E-3</v>
      </c>
    </row>
    <row r="25" spans="1:15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7">
        <v>4</v>
      </c>
      <c r="M25">
        <v>21</v>
      </c>
      <c r="O25">
        <v>6.6919496438674939E-2</v>
      </c>
    </row>
    <row r="26" spans="1:15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7">
        <v>2</v>
      </c>
      <c r="M26">
        <v>17.809999999999999</v>
      </c>
      <c r="O26">
        <v>5.6168060871815625E-2</v>
      </c>
    </row>
    <row r="27" spans="1:15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7">
        <v>3</v>
      </c>
      <c r="M27">
        <v>4628.04</v>
      </c>
      <c r="O27">
        <v>15.594284297047921</v>
      </c>
    </row>
    <row r="28" spans="1:15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7">
        <v>3</v>
      </c>
      <c r="M28">
        <v>10.53</v>
      </c>
      <c r="O28">
        <v>3.1631869358732322E-2</v>
      </c>
    </row>
    <row r="29" spans="1:15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7">
        <v>3</v>
      </c>
      <c r="M29">
        <v>72.91</v>
      </c>
      <c r="O29">
        <v>0.24187467520847633</v>
      </c>
    </row>
    <row r="30" spans="1:15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7">
        <v>2</v>
      </c>
      <c r="M30">
        <v>16.11</v>
      </c>
      <c r="O30">
        <v>5.0438455710793431E-2</v>
      </c>
    </row>
    <row r="31" spans="1:15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7">
        <v>2</v>
      </c>
      <c r="M31">
        <v>53.15</v>
      </c>
      <c r="O31">
        <v>0.17527644110153595</v>
      </c>
    </row>
    <row r="32" spans="1:15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7">
        <v>3</v>
      </c>
      <c r="M32">
        <v>78.53</v>
      </c>
      <c r="O32">
        <v>0.26081607579962035</v>
      </c>
    </row>
    <row r="33" spans="1:15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7">
        <v>3</v>
      </c>
      <c r="M33">
        <v>21.02</v>
      </c>
      <c r="O33">
        <v>6.6986903558216376E-2</v>
      </c>
    </row>
    <row r="34" spans="1:15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7">
        <v>3</v>
      </c>
      <c r="M34">
        <v>53.07</v>
      </c>
      <c r="O34">
        <v>0.17500681262337023</v>
      </c>
    </row>
    <row r="35" spans="1:15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7">
        <v>3</v>
      </c>
      <c r="M35">
        <v>15.34</v>
      </c>
      <c r="O35">
        <v>4.7843281608448078E-2</v>
      </c>
    </row>
    <row r="36" spans="1:15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7">
        <v>3</v>
      </c>
      <c r="M36">
        <v>22.1</v>
      </c>
      <c r="O36">
        <v>7.0626888013454014E-2</v>
      </c>
    </row>
    <row r="37" spans="1:15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7">
        <v>3</v>
      </c>
      <c r="M37">
        <v>4.97</v>
      </c>
      <c r="O37">
        <v>1.2892690126212658E-2</v>
      </c>
    </row>
    <row r="38" spans="1:15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7">
        <v>3</v>
      </c>
      <c r="M38">
        <v>17.239999999999998</v>
      </c>
      <c r="O38">
        <v>5.424695796488465E-2</v>
      </c>
    </row>
    <row r="39" spans="1:15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7">
        <v>2</v>
      </c>
      <c r="M39">
        <v>21.88</v>
      </c>
      <c r="O39">
        <v>6.9885409698498185E-2</v>
      </c>
    </row>
    <row r="40" spans="1:15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7">
        <v>4</v>
      </c>
      <c r="M40">
        <v>14.06</v>
      </c>
      <c r="O40">
        <v>4.3529225957796076E-2</v>
      </c>
    </row>
    <row r="41" spans="1:15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7">
        <v>4</v>
      </c>
      <c r="M41">
        <v>-4.82</v>
      </c>
      <c r="O41">
        <v>-2.0103094889321074E-2</v>
      </c>
    </row>
    <row r="42" spans="1:15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7">
        <v>2</v>
      </c>
      <c r="M42">
        <v>7.98</v>
      </c>
      <c r="O42">
        <v>2.3037461617199027E-2</v>
      </c>
    </row>
    <row r="43" spans="1:15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7">
        <v>1</v>
      </c>
      <c r="M43">
        <v>54.42</v>
      </c>
      <c r="O43">
        <v>0.17955679319241727</v>
      </c>
    </row>
    <row r="44" spans="1:15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7">
        <v>2</v>
      </c>
      <c r="M44">
        <v>33.92</v>
      </c>
      <c r="O44">
        <v>0.11046449566244367</v>
      </c>
    </row>
    <row r="45" spans="1:15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7">
        <v>3</v>
      </c>
      <c r="M45">
        <v>-4.82</v>
      </c>
      <c r="O45">
        <v>-2.0103094889321074E-2</v>
      </c>
    </row>
    <row r="46" spans="1:15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7">
        <v>5</v>
      </c>
      <c r="M46">
        <v>11.24</v>
      </c>
      <c r="O46">
        <v>3.4024822102453361E-2</v>
      </c>
    </row>
    <row r="47" spans="1:15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7">
        <v>1</v>
      </c>
      <c r="M47">
        <v>9.64</v>
      </c>
      <c r="O47">
        <v>2.8632252539138352E-2</v>
      </c>
    </row>
    <row r="48" spans="1:15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7">
        <v>3</v>
      </c>
      <c r="M48">
        <v>219.5</v>
      </c>
      <c r="O48">
        <v>0.73593515788744357</v>
      </c>
    </row>
    <row r="49" spans="1:15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7">
        <v>5</v>
      </c>
      <c r="M49">
        <v>5.29</v>
      </c>
      <c r="O49">
        <v>1.3971204038875661E-2</v>
      </c>
    </row>
    <row r="50" spans="1:15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7">
        <v>4</v>
      </c>
      <c r="M50">
        <v>43.72</v>
      </c>
      <c r="O50">
        <v>0.14349398423774812</v>
      </c>
    </row>
    <row r="51" spans="1:15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7">
        <v>3</v>
      </c>
      <c r="M51">
        <v>13.59</v>
      </c>
      <c r="O51">
        <v>4.1945158648572289E-2</v>
      </c>
    </row>
    <row r="52" spans="1:15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7">
        <v>3</v>
      </c>
      <c r="M52">
        <v>12.48</v>
      </c>
      <c r="O52">
        <v>3.8204063514022502E-2</v>
      </c>
    </row>
    <row r="53" spans="1:15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7">
        <v>3</v>
      </c>
      <c r="M53">
        <v>24.19</v>
      </c>
      <c r="O53">
        <v>7.7670932005534252E-2</v>
      </c>
    </row>
    <row r="54" spans="1:15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7">
        <v>3</v>
      </c>
      <c r="M54">
        <v>-0.85</v>
      </c>
      <c r="O54">
        <v>-6.7227816603456989E-3</v>
      </c>
    </row>
    <row r="55" spans="1:15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7">
        <v>1</v>
      </c>
      <c r="M55">
        <v>-63.77</v>
      </c>
      <c r="O55">
        <v>-0.21878557973770857</v>
      </c>
    </row>
    <row r="56" spans="1:15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7">
        <v>2</v>
      </c>
      <c r="M56">
        <v>-9.3000000000000007</v>
      </c>
      <c r="O56">
        <v>-3.5202289666603111E-2</v>
      </c>
    </row>
    <row r="57" spans="1:15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7">
        <v>3</v>
      </c>
      <c r="M57">
        <v>-15</v>
      </c>
      <c r="O57">
        <v>-5.441331873591284E-2</v>
      </c>
    </row>
    <row r="58" spans="1:15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7">
        <v>3</v>
      </c>
      <c r="M58">
        <v>21.35</v>
      </c>
      <c r="O58">
        <v>6.8099121030650106E-2</v>
      </c>
    </row>
    <row r="59" spans="1:15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7">
        <v>3</v>
      </c>
      <c r="M59">
        <v>-17.54</v>
      </c>
      <c r="O59">
        <v>-6.2974022917675412E-2</v>
      </c>
    </row>
    <row r="60" spans="1:15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7">
        <v>3</v>
      </c>
      <c r="M60">
        <v>-173.63</v>
      </c>
      <c r="O60">
        <v>-0.58905288737882555</v>
      </c>
    </row>
    <row r="61" spans="1:15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7">
        <v>4</v>
      </c>
      <c r="M61">
        <v>1.96</v>
      </c>
      <c r="O61">
        <v>2.7479186352262915E-3</v>
      </c>
    </row>
    <row r="62" spans="1:15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7">
        <v>2</v>
      </c>
      <c r="M62">
        <v>156.62</v>
      </c>
      <c r="O62">
        <v>0.52400717404916364</v>
      </c>
    </row>
    <row r="63" spans="1:15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7">
        <v>3</v>
      </c>
      <c r="M63">
        <v>-3.5</v>
      </c>
      <c r="O63">
        <v>-1.5654224999586186E-2</v>
      </c>
    </row>
    <row r="64" spans="1:15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7">
        <v>4</v>
      </c>
      <c r="M64">
        <v>-5.9</v>
      </c>
      <c r="O64">
        <v>-2.3743079344558708E-2</v>
      </c>
    </row>
    <row r="65" spans="1:15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7">
        <v>2</v>
      </c>
      <c r="M65">
        <v>18.27</v>
      </c>
      <c r="O65">
        <v>5.7718424621268694E-2</v>
      </c>
    </row>
    <row r="66" spans="1:15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7">
        <v>2</v>
      </c>
      <c r="M66">
        <v>-0.1</v>
      </c>
      <c r="O66">
        <v>-4.1950146775417869E-3</v>
      </c>
    </row>
    <row r="67" spans="1:15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7">
        <v>2</v>
      </c>
      <c r="M67">
        <v>4.28</v>
      </c>
      <c r="O67">
        <v>1.056714450203306E-2</v>
      </c>
    </row>
    <row r="68" spans="1:15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7">
        <v>2</v>
      </c>
      <c r="M68">
        <v>0.91</v>
      </c>
      <c r="O68">
        <v>-7.9095514069918492E-4</v>
      </c>
    </row>
    <row r="69" spans="1:15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7">
        <v>3</v>
      </c>
      <c r="M69">
        <v>8.7200000000000006</v>
      </c>
      <c r="O69">
        <v>2.553152504023222E-2</v>
      </c>
    </row>
    <row r="70" spans="1:15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7">
        <v>4</v>
      </c>
      <c r="M70">
        <v>-166.42</v>
      </c>
      <c r="O70">
        <v>-0.56475262078413724</v>
      </c>
    </row>
    <row r="71" spans="1:15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7">
        <v>3</v>
      </c>
      <c r="M71">
        <v>-168.89</v>
      </c>
      <c r="O71">
        <v>-0.57307740004750485</v>
      </c>
    </row>
    <row r="72" spans="1:15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7">
        <v>3</v>
      </c>
      <c r="M72">
        <v>-29.15</v>
      </c>
      <c r="O72">
        <v>-0.10210385581147997</v>
      </c>
    </row>
    <row r="73" spans="1:15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7">
        <v>2</v>
      </c>
      <c r="M73">
        <v>5.38</v>
      </c>
      <c r="O73">
        <v>1.427453607681213E-2</v>
      </c>
    </row>
    <row r="74" spans="1:15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7">
        <v>3</v>
      </c>
      <c r="M74">
        <v>-8.39</v>
      </c>
      <c r="O74">
        <v>-3.2135265727467693E-2</v>
      </c>
    </row>
    <row r="75" spans="1:15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7">
        <v>3</v>
      </c>
      <c r="M75">
        <v>8.18</v>
      </c>
      <c r="O75">
        <v>2.3711532812613401E-2</v>
      </c>
    </row>
    <row r="76" spans="1:15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7">
        <v>4</v>
      </c>
      <c r="M76">
        <v>-28.84</v>
      </c>
      <c r="O76">
        <v>-0.1010590454585877</v>
      </c>
    </row>
    <row r="77" spans="1:15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7">
        <v>4</v>
      </c>
      <c r="M77">
        <v>-180.54</v>
      </c>
      <c r="O77">
        <v>-0.61234204718039231</v>
      </c>
    </row>
    <row r="78" spans="1:15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7">
        <v>1</v>
      </c>
      <c r="M78">
        <v>137.91</v>
      </c>
      <c r="O78">
        <v>0.46094781371814869</v>
      </c>
    </row>
    <row r="79" spans="1:15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7">
        <v>1</v>
      </c>
      <c r="M79">
        <v>-1.31</v>
      </c>
      <c r="O79">
        <v>-8.2731454097987652E-3</v>
      </c>
    </row>
    <row r="80" spans="1:15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7">
        <v>4</v>
      </c>
      <c r="M80">
        <v>-38.159999999999997</v>
      </c>
      <c r="O80">
        <v>-0.13247076316489761</v>
      </c>
    </row>
    <row r="81" spans="1:15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7">
        <v>3</v>
      </c>
      <c r="M81">
        <v>5.23</v>
      </c>
      <c r="O81">
        <v>1.3768982680251349E-2</v>
      </c>
    </row>
    <row r="82" spans="1:15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7">
        <v>2</v>
      </c>
      <c r="M82">
        <v>-30.47</v>
      </c>
      <c r="O82">
        <v>-0.10655272570121486</v>
      </c>
    </row>
    <row r="83" spans="1:15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7">
        <v>2</v>
      </c>
      <c r="M83">
        <v>6.93</v>
      </c>
      <c r="O83">
        <v>1.9498587841273549E-2</v>
      </c>
    </row>
    <row r="84" spans="1:15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7">
        <v>3</v>
      </c>
      <c r="M84">
        <v>-25.05</v>
      </c>
      <c r="O84">
        <v>-8.8285396305485264E-2</v>
      </c>
    </row>
    <row r="85" spans="1:15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7">
        <v>3</v>
      </c>
      <c r="M85">
        <v>-204.64</v>
      </c>
      <c r="O85">
        <v>-0.69356762622782464</v>
      </c>
    </row>
    <row r="86" spans="1:15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7">
        <v>4</v>
      </c>
      <c r="M86">
        <v>33.18</v>
      </c>
      <c r="O86">
        <v>0.10797043223941047</v>
      </c>
    </row>
    <row r="87" spans="1:15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7">
        <v>2</v>
      </c>
      <c r="M87">
        <v>11.2</v>
      </c>
      <c r="O87">
        <v>3.3890007863370486E-2</v>
      </c>
    </row>
    <row r="88" spans="1:15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7">
        <v>2</v>
      </c>
      <c r="M88">
        <v>13</v>
      </c>
      <c r="O88">
        <v>3.9956648622099876E-2</v>
      </c>
    </row>
    <row r="89" spans="1:15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7">
        <v>3</v>
      </c>
      <c r="M89">
        <v>5.89</v>
      </c>
      <c r="O89">
        <v>1.5993417625118789E-2</v>
      </c>
    </row>
    <row r="90" spans="1:15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7">
        <v>6</v>
      </c>
      <c r="M90">
        <v>-47.88</v>
      </c>
      <c r="O90">
        <v>-0.16523062326203636</v>
      </c>
    </row>
    <row r="91" spans="1:15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7">
        <v>2</v>
      </c>
      <c r="M91">
        <v>9.24</v>
      </c>
      <c r="O91">
        <v>2.7284110148309598E-2</v>
      </c>
    </row>
    <row r="92" spans="1:15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7">
        <v>2</v>
      </c>
      <c r="M92">
        <v>-11.03</v>
      </c>
      <c r="O92">
        <v>-4.1033005506937462E-2</v>
      </c>
    </row>
    <row r="93" spans="1:15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7">
        <v>4</v>
      </c>
      <c r="M93">
        <v>-7.3</v>
      </c>
      <c r="O93">
        <v>-2.8461577712459343E-2</v>
      </c>
    </row>
    <row r="94" spans="1:15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7">
        <v>3</v>
      </c>
      <c r="M94">
        <v>63.01</v>
      </c>
      <c r="O94">
        <v>0.20850815103546472</v>
      </c>
    </row>
    <row r="95" spans="1:15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7">
        <v>3</v>
      </c>
      <c r="M95">
        <v>104.01</v>
      </c>
      <c r="O95">
        <v>0.34669274609541195</v>
      </c>
    </row>
    <row r="96" spans="1:15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7">
        <v>4</v>
      </c>
      <c r="M96">
        <v>6.89</v>
      </c>
      <c r="O96">
        <v>1.9363773602190673E-2</v>
      </c>
    </row>
    <row r="97" spans="1:15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7">
        <v>5</v>
      </c>
      <c r="M97">
        <v>-3.25</v>
      </c>
      <c r="O97">
        <v>-1.4811636005318216E-2</v>
      </c>
    </row>
    <row r="98" spans="1:15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7">
        <v>6</v>
      </c>
      <c r="M98">
        <v>-533.69000000000005</v>
      </c>
      <c r="O98">
        <v>-1.8025832604833278</v>
      </c>
    </row>
    <row r="99" spans="1:15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7">
        <v>2</v>
      </c>
      <c r="M99">
        <v>6.92</v>
      </c>
      <c r="O99">
        <v>1.946488428150283E-2</v>
      </c>
    </row>
    <row r="100" spans="1:15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7">
        <v>3</v>
      </c>
      <c r="M100">
        <v>-129.41999999999999</v>
      </c>
      <c r="O100">
        <v>-0.44004944963247761</v>
      </c>
    </row>
    <row r="101" spans="1:15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7">
        <v>2</v>
      </c>
      <c r="M101">
        <v>11.65</v>
      </c>
      <c r="O101">
        <v>3.5406668053052835E-2</v>
      </c>
    </row>
    <row r="102" spans="1:15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7">
        <v>3</v>
      </c>
      <c r="M102">
        <v>-404.03</v>
      </c>
      <c r="O102">
        <v>-1.3655829044961874</v>
      </c>
    </row>
    <row r="103" spans="1:15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7">
        <v>5</v>
      </c>
      <c r="M103">
        <v>-70.63</v>
      </c>
      <c r="O103">
        <v>-0.24190622174042167</v>
      </c>
    </row>
    <row r="104" spans="1:15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7">
        <v>5</v>
      </c>
      <c r="M104">
        <v>6.93</v>
      </c>
      <c r="O104">
        <v>1.9498587841273549E-2</v>
      </c>
    </row>
    <row r="105" spans="1:15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7">
        <v>3</v>
      </c>
      <c r="M105">
        <v>-78.17</v>
      </c>
      <c r="O105">
        <v>-0.26731870580754363</v>
      </c>
    </row>
    <row r="106" spans="1:15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7">
        <v>3</v>
      </c>
      <c r="M106">
        <v>47.26</v>
      </c>
      <c r="O106">
        <v>0.15542504439658256</v>
      </c>
    </row>
    <row r="107" spans="1:15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7">
        <v>3</v>
      </c>
      <c r="M107">
        <v>-68.260000000000005</v>
      </c>
      <c r="O107">
        <v>-0.23391847807476129</v>
      </c>
    </row>
    <row r="108" spans="1:15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7">
        <v>3</v>
      </c>
      <c r="M108">
        <v>-5.95</v>
      </c>
      <c r="O108">
        <v>-2.3911597143412299E-2</v>
      </c>
    </row>
    <row r="109" spans="1:15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7">
        <v>4</v>
      </c>
      <c r="M109">
        <v>108.02</v>
      </c>
      <c r="O109">
        <v>0.36020787356347017</v>
      </c>
    </row>
    <row r="110" spans="1:15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7">
        <v>4</v>
      </c>
      <c r="M110">
        <v>-8.23</v>
      </c>
      <c r="O110">
        <v>-3.1596008771136191E-2</v>
      </c>
    </row>
    <row r="111" spans="1:15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7">
        <v>3</v>
      </c>
      <c r="M111">
        <v>9.3699999999999992</v>
      </c>
      <c r="O111">
        <v>2.7722256425328939E-2</v>
      </c>
    </row>
    <row r="112" spans="1:15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7">
        <v>3</v>
      </c>
      <c r="M112">
        <v>70.37</v>
      </c>
      <c r="O112">
        <v>0.23331397102671378</v>
      </c>
    </row>
    <row r="113" spans="1:15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7">
        <v>3</v>
      </c>
      <c r="M113">
        <v>36</v>
      </c>
      <c r="O113">
        <v>0.11747483609475318</v>
      </c>
    </row>
    <row r="114" spans="1:15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7">
        <v>4</v>
      </c>
      <c r="M114">
        <v>-4.1399999999999997</v>
      </c>
      <c r="O114">
        <v>-1.781125282491219E-2</v>
      </c>
    </row>
    <row r="115" spans="1:15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7">
        <v>3</v>
      </c>
      <c r="M115">
        <v>-26.97</v>
      </c>
      <c r="O115">
        <v>-9.4756479781463274E-2</v>
      </c>
    </row>
    <row r="116" spans="1:15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7">
        <v>3</v>
      </c>
      <c r="M116">
        <v>6.7</v>
      </c>
      <c r="O116">
        <v>1.8723405966547015E-2</v>
      </c>
    </row>
    <row r="117" spans="1:15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7">
        <v>3</v>
      </c>
      <c r="M117">
        <v>344.25</v>
      </c>
      <c r="O117">
        <v>1.1563870660271609</v>
      </c>
    </row>
    <row r="118" spans="1:15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7">
        <v>2</v>
      </c>
      <c r="M118">
        <v>-1.59</v>
      </c>
      <c r="O118">
        <v>-9.2168450833788919E-3</v>
      </c>
    </row>
    <row r="119" spans="1:15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7">
        <v>1</v>
      </c>
      <c r="M119">
        <v>-6.56</v>
      </c>
      <c r="O119">
        <v>-2.5967514289426147E-2</v>
      </c>
    </row>
    <row r="120" spans="1:15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7">
        <v>2</v>
      </c>
      <c r="M120">
        <v>-57.65</v>
      </c>
      <c r="O120">
        <v>-0.19815900115802862</v>
      </c>
    </row>
    <row r="121" spans="1:15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7">
        <v>3</v>
      </c>
      <c r="M121">
        <v>-5.72</v>
      </c>
      <c r="O121">
        <v>-2.3136415268685765E-2</v>
      </c>
    </row>
    <row r="122" spans="1:15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7">
        <v>3</v>
      </c>
      <c r="M122">
        <v>-14.61</v>
      </c>
      <c r="O122">
        <v>-5.3098879904854804E-2</v>
      </c>
    </row>
    <row r="123" spans="1:15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7">
        <v>1</v>
      </c>
      <c r="M123">
        <v>-174.39</v>
      </c>
      <c r="O123">
        <v>-0.59161435792140016</v>
      </c>
    </row>
    <row r="124" spans="1:15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7">
        <v>3</v>
      </c>
      <c r="M124">
        <v>-17.3</v>
      </c>
      <c r="O124">
        <v>-6.2165137483178173E-2</v>
      </c>
    </row>
    <row r="125" spans="1:15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7">
        <v>4</v>
      </c>
      <c r="M125">
        <v>-23.28</v>
      </c>
      <c r="O125">
        <v>-8.2319866226068031E-2</v>
      </c>
    </row>
    <row r="126" spans="1:15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7">
        <v>4</v>
      </c>
      <c r="M126">
        <v>0.8</v>
      </c>
      <c r="O126">
        <v>-1.161694298177092E-3</v>
      </c>
    </row>
    <row r="127" spans="1:15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7">
        <v>4</v>
      </c>
      <c r="M127">
        <v>-63.53</v>
      </c>
      <c r="O127">
        <v>-0.21797669430321134</v>
      </c>
    </row>
    <row r="128" spans="1:15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7">
        <v>4</v>
      </c>
      <c r="M128">
        <v>-26.77</v>
      </c>
      <c r="O128">
        <v>-9.4082408586048896E-2</v>
      </c>
    </row>
    <row r="129" spans="1:15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7">
        <v>4</v>
      </c>
      <c r="M129">
        <v>3.43</v>
      </c>
      <c r="O129">
        <v>7.70234192152196E-3</v>
      </c>
    </row>
    <row r="130" spans="1:15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7">
        <v>4</v>
      </c>
      <c r="M130">
        <v>2.19</v>
      </c>
      <c r="O130">
        <v>3.5231005099528247E-3</v>
      </c>
    </row>
    <row r="131" spans="1:15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7">
        <v>3</v>
      </c>
      <c r="M131">
        <v>-8.08</v>
      </c>
      <c r="O131">
        <v>-3.1090455374575412E-2</v>
      </c>
    </row>
    <row r="132" spans="1:15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7">
        <v>3</v>
      </c>
      <c r="M132">
        <v>1.48</v>
      </c>
      <c r="O132">
        <v>1.1301477662317881E-3</v>
      </c>
    </row>
    <row r="133" spans="1:15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7">
        <v>5</v>
      </c>
      <c r="M133">
        <v>81.22</v>
      </c>
      <c r="O133">
        <v>0.26988233337794371</v>
      </c>
    </row>
    <row r="134" spans="1:15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7">
        <v>2</v>
      </c>
      <c r="M134">
        <v>-34.950000000000003</v>
      </c>
      <c r="O134">
        <v>-0.12165192047849691</v>
      </c>
    </row>
    <row r="135" spans="1:15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7">
        <v>3</v>
      </c>
      <c r="M135">
        <v>-122.04</v>
      </c>
      <c r="O135">
        <v>-0.41517622252168718</v>
      </c>
    </row>
    <row r="136" spans="1:15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7">
        <v>3</v>
      </c>
      <c r="M136">
        <v>-5.86</v>
      </c>
      <c r="O136">
        <v>-2.3608265105475833E-2</v>
      </c>
    </row>
    <row r="137" spans="1:15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7">
        <v>3</v>
      </c>
      <c r="M137">
        <v>-4.04</v>
      </c>
      <c r="O137">
        <v>-1.7474217227205005E-2</v>
      </c>
    </row>
    <row r="138" spans="1:15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7">
        <v>3</v>
      </c>
      <c r="M138">
        <v>-11.27</v>
      </c>
      <c r="O138">
        <v>-4.1841890941434715E-2</v>
      </c>
    </row>
    <row r="139" spans="1:15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7">
        <v>3</v>
      </c>
      <c r="M139">
        <v>-12.16</v>
      </c>
      <c r="O139">
        <v>-4.4841507761028694E-2</v>
      </c>
    </row>
    <row r="140" spans="1:15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7">
        <v>3</v>
      </c>
      <c r="M140">
        <v>6.3</v>
      </c>
      <c r="O140">
        <v>1.7375263575718263E-2</v>
      </c>
    </row>
    <row r="141" spans="1:15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7">
        <v>3</v>
      </c>
      <c r="M141">
        <v>-53.34</v>
      </c>
      <c r="O141">
        <v>-0.18363276689684882</v>
      </c>
    </row>
    <row r="142" spans="1:15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7">
        <v>3</v>
      </c>
      <c r="M142">
        <v>-44.31</v>
      </c>
      <c r="O142">
        <v>-0.15319845242388971</v>
      </c>
    </row>
    <row r="143" spans="1:15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7">
        <v>2</v>
      </c>
      <c r="M143">
        <v>-9.7200000000000006</v>
      </c>
      <c r="O143">
        <v>-3.6617839176973296E-2</v>
      </c>
    </row>
    <row r="144" spans="1:15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7">
        <v>1</v>
      </c>
      <c r="M144">
        <v>-11.55</v>
      </c>
      <c r="O144">
        <v>-4.2785590615014843E-2</v>
      </c>
    </row>
    <row r="145" spans="1:15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7">
        <v>2</v>
      </c>
      <c r="M145">
        <v>-3.62</v>
      </c>
      <c r="O145">
        <v>-1.6058667716834812E-2</v>
      </c>
    </row>
    <row r="146" spans="1:15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7">
        <v>3</v>
      </c>
      <c r="M146">
        <v>-16.510000000000002</v>
      </c>
      <c r="O146">
        <v>-5.9502556261291382E-2</v>
      </c>
    </row>
    <row r="147" spans="1:15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7">
        <v>3</v>
      </c>
      <c r="M147">
        <v>-9.6999999999999993</v>
      </c>
      <c r="O147">
        <v>-3.6550432057431859E-2</v>
      </c>
    </row>
    <row r="148" spans="1:15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7">
        <v>3</v>
      </c>
      <c r="M148">
        <v>37.21</v>
      </c>
      <c r="O148">
        <v>0.12155296682701015</v>
      </c>
    </row>
    <row r="149" spans="1:15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7">
        <v>4</v>
      </c>
      <c r="M149">
        <v>6.01</v>
      </c>
      <c r="O149">
        <v>1.6397860342367416E-2</v>
      </c>
    </row>
    <row r="150" spans="1:15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7">
        <v>4</v>
      </c>
      <c r="M150">
        <v>-10.050000000000001</v>
      </c>
      <c r="O150">
        <v>-3.7730056649407019E-2</v>
      </c>
    </row>
    <row r="151" spans="1:15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7">
        <v>3</v>
      </c>
      <c r="M151">
        <v>-2.4500000000000002</v>
      </c>
      <c r="O151">
        <v>-1.2115351223660711E-2</v>
      </c>
    </row>
    <row r="152" spans="1:15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7">
        <v>4</v>
      </c>
      <c r="M152">
        <v>-32.67</v>
      </c>
      <c r="O152">
        <v>-0.11396750885077302</v>
      </c>
    </row>
    <row r="153" spans="1:15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7">
        <v>3</v>
      </c>
      <c r="M153">
        <v>41.38</v>
      </c>
      <c r="O153">
        <v>0.13560735125139992</v>
      </c>
    </row>
    <row r="154" spans="1:15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7">
        <v>3</v>
      </c>
      <c r="M154">
        <v>-18.920000000000002</v>
      </c>
      <c r="O154">
        <v>-6.7625114166034617E-2</v>
      </c>
    </row>
    <row r="155" spans="1:15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7">
        <v>2</v>
      </c>
      <c r="M155">
        <v>-19.309999999999999</v>
      </c>
      <c r="O155">
        <v>-6.8939552997092646E-2</v>
      </c>
    </row>
    <row r="156" spans="1:15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7">
        <v>3</v>
      </c>
      <c r="M156">
        <v>13.07</v>
      </c>
      <c r="O156">
        <v>4.0192573540494908E-2</v>
      </c>
    </row>
    <row r="157" spans="1:15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7">
        <v>4</v>
      </c>
      <c r="M157">
        <v>-51.85</v>
      </c>
      <c r="O157">
        <v>-0.17861093649101173</v>
      </c>
    </row>
    <row r="158" spans="1:15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7">
        <v>4</v>
      </c>
      <c r="M158">
        <v>0.26</v>
      </c>
      <c r="O158">
        <v>-2.9816865257959089E-3</v>
      </c>
    </row>
    <row r="159" spans="1:15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7">
        <v>2</v>
      </c>
      <c r="M159">
        <v>-308.36</v>
      </c>
      <c r="O159">
        <v>-1.0431409481697205</v>
      </c>
    </row>
    <row r="160" spans="1:15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7">
        <v>4</v>
      </c>
      <c r="M160">
        <v>83.66</v>
      </c>
      <c r="O160">
        <v>0.27810600196199908</v>
      </c>
    </row>
    <row r="161" spans="1:15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7">
        <v>3</v>
      </c>
      <c r="M161">
        <v>-0.17</v>
      </c>
      <c r="O161">
        <v>-4.4309395959368182E-3</v>
      </c>
    </row>
    <row r="162" spans="1:15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7">
        <v>1</v>
      </c>
      <c r="M162">
        <v>22.99</v>
      </c>
      <c r="O162">
        <v>7.3626504833047973E-2</v>
      </c>
    </row>
    <row r="163" spans="1:15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7">
        <v>2</v>
      </c>
      <c r="M163">
        <v>5.76</v>
      </c>
      <c r="O163">
        <v>1.5555271348099446E-2</v>
      </c>
    </row>
    <row r="164" spans="1:15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7">
        <v>2</v>
      </c>
      <c r="M164">
        <v>10.53</v>
      </c>
      <c r="O164">
        <v>3.1631869358732322E-2</v>
      </c>
    </row>
    <row r="165" spans="1:15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7">
        <v>2</v>
      </c>
      <c r="M165">
        <v>20.54</v>
      </c>
      <c r="O165">
        <v>6.536913268922187E-2</v>
      </c>
    </row>
    <row r="166" spans="1:15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7">
        <v>3</v>
      </c>
      <c r="M166">
        <v>40.96</v>
      </c>
      <c r="O166">
        <v>0.13419180174102971</v>
      </c>
    </row>
    <row r="167" spans="1:15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7">
        <v>3</v>
      </c>
      <c r="M167">
        <v>51.46</v>
      </c>
      <c r="O167">
        <v>0.16958053950028448</v>
      </c>
    </row>
    <row r="168" spans="1:15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7">
        <v>3</v>
      </c>
      <c r="M168">
        <v>6.15</v>
      </c>
      <c r="O168">
        <v>1.686971017915748E-2</v>
      </c>
    </row>
    <row r="169" spans="1:15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7">
        <v>2</v>
      </c>
      <c r="M169">
        <v>29.44</v>
      </c>
      <c r="O169">
        <v>9.5365300885161625E-2</v>
      </c>
    </row>
    <row r="170" spans="1:15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7">
        <v>1</v>
      </c>
      <c r="M170">
        <v>36.24</v>
      </c>
      <c r="O170">
        <v>0.11828372152925043</v>
      </c>
    </row>
    <row r="171" spans="1:15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7">
        <v>1</v>
      </c>
      <c r="M171">
        <v>18.329999999999998</v>
      </c>
      <c r="O171">
        <v>5.7920645979893007E-2</v>
      </c>
    </row>
    <row r="172" spans="1:15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7">
        <v>4</v>
      </c>
      <c r="M172">
        <v>12.74</v>
      </c>
      <c r="O172">
        <v>3.9080356068061185E-2</v>
      </c>
    </row>
    <row r="173" spans="1:15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7">
        <v>4</v>
      </c>
      <c r="M173">
        <v>42.29</v>
      </c>
      <c r="O173">
        <v>0.13867437519053533</v>
      </c>
    </row>
    <row r="174" spans="1:15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7">
        <v>4</v>
      </c>
      <c r="M174">
        <v>35.880000000000003</v>
      </c>
      <c r="O174">
        <v>0.11707039337750456</v>
      </c>
    </row>
    <row r="175" spans="1:15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7">
        <v>4</v>
      </c>
      <c r="M175">
        <v>7.2</v>
      </c>
      <c r="O175">
        <v>2.0408583955082958E-2</v>
      </c>
    </row>
    <row r="176" spans="1:15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7">
        <v>6</v>
      </c>
      <c r="M176">
        <v>491.96</v>
      </c>
      <c r="O176">
        <v>1.6542223474004487</v>
      </c>
    </row>
    <row r="177" spans="1:15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7">
        <v>4</v>
      </c>
      <c r="M177">
        <v>58.74</v>
      </c>
      <c r="O177">
        <v>0.19411673101336779</v>
      </c>
    </row>
    <row r="178" spans="1:15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7">
        <v>2</v>
      </c>
      <c r="M178">
        <v>4.46</v>
      </c>
      <c r="O178">
        <v>1.1173808577905998E-2</v>
      </c>
    </row>
    <row r="179" spans="1:15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7">
        <v>2</v>
      </c>
      <c r="M179">
        <v>-5.13</v>
      </c>
      <c r="O179">
        <v>-2.1147905242213355E-2</v>
      </c>
    </row>
    <row r="180" spans="1:15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7">
        <v>4</v>
      </c>
      <c r="M180">
        <v>27.68</v>
      </c>
      <c r="O180">
        <v>8.9433474365515117E-2</v>
      </c>
    </row>
    <row r="181" spans="1:15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7">
        <v>4</v>
      </c>
      <c r="M181">
        <v>12.22</v>
      </c>
      <c r="O181">
        <v>3.7327770959983811E-2</v>
      </c>
    </row>
    <row r="182" spans="1:15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7">
        <v>3</v>
      </c>
      <c r="M182">
        <v>83.11</v>
      </c>
      <c r="O182">
        <v>0.27625230617460961</v>
      </c>
    </row>
    <row r="183" spans="1:15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7">
        <v>4</v>
      </c>
      <c r="M183">
        <v>14.08</v>
      </c>
      <c r="O183">
        <v>4.3596633077337507E-2</v>
      </c>
    </row>
    <row r="184" spans="1:15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7">
        <v>3</v>
      </c>
      <c r="M184">
        <v>11.96</v>
      </c>
      <c r="O184">
        <v>3.645147840594512E-2</v>
      </c>
    </row>
    <row r="185" spans="1:15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7">
        <v>3</v>
      </c>
      <c r="M185">
        <v>9.4</v>
      </c>
      <c r="O185">
        <v>2.7823367104641099E-2</v>
      </c>
    </row>
    <row r="186" spans="1:15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7">
        <v>3</v>
      </c>
      <c r="M186">
        <v>12.15</v>
      </c>
      <c r="O186">
        <v>3.7091846041588779E-2</v>
      </c>
    </row>
    <row r="187" spans="1:15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7">
        <v>3</v>
      </c>
      <c r="M187">
        <v>10.97</v>
      </c>
      <c r="O187">
        <v>3.3114825988643959E-2</v>
      </c>
    </row>
    <row r="188" spans="1:15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7">
        <v>2</v>
      </c>
      <c r="M188">
        <v>10.14</v>
      </c>
      <c r="O188">
        <v>3.0317430527674293E-2</v>
      </c>
    </row>
    <row r="189" spans="1:15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7">
        <v>3</v>
      </c>
      <c r="M189">
        <v>10.64</v>
      </c>
      <c r="O189">
        <v>3.2002608516210236E-2</v>
      </c>
    </row>
    <row r="190" spans="1:15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7">
        <v>4</v>
      </c>
      <c r="M190">
        <v>-7.76</v>
      </c>
      <c r="O190">
        <v>-3.0011941461912408E-2</v>
      </c>
    </row>
    <row r="191" spans="1:15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7">
        <v>3</v>
      </c>
      <c r="M191">
        <v>28.8</v>
      </c>
      <c r="O191">
        <v>9.3208273059835631E-2</v>
      </c>
    </row>
    <row r="192" spans="1:15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7">
        <v>3</v>
      </c>
      <c r="M192">
        <v>12.26</v>
      </c>
      <c r="O192">
        <v>3.7462585199066679E-2</v>
      </c>
    </row>
    <row r="193" spans="1:15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7">
        <v>3</v>
      </c>
      <c r="M193">
        <v>19.73</v>
      </c>
      <c r="O193">
        <v>6.2639144347793649E-2</v>
      </c>
    </row>
    <row r="194" spans="1:15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7">
        <v>3</v>
      </c>
      <c r="M194">
        <v>8.5500000000000007</v>
      </c>
      <c r="O194">
        <v>2.4958564524130002E-2</v>
      </c>
    </row>
    <row r="195" spans="1:15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7">
        <v>3</v>
      </c>
      <c r="M195">
        <v>26.21</v>
      </c>
      <c r="O195">
        <v>8.447905107921945E-2</v>
      </c>
    </row>
    <row r="196" spans="1:15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7">
        <v>3</v>
      </c>
      <c r="M196">
        <v>27.41</v>
      </c>
      <c r="O196">
        <v>8.8523478251705701E-2</v>
      </c>
    </row>
    <row r="197" spans="1:15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7">
        <v>2</v>
      </c>
      <c r="M197">
        <v>23.54</v>
      </c>
      <c r="O197">
        <v>7.5480200620437518E-2</v>
      </c>
    </row>
    <row r="198" spans="1:15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7">
        <v>6</v>
      </c>
      <c r="M198">
        <v>60.34</v>
      </c>
      <c r="O198">
        <v>0.19950930057668281</v>
      </c>
    </row>
    <row r="199" spans="1:15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7">
        <v>2</v>
      </c>
      <c r="M199">
        <v>0.24</v>
      </c>
      <c r="O199">
        <v>-3.0490936453373462E-3</v>
      </c>
    </row>
    <row r="200" spans="1:15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7">
        <v>3</v>
      </c>
      <c r="M200">
        <v>8.5500000000000007</v>
      </c>
      <c r="O200">
        <v>2.4958564524130002E-2</v>
      </c>
    </row>
    <row r="201" spans="1:15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7">
        <v>4</v>
      </c>
      <c r="M201">
        <v>245.27</v>
      </c>
      <c r="O201">
        <v>0.82278923141658611</v>
      </c>
    </row>
    <row r="202" spans="1:15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7">
        <v>3</v>
      </c>
      <c r="M202">
        <v>64.3</v>
      </c>
      <c r="O202">
        <v>0.21285591024588746</v>
      </c>
    </row>
    <row r="203" spans="1:15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7">
        <v>4</v>
      </c>
      <c r="M203">
        <v>2.21</v>
      </c>
      <c r="O203">
        <v>3.5905076294942624E-3</v>
      </c>
    </row>
    <row r="204" spans="1:15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7">
        <v>3</v>
      </c>
      <c r="M204">
        <v>282.16000000000003</v>
      </c>
      <c r="O204">
        <v>0.94712166341076787</v>
      </c>
    </row>
    <row r="205" spans="1:15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7">
        <v>3</v>
      </c>
      <c r="M205">
        <v>34.4</v>
      </c>
      <c r="O205">
        <v>0.11208226653143816</v>
      </c>
    </row>
    <row r="206" spans="1:15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7">
        <v>1</v>
      </c>
      <c r="M206">
        <v>15.5</v>
      </c>
      <c r="O206">
        <v>4.838253856477958E-2</v>
      </c>
    </row>
    <row r="207" spans="1:15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7">
        <v>1</v>
      </c>
      <c r="M207">
        <v>12.19</v>
      </c>
      <c r="O207">
        <v>3.7226660280671647E-2</v>
      </c>
    </row>
    <row r="208" spans="1:15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7">
        <v>2</v>
      </c>
      <c r="M208">
        <v>76.53</v>
      </c>
      <c r="O208">
        <v>0.25407536384547658</v>
      </c>
    </row>
    <row r="209" spans="1:15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7">
        <v>4</v>
      </c>
      <c r="M209">
        <v>11.45</v>
      </c>
      <c r="O209">
        <v>3.4732596857638458E-2</v>
      </c>
    </row>
    <row r="210" spans="1:15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7">
        <v>2</v>
      </c>
      <c r="M210">
        <v>51.07</v>
      </c>
      <c r="O210">
        <v>0.16826610066922645</v>
      </c>
    </row>
    <row r="211" spans="1:15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7">
        <v>3</v>
      </c>
      <c r="M211">
        <v>10.83</v>
      </c>
      <c r="O211">
        <v>3.2642976151853888E-2</v>
      </c>
    </row>
    <row r="212" spans="1:15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7">
        <v>3</v>
      </c>
      <c r="M212">
        <v>3.19</v>
      </c>
      <c r="O212">
        <v>6.8934564870247071E-3</v>
      </c>
    </row>
    <row r="213" spans="1:15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7">
        <v>5</v>
      </c>
      <c r="M213">
        <v>8.77</v>
      </c>
      <c r="O213">
        <v>2.5700042839085811E-2</v>
      </c>
    </row>
    <row r="214" spans="1:15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7">
        <v>4</v>
      </c>
      <c r="M214">
        <v>3.19</v>
      </c>
      <c r="O214">
        <v>6.8934564870247071E-3</v>
      </c>
    </row>
    <row r="215" spans="1:15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7">
        <v>2</v>
      </c>
      <c r="M215">
        <v>122.15</v>
      </c>
      <c r="O215">
        <v>0.40783100351949586</v>
      </c>
    </row>
    <row r="216" spans="1:15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7">
        <v>4</v>
      </c>
      <c r="M216">
        <v>11.4</v>
      </c>
      <c r="O216">
        <v>3.4564079058784863E-2</v>
      </c>
    </row>
    <row r="217" spans="1:15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7">
        <v>3</v>
      </c>
      <c r="M217">
        <v>161.34</v>
      </c>
      <c r="O217">
        <v>0.53991525426094289</v>
      </c>
    </row>
    <row r="218" spans="1:15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7">
        <v>2</v>
      </c>
      <c r="M218">
        <v>14.36</v>
      </c>
      <c r="O218">
        <v>4.4540332750917636E-2</v>
      </c>
    </row>
    <row r="219" spans="1:15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7">
        <v>4</v>
      </c>
      <c r="M219">
        <v>8.74</v>
      </c>
      <c r="O219">
        <v>2.5598932159773657E-2</v>
      </c>
    </row>
    <row r="220" spans="1:15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7">
        <v>3</v>
      </c>
      <c r="M220">
        <v>5.47</v>
      </c>
      <c r="O220">
        <v>1.4577868114748599E-2</v>
      </c>
    </row>
    <row r="221" spans="1:15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7">
        <v>3</v>
      </c>
      <c r="M221">
        <v>34.229999999999997</v>
      </c>
      <c r="O221">
        <v>0.11150930601533593</v>
      </c>
    </row>
    <row r="222" spans="1:15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7">
        <v>4</v>
      </c>
      <c r="M222">
        <v>91.28</v>
      </c>
      <c r="O222">
        <v>0.30378811450728682</v>
      </c>
    </row>
    <row r="223" spans="1:15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7">
        <v>4</v>
      </c>
      <c r="M223">
        <v>63.87</v>
      </c>
      <c r="O223">
        <v>0.21140665717574653</v>
      </c>
    </row>
    <row r="224" spans="1:15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7">
        <v>4</v>
      </c>
      <c r="M224">
        <v>14.11</v>
      </c>
      <c r="O224">
        <v>4.3697743756649664E-2</v>
      </c>
    </row>
    <row r="225" spans="1:15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7">
        <v>3</v>
      </c>
      <c r="M225">
        <v>53.92</v>
      </c>
      <c r="O225">
        <v>0.17787161520388131</v>
      </c>
    </row>
    <row r="226" spans="1:15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7">
        <v>4</v>
      </c>
      <c r="M226">
        <v>8.8699999999999992</v>
      </c>
      <c r="O226">
        <v>2.6037078436792999E-2</v>
      </c>
    </row>
    <row r="227" spans="1:15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7">
        <v>2</v>
      </c>
      <c r="M227">
        <v>22.8</v>
      </c>
      <c r="O227">
        <v>7.2986137197404322E-2</v>
      </c>
    </row>
    <row r="228" spans="1:15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7">
        <v>3</v>
      </c>
      <c r="M228">
        <v>205.11</v>
      </c>
      <c r="O228">
        <v>0.68743573537737923</v>
      </c>
    </row>
    <row r="229" spans="1:15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7">
        <v>2</v>
      </c>
      <c r="M229">
        <v>12.3</v>
      </c>
      <c r="O229">
        <v>3.7597399438149562E-2</v>
      </c>
    </row>
    <row r="230" spans="1:15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7">
        <v>3</v>
      </c>
      <c r="M230">
        <v>9.31</v>
      </c>
      <c r="O230">
        <v>2.752003506670463E-2</v>
      </c>
    </row>
    <row r="231" spans="1:15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7">
        <v>3</v>
      </c>
      <c r="M231">
        <v>49.12</v>
      </c>
      <c r="O231">
        <v>0.16169390651393628</v>
      </c>
    </row>
    <row r="232" spans="1:15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7">
        <v>2</v>
      </c>
      <c r="M232">
        <v>68.91</v>
      </c>
      <c r="O232">
        <v>0.22839325130018881</v>
      </c>
    </row>
    <row r="233" spans="1:15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7">
        <v>3</v>
      </c>
      <c r="M233">
        <v>10.99</v>
      </c>
      <c r="O233">
        <v>3.318223310818539E-2</v>
      </c>
    </row>
    <row r="234" spans="1:15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7">
        <v>3</v>
      </c>
      <c r="M234">
        <v>-0.19</v>
      </c>
      <c r="O234">
        <v>-4.4983467154782559E-3</v>
      </c>
    </row>
    <row r="235" spans="1:15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7">
        <v>2</v>
      </c>
      <c r="M235">
        <v>-0.53</v>
      </c>
      <c r="O235">
        <v>-5.6442677476826958E-3</v>
      </c>
    </row>
    <row r="236" spans="1:15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7">
        <v>5</v>
      </c>
      <c r="M236">
        <v>16.260000000000002</v>
      </c>
      <c r="O236">
        <v>5.0944009107354221E-2</v>
      </c>
    </row>
    <row r="237" spans="1:15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7">
        <v>5</v>
      </c>
      <c r="M237">
        <v>40.49</v>
      </c>
      <c r="O237">
        <v>0.13260773443180593</v>
      </c>
    </row>
    <row r="238" spans="1:15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7">
        <v>4</v>
      </c>
      <c r="M238">
        <v>675.73</v>
      </c>
      <c r="O238">
        <v>2.2735926653069485</v>
      </c>
    </row>
    <row r="239" spans="1:15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7">
        <v>3</v>
      </c>
      <c r="M239">
        <v>10.32</v>
      </c>
      <c r="O239">
        <v>3.0924094603547232E-2</v>
      </c>
    </row>
    <row r="240" spans="1:15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7">
        <v>1</v>
      </c>
      <c r="M240">
        <v>70.09</v>
      </c>
      <c r="O240">
        <v>0.23237027135313365</v>
      </c>
    </row>
    <row r="241" spans="1:15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7">
        <v>1</v>
      </c>
      <c r="M241">
        <v>197.99</v>
      </c>
      <c r="O241">
        <v>0.66343880082062745</v>
      </c>
    </row>
    <row r="242" spans="1:15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7">
        <v>1</v>
      </c>
      <c r="M242">
        <v>36.11</v>
      </c>
      <c r="O242">
        <v>0.11784557525223108</v>
      </c>
    </row>
    <row r="243" spans="1:15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7">
        <v>4</v>
      </c>
      <c r="M243">
        <v>5.41</v>
      </c>
      <c r="O243">
        <v>1.4375646756124287E-2</v>
      </c>
    </row>
    <row r="244" spans="1:15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7">
        <v>3</v>
      </c>
      <c r="M244">
        <v>42.33</v>
      </c>
      <c r="O244">
        <v>0.1388091894296182</v>
      </c>
    </row>
    <row r="245" spans="1:15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7">
        <v>4</v>
      </c>
      <c r="M245">
        <v>-6.7</v>
      </c>
      <c r="O245">
        <v>-2.6439364126216211E-2</v>
      </c>
    </row>
    <row r="246" spans="1:15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7">
        <v>5</v>
      </c>
      <c r="M246">
        <v>0.11</v>
      </c>
      <c r="O246">
        <v>-3.4872399223566906E-3</v>
      </c>
    </row>
    <row r="247" spans="1:15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7">
        <v>1</v>
      </c>
      <c r="M247">
        <v>10.37</v>
      </c>
      <c r="O247">
        <v>3.1092612402400823E-2</v>
      </c>
    </row>
    <row r="248" spans="1:15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7">
        <v>3</v>
      </c>
      <c r="M248">
        <v>-60.72</v>
      </c>
      <c r="O248">
        <v>-0.20850599400763931</v>
      </c>
    </row>
    <row r="249" spans="1:15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7">
        <v>2</v>
      </c>
      <c r="M249">
        <v>-15.71</v>
      </c>
      <c r="O249">
        <v>-5.680627147963388E-2</v>
      </c>
    </row>
    <row r="250" spans="1:15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7">
        <v>3</v>
      </c>
      <c r="M250">
        <v>-0.77</v>
      </c>
      <c r="O250">
        <v>-6.4531531821799479E-3</v>
      </c>
    </row>
    <row r="251" spans="1:15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7">
        <v>3</v>
      </c>
      <c r="M251">
        <v>17.14</v>
      </c>
      <c r="O251">
        <v>5.3909922367177475E-2</v>
      </c>
    </row>
    <row r="252" spans="1:15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7">
        <v>3</v>
      </c>
      <c r="M252">
        <v>4.53</v>
      </c>
      <c r="O252">
        <v>1.1409733496301032E-2</v>
      </c>
    </row>
    <row r="253" spans="1:15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7">
        <v>3</v>
      </c>
      <c r="M253">
        <v>-9.49</v>
      </c>
      <c r="O253">
        <v>-3.5842657302246762E-2</v>
      </c>
    </row>
    <row r="254" spans="1:15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7">
        <v>3</v>
      </c>
      <c r="M254">
        <v>-14.87</v>
      </c>
      <c r="O254">
        <v>-5.3975172458893488E-2</v>
      </c>
    </row>
    <row r="255" spans="1:15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7">
        <v>2</v>
      </c>
      <c r="M255">
        <v>-14.16</v>
      </c>
      <c r="O255">
        <v>-5.1582219715172455E-2</v>
      </c>
    </row>
    <row r="256" spans="1:15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7">
        <v>3</v>
      </c>
      <c r="M256">
        <v>1.53</v>
      </c>
      <c r="O256">
        <v>1.2986655650853824E-3</v>
      </c>
    </row>
    <row r="257" spans="1:15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7">
        <v>5</v>
      </c>
      <c r="M257">
        <v>-1.39</v>
      </c>
      <c r="O257">
        <v>-8.5427738879645145E-3</v>
      </c>
    </row>
    <row r="258" spans="1:15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7">
        <v>2</v>
      </c>
      <c r="M258">
        <v>-4.4400000000000004</v>
      </c>
      <c r="O258">
        <v>-1.882235961803376E-2</v>
      </c>
    </row>
    <row r="259" spans="1:15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7">
        <v>2</v>
      </c>
      <c r="M259">
        <v>-2.59</v>
      </c>
      <c r="O259">
        <v>-1.2587201060450774E-2</v>
      </c>
    </row>
    <row r="260" spans="1:15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7">
        <v>4</v>
      </c>
      <c r="M260">
        <v>-6.51</v>
      </c>
      <c r="O260">
        <v>-2.5798996490572552E-2</v>
      </c>
    </row>
    <row r="261" spans="1:15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7">
        <v>4</v>
      </c>
      <c r="M261">
        <v>-33.42</v>
      </c>
      <c r="O261">
        <v>-0.11649527583357693</v>
      </c>
    </row>
    <row r="262" spans="1:15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7">
        <v>3</v>
      </c>
      <c r="M262">
        <v>-14.36</v>
      </c>
      <c r="O262">
        <v>-5.2256290910586832E-2</v>
      </c>
    </row>
    <row r="263" spans="1:15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7">
        <v>2</v>
      </c>
      <c r="M263">
        <v>17.27</v>
      </c>
      <c r="O263">
        <v>5.4348068644196813E-2</v>
      </c>
    </row>
    <row r="264" spans="1:15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7">
        <v>3</v>
      </c>
      <c r="M264">
        <v>-47.88</v>
      </c>
      <c r="O264">
        <v>-0.16523062326203636</v>
      </c>
    </row>
    <row r="265" spans="1:15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7">
        <v>3</v>
      </c>
      <c r="M265">
        <v>-448.28</v>
      </c>
      <c r="O265">
        <v>-1.5147211564816181</v>
      </c>
    </row>
    <row r="266" spans="1:15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7">
        <v>1</v>
      </c>
      <c r="M266">
        <v>0.32</v>
      </c>
      <c r="O266">
        <v>-2.7794651671715956E-3</v>
      </c>
    </row>
    <row r="267" spans="1:15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7">
        <v>1</v>
      </c>
      <c r="M267">
        <v>5.47</v>
      </c>
      <c r="O267">
        <v>1.4577868114748599E-2</v>
      </c>
    </row>
    <row r="268" spans="1:15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7">
        <v>4</v>
      </c>
      <c r="M268">
        <v>2.29</v>
      </c>
      <c r="O268">
        <v>3.860136107660013E-3</v>
      </c>
    </row>
    <row r="269" spans="1:15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7">
        <v>5</v>
      </c>
      <c r="M269">
        <v>-159.91</v>
      </c>
      <c r="O269">
        <v>-0.5428116033733994</v>
      </c>
    </row>
    <row r="270" spans="1:15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7">
        <v>4</v>
      </c>
      <c r="M270">
        <v>109.76</v>
      </c>
      <c r="O270">
        <v>0.3660722929635753</v>
      </c>
    </row>
    <row r="271" spans="1:15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7">
        <v>3</v>
      </c>
      <c r="M271">
        <v>88.17</v>
      </c>
      <c r="O271">
        <v>0.29330630741859332</v>
      </c>
    </row>
    <row r="272" spans="1:15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7">
        <v>4</v>
      </c>
      <c r="M272">
        <v>-10.63</v>
      </c>
      <c r="O272">
        <v>-3.9684863116108714E-2</v>
      </c>
    </row>
    <row r="273" spans="1:15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7">
        <v>4</v>
      </c>
      <c r="M273">
        <v>5.13</v>
      </c>
      <c r="O273">
        <v>1.3431947082544159E-2</v>
      </c>
    </row>
    <row r="274" spans="1:15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7">
        <v>2</v>
      </c>
      <c r="M274">
        <v>12.52</v>
      </c>
      <c r="O274">
        <v>3.833887775310537E-2</v>
      </c>
    </row>
    <row r="275" spans="1:15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7">
        <v>3</v>
      </c>
      <c r="M275">
        <v>270.43</v>
      </c>
      <c r="O275">
        <v>0.9075873877997146</v>
      </c>
    </row>
    <row r="276" spans="1:15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7">
        <v>1</v>
      </c>
      <c r="M276">
        <v>13.69</v>
      </c>
      <c r="O276">
        <v>4.2282194246279471E-2</v>
      </c>
    </row>
    <row r="277" spans="1:15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7">
        <v>5</v>
      </c>
      <c r="M277">
        <v>-17.34</v>
      </c>
      <c r="O277">
        <v>-6.2299951722261042E-2</v>
      </c>
    </row>
    <row r="278" spans="1:15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7">
        <v>2</v>
      </c>
      <c r="M278">
        <v>47.59</v>
      </c>
      <c r="O278">
        <v>0.15653726186901631</v>
      </c>
    </row>
    <row r="279" spans="1:15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7">
        <v>4</v>
      </c>
      <c r="M279">
        <v>23.09</v>
      </c>
      <c r="O279">
        <v>7.3963540430755176E-2</v>
      </c>
    </row>
    <row r="280" spans="1:15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7">
        <v>6</v>
      </c>
      <c r="M280">
        <v>-91.13</v>
      </c>
      <c r="O280">
        <v>-0.31099851927039529</v>
      </c>
    </row>
    <row r="281" spans="1:15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7">
        <v>4</v>
      </c>
      <c r="M281">
        <v>0.76</v>
      </c>
      <c r="O281">
        <v>-1.2965085372599675E-3</v>
      </c>
    </row>
    <row r="282" spans="1:15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7">
        <v>2</v>
      </c>
      <c r="M282">
        <v>-122.04</v>
      </c>
      <c r="O282">
        <v>-0.41517622252168718</v>
      </c>
    </row>
    <row r="283" spans="1:15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7">
        <v>3</v>
      </c>
      <c r="M283">
        <v>2.59</v>
      </c>
      <c r="O283">
        <v>4.8712429007815774E-3</v>
      </c>
    </row>
    <row r="284" spans="1:15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7">
        <v>4</v>
      </c>
      <c r="M284">
        <v>-0.92</v>
      </c>
      <c r="O284">
        <v>-6.9587065787407301E-3</v>
      </c>
    </row>
    <row r="285" spans="1:15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7">
        <v>4</v>
      </c>
      <c r="M285">
        <v>6.54</v>
      </c>
      <c r="O285">
        <v>1.8184149010215516E-2</v>
      </c>
    </row>
    <row r="286" spans="1:15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7">
        <v>3</v>
      </c>
      <c r="M286">
        <v>2.73</v>
      </c>
      <c r="O286">
        <v>5.3430927375716416E-3</v>
      </c>
    </row>
    <row r="287" spans="1:15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7">
        <v>3</v>
      </c>
      <c r="M287">
        <v>-12.86</v>
      </c>
      <c r="O287">
        <v>-4.7200756944979008E-2</v>
      </c>
    </row>
    <row r="288" spans="1:15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7">
        <v>4</v>
      </c>
      <c r="M288">
        <v>10.99</v>
      </c>
      <c r="O288">
        <v>3.318223310818539E-2</v>
      </c>
    </row>
    <row r="289" spans="1:15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7">
        <v>3</v>
      </c>
      <c r="M289">
        <v>14.63</v>
      </c>
      <c r="O289">
        <v>4.5450328864727045E-2</v>
      </c>
    </row>
    <row r="290" spans="1:15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7">
        <v>2</v>
      </c>
      <c r="M290">
        <v>-75.08</v>
      </c>
      <c r="O290">
        <v>-0.25690430583839152</v>
      </c>
    </row>
    <row r="291" spans="1:15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7">
        <v>1</v>
      </c>
      <c r="M291">
        <v>4.87</v>
      </c>
      <c r="O291">
        <v>1.2555654528505471E-2</v>
      </c>
    </row>
    <row r="292" spans="1:15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7">
        <v>4</v>
      </c>
      <c r="M292">
        <v>-73.77</v>
      </c>
      <c r="O292">
        <v>-0.25248913950842733</v>
      </c>
    </row>
    <row r="293" spans="1:15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7">
        <v>2</v>
      </c>
      <c r="M293">
        <v>12.69</v>
      </c>
      <c r="O293">
        <v>3.8911838269207591E-2</v>
      </c>
    </row>
    <row r="294" spans="1:15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7">
        <v>3</v>
      </c>
      <c r="M294">
        <v>-3.74</v>
      </c>
      <c r="O294">
        <v>-1.6463110434083439E-2</v>
      </c>
    </row>
    <row r="295" spans="1:15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7">
        <v>1</v>
      </c>
      <c r="M295">
        <v>6.65</v>
      </c>
      <c r="O295">
        <v>1.8554888167693424E-2</v>
      </c>
    </row>
    <row r="296" spans="1:15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7">
        <v>1</v>
      </c>
      <c r="M296">
        <v>3.46</v>
      </c>
      <c r="O296">
        <v>7.8034526008341158E-3</v>
      </c>
    </row>
    <row r="297" spans="1:15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7">
        <v>3</v>
      </c>
      <c r="M297">
        <v>-14.82</v>
      </c>
      <c r="O297">
        <v>-5.38066546600399E-2</v>
      </c>
    </row>
    <row r="298" spans="1:15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7">
        <v>4</v>
      </c>
      <c r="M298">
        <v>21.17</v>
      </c>
      <c r="O298">
        <v>6.7492456954777166E-2</v>
      </c>
    </row>
    <row r="299" spans="1:15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7">
        <v>4</v>
      </c>
      <c r="M299">
        <v>-34.18</v>
      </c>
      <c r="O299">
        <v>-0.11905674637615155</v>
      </c>
    </row>
    <row r="300" spans="1:15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7">
        <v>4</v>
      </c>
      <c r="M300">
        <v>0.6</v>
      </c>
      <c r="O300">
        <v>-1.8357654935914687E-3</v>
      </c>
    </row>
    <row r="301" spans="1:15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7">
        <v>3</v>
      </c>
      <c r="M301">
        <v>-31.69</v>
      </c>
      <c r="O301">
        <v>-0.11066455999324258</v>
      </c>
    </row>
    <row r="302" spans="1:15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7">
        <v>3</v>
      </c>
      <c r="M302">
        <v>29.18</v>
      </c>
      <c r="O302">
        <v>9.4489008331122934E-2</v>
      </c>
    </row>
    <row r="303" spans="1:15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7">
        <v>3</v>
      </c>
      <c r="M303">
        <v>4.05</v>
      </c>
      <c r="O303">
        <v>9.7919626273065257E-3</v>
      </c>
    </row>
    <row r="304" spans="1:15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7">
        <v>3</v>
      </c>
      <c r="M304">
        <v>7.33</v>
      </c>
      <c r="O304">
        <v>2.0846730232102303E-2</v>
      </c>
    </row>
    <row r="305" spans="1:15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7">
        <v>1</v>
      </c>
      <c r="M305">
        <v>7.56</v>
      </c>
      <c r="O305">
        <v>2.1621912106828834E-2</v>
      </c>
    </row>
    <row r="306" spans="1:15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7">
        <v>3</v>
      </c>
      <c r="M306">
        <v>-14.83</v>
      </c>
      <c r="O306">
        <v>-5.3840358219810619E-2</v>
      </c>
    </row>
    <row r="307" spans="1:15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7">
        <v>2</v>
      </c>
      <c r="M307">
        <v>-52.68</v>
      </c>
      <c r="O307">
        <v>-0.18140833195198136</v>
      </c>
    </row>
    <row r="308" spans="1:15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7">
        <v>4</v>
      </c>
      <c r="M308">
        <v>-15.79</v>
      </c>
      <c r="O308">
        <v>-5.7075899957799624E-2</v>
      </c>
    </row>
    <row r="309" spans="1:15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7">
        <v>2</v>
      </c>
      <c r="M309">
        <v>3.19</v>
      </c>
      <c r="O309">
        <v>6.8934564870247071E-3</v>
      </c>
    </row>
    <row r="310" spans="1:15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7">
        <v>4</v>
      </c>
      <c r="M310">
        <v>22.77</v>
      </c>
      <c r="O310">
        <v>7.2885026518092172E-2</v>
      </c>
    </row>
    <row r="311" spans="1:15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7">
        <v>1</v>
      </c>
      <c r="M311">
        <v>-3.64</v>
      </c>
      <c r="O311">
        <v>-1.6126074836376254E-2</v>
      </c>
    </row>
    <row r="312" spans="1:15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7">
        <v>2</v>
      </c>
      <c r="M312">
        <v>-14.98</v>
      </c>
      <c r="O312">
        <v>-5.4345911616371402E-2</v>
      </c>
    </row>
    <row r="313" spans="1:15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7">
        <v>2</v>
      </c>
      <c r="M313">
        <v>6.62</v>
      </c>
      <c r="O313">
        <v>1.8453777488381264E-2</v>
      </c>
    </row>
    <row r="314" spans="1:15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7">
        <v>4</v>
      </c>
      <c r="M314">
        <v>3.35</v>
      </c>
      <c r="O314">
        <v>7.432713443356209E-3</v>
      </c>
    </row>
    <row r="315" spans="1:15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7">
        <v>4</v>
      </c>
      <c r="M315">
        <v>-92.12</v>
      </c>
      <c r="O315">
        <v>-0.31433517168769648</v>
      </c>
    </row>
    <row r="316" spans="1:15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7">
        <v>3</v>
      </c>
      <c r="M316">
        <v>-128.77000000000001</v>
      </c>
      <c r="O316">
        <v>-0.43785871824738098</v>
      </c>
    </row>
    <row r="317" spans="1:15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7">
        <v>4</v>
      </c>
      <c r="M317">
        <v>8.31</v>
      </c>
      <c r="O317">
        <v>2.4149679089632749E-2</v>
      </c>
    </row>
    <row r="318" spans="1:15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7">
        <v>3</v>
      </c>
      <c r="M318">
        <v>12.79</v>
      </c>
      <c r="O318">
        <v>3.924887386691478E-2</v>
      </c>
    </row>
    <row r="319" spans="1:15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7">
        <v>1</v>
      </c>
      <c r="M319">
        <v>-45.36</v>
      </c>
      <c r="O319">
        <v>-0.1567373261998152</v>
      </c>
    </row>
    <row r="320" spans="1:15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7">
        <v>3</v>
      </c>
      <c r="M320">
        <v>-29.51</v>
      </c>
      <c r="O320">
        <v>-0.10331718396322587</v>
      </c>
    </row>
    <row r="321" spans="1:15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7">
        <v>5</v>
      </c>
      <c r="M321">
        <v>11.24</v>
      </c>
      <c r="O321">
        <v>3.4024822102453361E-2</v>
      </c>
    </row>
    <row r="322" spans="1:15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7">
        <v>4</v>
      </c>
      <c r="M322">
        <v>7.23</v>
      </c>
      <c r="O322">
        <v>2.0509694634395115E-2</v>
      </c>
    </row>
    <row r="323" spans="1:15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7">
        <v>4</v>
      </c>
      <c r="M323">
        <v>42.55</v>
      </c>
      <c r="O323">
        <v>0.139550667744574</v>
      </c>
    </row>
    <row r="324" spans="1:15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7">
        <v>3</v>
      </c>
      <c r="M324">
        <v>-5.39</v>
      </c>
      <c r="O324">
        <v>-2.2024197796252046E-2</v>
      </c>
    </row>
    <row r="325" spans="1:15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7">
        <v>4</v>
      </c>
      <c r="M325">
        <v>-9.8000000000000007</v>
      </c>
      <c r="O325">
        <v>-3.6887467655139047E-2</v>
      </c>
    </row>
    <row r="326" spans="1:15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7">
        <v>2</v>
      </c>
      <c r="M326">
        <v>3.88</v>
      </c>
      <c r="O326">
        <v>9.2190021112043066E-3</v>
      </c>
    </row>
    <row r="327" spans="1:15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7">
        <v>2</v>
      </c>
      <c r="M327">
        <v>2.0699999999999998</v>
      </c>
      <c r="O327">
        <v>3.1186577927041982E-3</v>
      </c>
    </row>
    <row r="328" spans="1:15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7">
        <v>2</v>
      </c>
      <c r="M328">
        <v>11.75</v>
      </c>
      <c r="O328">
        <v>3.5743703650760024E-2</v>
      </c>
    </row>
    <row r="329" spans="1:15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7">
        <v>4</v>
      </c>
      <c r="M329">
        <v>39.76</v>
      </c>
      <c r="O329">
        <v>0.13014737456854344</v>
      </c>
    </row>
    <row r="330" spans="1:15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7">
        <v>2</v>
      </c>
      <c r="M330">
        <v>-11.87</v>
      </c>
      <c r="O330">
        <v>-4.386410452767784E-2</v>
      </c>
    </row>
    <row r="331" spans="1:15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7">
        <v>4</v>
      </c>
      <c r="M331">
        <v>-150.13</v>
      </c>
      <c r="O331">
        <v>-0.50984952191763633</v>
      </c>
    </row>
    <row r="332" spans="1:15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7">
        <v>3</v>
      </c>
      <c r="M332">
        <v>-15.95</v>
      </c>
      <c r="O332">
        <v>-5.7615156914131126E-2</v>
      </c>
    </row>
    <row r="333" spans="1:15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7">
        <v>3</v>
      </c>
      <c r="M333">
        <v>25.83</v>
      </c>
      <c r="O333">
        <v>8.3198315807932119E-2</v>
      </c>
    </row>
    <row r="334" spans="1:15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7">
        <v>4</v>
      </c>
      <c r="M334">
        <v>-83.09</v>
      </c>
      <c r="O334">
        <v>-0.28390085721473735</v>
      </c>
    </row>
    <row r="335" spans="1:15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7">
        <v>2</v>
      </c>
      <c r="M335">
        <v>1.07</v>
      </c>
      <c r="O335">
        <v>-2.5169818436768357E-4</v>
      </c>
    </row>
    <row r="336" spans="1:15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7">
        <v>3</v>
      </c>
      <c r="M336">
        <v>10.17</v>
      </c>
      <c r="O336">
        <v>3.0418541206986449E-2</v>
      </c>
    </row>
    <row r="337" spans="1:15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7">
        <v>2</v>
      </c>
      <c r="M337">
        <v>-3697.75</v>
      </c>
      <c r="O337">
        <v>-12.466591793297388</v>
      </c>
    </row>
    <row r="338" spans="1:15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7">
        <v>4</v>
      </c>
      <c r="M338">
        <v>-6.71</v>
      </c>
      <c r="O338">
        <v>-2.647306768598693E-2</v>
      </c>
    </row>
    <row r="339" spans="1:15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7">
        <v>1</v>
      </c>
      <c r="M339">
        <v>-27.17</v>
      </c>
      <c r="O339">
        <v>-9.5430550976877651E-2</v>
      </c>
    </row>
    <row r="340" spans="1:15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7">
        <v>4</v>
      </c>
      <c r="M340">
        <v>-21.45</v>
      </c>
      <c r="O340">
        <v>-7.6152114788026484E-2</v>
      </c>
    </row>
    <row r="341" spans="1:15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7">
        <v>2</v>
      </c>
      <c r="M341">
        <v>-11.01</v>
      </c>
      <c r="O341">
        <v>-4.0965598387396024E-2</v>
      </c>
    </row>
    <row r="342" spans="1:15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7">
        <v>4</v>
      </c>
      <c r="M342">
        <v>-10.88</v>
      </c>
      <c r="O342">
        <v>-4.0527452110376685E-2</v>
      </c>
    </row>
    <row r="343" spans="1:15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7">
        <v>4</v>
      </c>
      <c r="M343">
        <v>39.200000000000003</v>
      </c>
      <c r="O343">
        <v>0.12825997522138322</v>
      </c>
    </row>
    <row r="344" spans="1:15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7">
        <v>2</v>
      </c>
      <c r="M344">
        <v>-57.79</v>
      </c>
      <c r="O344">
        <v>-0.1986308509948187</v>
      </c>
    </row>
    <row r="345" spans="1:15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7">
        <v>4</v>
      </c>
      <c r="M345">
        <v>0.36</v>
      </c>
      <c r="O345">
        <v>-2.6446509280887206E-3</v>
      </c>
    </row>
    <row r="346" spans="1:15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7">
        <v>4</v>
      </c>
      <c r="M346">
        <v>-44.69</v>
      </c>
      <c r="O346">
        <v>-0.15447918769517702</v>
      </c>
    </row>
    <row r="347" spans="1:15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7">
        <v>5</v>
      </c>
      <c r="M347">
        <v>-8.99</v>
      </c>
      <c r="O347">
        <v>-3.4157479313710826E-2</v>
      </c>
    </row>
    <row r="348" spans="1:15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7">
        <v>2</v>
      </c>
      <c r="M348">
        <v>-4.08</v>
      </c>
      <c r="O348">
        <v>-1.7609031466287881E-2</v>
      </c>
    </row>
    <row r="349" spans="1:15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7">
        <v>3</v>
      </c>
      <c r="M349">
        <v>11.55</v>
      </c>
      <c r="O349">
        <v>3.5069632455345646E-2</v>
      </c>
    </row>
    <row r="350" spans="1:15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7">
        <v>3</v>
      </c>
      <c r="M350">
        <v>-126.02</v>
      </c>
      <c r="O350">
        <v>-0.42859023931043322</v>
      </c>
    </row>
    <row r="351" spans="1:15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7">
        <v>3</v>
      </c>
      <c r="M351">
        <v>-10.220000000000001</v>
      </c>
      <c r="O351">
        <v>-3.830301716550924E-2</v>
      </c>
    </row>
    <row r="352" spans="1:15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7">
        <v>2</v>
      </c>
      <c r="M352">
        <v>21.99</v>
      </c>
      <c r="O352">
        <v>7.02561488559761E-2</v>
      </c>
    </row>
    <row r="353" spans="1:15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7">
        <v>4</v>
      </c>
      <c r="M353">
        <v>2.74</v>
      </c>
      <c r="O353">
        <v>5.3767962973423613E-3</v>
      </c>
    </row>
    <row r="354" spans="1:15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7">
        <v>3</v>
      </c>
      <c r="M354">
        <v>-19.77</v>
      </c>
      <c r="O354">
        <v>-7.0489916746545714E-2</v>
      </c>
    </row>
    <row r="355" spans="1:15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7">
        <v>4</v>
      </c>
      <c r="M355">
        <v>-2.36</v>
      </c>
      <c r="O355">
        <v>-1.1812019185724242E-2</v>
      </c>
    </row>
    <row r="356" spans="1:15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7">
        <v>1</v>
      </c>
      <c r="M356">
        <v>2.61</v>
      </c>
      <c r="O356">
        <v>4.9386500203230151E-3</v>
      </c>
    </row>
    <row r="357" spans="1:15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7">
        <v>3</v>
      </c>
      <c r="M357">
        <v>-1.0900000000000001</v>
      </c>
      <c r="O357">
        <v>-7.53166709484295E-3</v>
      </c>
    </row>
    <row r="358" spans="1:15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7">
        <v>2</v>
      </c>
      <c r="M358">
        <v>-1373.45</v>
      </c>
      <c r="O358">
        <v>-4.6328733957892112</v>
      </c>
    </row>
    <row r="359" spans="1:15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7">
        <v>3</v>
      </c>
      <c r="M359">
        <v>-56.62</v>
      </c>
      <c r="O359">
        <v>-0.19468753450164458</v>
      </c>
    </row>
    <row r="360" spans="1:15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7">
        <v>4</v>
      </c>
      <c r="M360">
        <v>-17.059999999999999</v>
      </c>
      <c r="O360">
        <v>-6.1356252048680913E-2</v>
      </c>
    </row>
    <row r="361" spans="1:15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7">
        <v>3</v>
      </c>
      <c r="M361">
        <v>2.5099999999999998</v>
      </c>
      <c r="O361">
        <v>4.6016144226158264E-3</v>
      </c>
    </row>
    <row r="362" spans="1:15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7">
        <v>4</v>
      </c>
      <c r="M362">
        <v>-453.05</v>
      </c>
      <c r="O362">
        <v>-1.5307977544922511</v>
      </c>
    </row>
    <row r="363" spans="1:15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7">
        <v>4</v>
      </c>
      <c r="M363">
        <v>20.76</v>
      </c>
      <c r="O363">
        <v>6.6110611004177686E-2</v>
      </c>
    </row>
    <row r="364" spans="1:15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7">
        <v>2</v>
      </c>
      <c r="M364">
        <v>-82.63</v>
      </c>
      <c r="O364">
        <v>-0.28235049346528429</v>
      </c>
    </row>
    <row r="365" spans="1:15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7">
        <v>2</v>
      </c>
      <c r="M365">
        <v>6.48</v>
      </c>
      <c r="O365">
        <v>1.7981927651591203E-2</v>
      </c>
    </row>
    <row r="366" spans="1:15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7">
        <v>4</v>
      </c>
      <c r="M366">
        <v>-9.49</v>
      </c>
      <c r="O366">
        <v>-3.5842657302246762E-2</v>
      </c>
    </row>
    <row r="367" spans="1:15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7">
        <v>5</v>
      </c>
      <c r="M367">
        <v>60.13</v>
      </c>
      <c r="O367">
        <v>0.19880152582149771</v>
      </c>
    </row>
    <row r="368" spans="1:15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7">
        <v>2</v>
      </c>
      <c r="M368">
        <v>-4.91</v>
      </c>
      <c r="O368">
        <v>-2.0406426927257543E-2</v>
      </c>
    </row>
    <row r="369" spans="1:15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7">
        <v>2</v>
      </c>
      <c r="M369">
        <v>-10.93</v>
      </c>
      <c r="O369">
        <v>-4.0695969909230273E-2</v>
      </c>
    </row>
    <row r="370" spans="1:15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7">
        <v>1</v>
      </c>
      <c r="M370">
        <v>8.91</v>
      </c>
      <c r="O370">
        <v>2.6171892675875878E-2</v>
      </c>
    </row>
    <row r="371" spans="1:15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7">
        <v>2</v>
      </c>
      <c r="M371">
        <v>6.18</v>
      </c>
      <c r="O371">
        <v>1.6970820858469637E-2</v>
      </c>
    </row>
    <row r="372" spans="1:15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7">
        <v>3</v>
      </c>
      <c r="M372">
        <v>-2.63</v>
      </c>
      <c r="O372">
        <v>-1.2722015299533649E-2</v>
      </c>
    </row>
    <row r="373" spans="1:15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7">
        <v>4</v>
      </c>
      <c r="M373">
        <v>-12.32</v>
      </c>
      <c r="O373">
        <v>-4.5380764717360196E-2</v>
      </c>
    </row>
    <row r="374" spans="1:15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7">
        <v>2</v>
      </c>
      <c r="M374">
        <v>-509.26</v>
      </c>
      <c r="O374">
        <v>-1.7202454639634615</v>
      </c>
    </row>
    <row r="375" spans="1:15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7">
        <v>3</v>
      </c>
      <c r="M375">
        <v>-249.47</v>
      </c>
      <c r="O375">
        <v>-0.84466068467995714</v>
      </c>
    </row>
    <row r="376" spans="1:15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7">
        <v>4</v>
      </c>
      <c r="M376">
        <v>-6.58</v>
      </c>
      <c r="O376">
        <v>-2.6034921408967585E-2</v>
      </c>
    </row>
    <row r="377" spans="1:15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7">
        <v>3</v>
      </c>
      <c r="M377">
        <v>14.84</v>
      </c>
      <c r="O377">
        <v>4.6158103619912141E-2</v>
      </c>
    </row>
    <row r="378" spans="1:15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7">
        <v>4</v>
      </c>
      <c r="M378">
        <v>-93.49</v>
      </c>
      <c r="O378">
        <v>-0.31895255937628486</v>
      </c>
    </row>
    <row r="379" spans="1:15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7">
        <v>3</v>
      </c>
      <c r="M379">
        <v>-5.74</v>
      </c>
      <c r="O379">
        <v>-2.3203822388227206E-2</v>
      </c>
    </row>
    <row r="380" spans="1:15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7">
        <v>3</v>
      </c>
      <c r="M380">
        <v>3.8</v>
      </c>
      <c r="O380">
        <v>8.9493736330385557E-3</v>
      </c>
    </row>
    <row r="381" spans="1:15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7">
        <v>3</v>
      </c>
      <c r="M381">
        <v>1.88</v>
      </c>
      <c r="O381">
        <v>2.478290157060541E-3</v>
      </c>
    </row>
    <row r="382" spans="1:15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7">
        <v>3</v>
      </c>
      <c r="M382">
        <v>5.21</v>
      </c>
      <c r="O382">
        <v>1.370157556070991E-2</v>
      </c>
    </row>
    <row r="383" spans="1:15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7">
        <v>3</v>
      </c>
      <c r="M383">
        <v>-31.55</v>
      </c>
      <c r="O383">
        <v>-0.1101927101564525</v>
      </c>
    </row>
    <row r="384" spans="1:15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7">
        <v>3</v>
      </c>
      <c r="M384">
        <v>2.61</v>
      </c>
      <c r="O384">
        <v>4.9386500203230151E-3</v>
      </c>
    </row>
    <row r="385" spans="1:15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7">
        <v>2</v>
      </c>
      <c r="M385">
        <v>-4.16</v>
      </c>
      <c r="O385">
        <v>-1.7878659944453631E-2</v>
      </c>
    </row>
    <row r="386" spans="1:15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7">
        <v>4</v>
      </c>
      <c r="M386">
        <v>9.02</v>
      </c>
      <c r="O386">
        <v>2.6542631833353782E-2</v>
      </c>
    </row>
    <row r="387" spans="1:15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7">
        <v>3</v>
      </c>
      <c r="M387">
        <v>20.39</v>
      </c>
      <c r="O387">
        <v>6.4863579292661094E-2</v>
      </c>
    </row>
    <row r="388" spans="1:15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7">
        <v>5</v>
      </c>
      <c r="M388">
        <v>68.59</v>
      </c>
      <c r="O388">
        <v>0.22731473738752581</v>
      </c>
    </row>
    <row r="389" spans="1:15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7">
        <v>3</v>
      </c>
      <c r="M389">
        <v>65.930000000000007</v>
      </c>
      <c r="O389">
        <v>0.21834959048851463</v>
      </c>
    </row>
    <row r="390" spans="1:15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7">
        <v>3</v>
      </c>
      <c r="M390">
        <v>-13.38</v>
      </c>
      <c r="O390">
        <v>-4.895334205305639E-2</v>
      </c>
    </row>
    <row r="391" spans="1:15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7">
        <v>3</v>
      </c>
      <c r="M391">
        <v>2.77</v>
      </c>
      <c r="O391">
        <v>5.4779069766545171E-3</v>
      </c>
    </row>
    <row r="392" spans="1:15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7">
        <v>2</v>
      </c>
      <c r="M392">
        <v>-4.5999999999999996</v>
      </c>
      <c r="O392">
        <v>-1.9361616574365258E-2</v>
      </c>
    </row>
    <row r="393" spans="1:15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7">
        <v>1</v>
      </c>
      <c r="M393">
        <v>624.42999999999995</v>
      </c>
      <c r="O393">
        <v>2.1006934036831608</v>
      </c>
    </row>
    <row r="394" spans="1:15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7">
        <v>6</v>
      </c>
      <c r="M394">
        <v>-14.37</v>
      </c>
      <c r="O394">
        <v>-5.2289994470357551E-2</v>
      </c>
    </row>
    <row r="395" spans="1:15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7">
        <v>4</v>
      </c>
      <c r="M395">
        <v>-16.61</v>
      </c>
      <c r="O395">
        <v>-5.9839591858998564E-2</v>
      </c>
    </row>
    <row r="396" spans="1:15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7">
        <v>4</v>
      </c>
      <c r="M396">
        <v>14.49</v>
      </c>
      <c r="O396">
        <v>4.4978479027936981E-2</v>
      </c>
    </row>
    <row r="397" spans="1:15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7">
        <v>2</v>
      </c>
      <c r="M397">
        <v>7.94</v>
      </c>
      <c r="O397">
        <v>2.2902647378116151E-2</v>
      </c>
    </row>
    <row r="398" spans="1:15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7">
        <v>5</v>
      </c>
      <c r="M398">
        <v>-48.93</v>
      </c>
      <c r="O398">
        <v>-0.16876949703796182</v>
      </c>
    </row>
    <row r="399" spans="1:15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7">
        <v>3</v>
      </c>
      <c r="M399">
        <v>22.47</v>
      </c>
      <c r="O399">
        <v>7.1873919724970606E-2</v>
      </c>
    </row>
    <row r="400" spans="1:15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7">
        <v>5</v>
      </c>
      <c r="M400">
        <v>0.19</v>
      </c>
      <c r="O400">
        <v>-3.2176114441909405E-3</v>
      </c>
    </row>
    <row r="401" spans="1:15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7">
        <v>4</v>
      </c>
      <c r="M401">
        <v>-0.03</v>
      </c>
      <c r="O401">
        <v>-3.9590897591467548E-3</v>
      </c>
    </row>
    <row r="402" spans="1:15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7">
        <v>4</v>
      </c>
      <c r="M402">
        <v>13.88</v>
      </c>
      <c r="O402">
        <v>4.2922561881923137E-2</v>
      </c>
    </row>
    <row r="403" spans="1:15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7">
        <v>2</v>
      </c>
      <c r="M403">
        <v>-1477.9</v>
      </c>
      <c r="O403">
        <v>-4.9849070775943698</v>
      </c>
    </row>
    <row r="404" spans="1:15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7">
        <v>3</v>
      </c>
      <c r="M404">
        <v>2.0099999999999998</v>
      </c>
      <c r="O404">
        <v>2.916436434079885E-3</v>
      </c>
    </row>
    <row r="405" spans="1:15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7">
        <v>3</v>
      </c>
      <c r="M405">
        <v>2.89</v>
      </c>
      <c r="O405">
        <v>5.8823496939031427E-3</v>
      </c>
    </row>
    <row r="406" spans="1:15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7">
        <v>5</v>
      </c>
      <c r="M406">
        <v>10.56</v>
      </c>
      <c r="O406">
        <v>3.1732980038044485E-2</v>
      </c>
    </row>
    <row r="407" spans="1:15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7">
        <v>3</v>
      </c>
      <c r="M407">
        <v>97.73</v>
      </c>
      <c r="O407">
        <v>0.32552691055940053</v>
      </c>
    </row>
    <row r="408" spans="1:15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7">
        <v>3</v>
      </c>
      <c r="M408">
        <v>18.25</v>
      </c>
      <c r="O408">
        <v>5.7651017501727263E-2</v>
      </c>
    </row>
    <row r="409" spans="1:15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7">
        <v>2</v>
      </c>
      <c r="M409">
        <v>6.52</v>
      </c>
      <c r="O409">
        <v>1.8116741890674075E-2</v>
      </c>
    </row>
    <row r="410" spans="1:15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7">
        <v>1</v>
      </c>
      <c r="M410">
        <v>9.6300000000000008</v>
      </c>
      <c r="O410">
        <v>2.8598548979367634E-2</v>
      </c>
    </row>
    <row r="411" spans="1:15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7">
        <v>4</v>
      </c>
      <c r="M411">
        <v>0.09</v>
      </c>
      <c r="O411">
        <v>-3.5546470418981284E-3</v>
      </c>
    </row>
    <row r="412" spans="1:15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7">
        <v>2</v>
      </c>
      <c r="M412">
        <v>-4.68</v>
      </c>
      <c r="O412">
        <v>-1.9631245052531009E-2</v>
      </c>
    </row>
    <row r="413" spans="1:15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7">
        <v>3</v>
      </c>
      <c r="M413">
        <v>25.34</v>
      </c>
      <c r="O413">
        <v>8.1546841379166901E-2</v>
      </c>
    </row>
    <row r="414" spans="1:15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7">
        <v>2</v>
      </c>
      <c r="M414">
        <v>14.69</v>
      </c>
      <c r="O414">
        <v>4.5652550223351358E-2</v>
      </c>
    </row>
    <row r="415" spans="1:15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7">
        <v>2</v>
      </c>
      <c r="M415">
        <v>-14.95</v>
      </c>
      <c r="O415">
        <v>-5.4244800937059238E-2</v>
      </c>
    </row>
    <row r="416" spans="1:15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7">
        <v>4</v>
      </c>
      <c r="M416">
        <v>-13</v>
      </c>
      <c r="O416">
        <v>-4.7672606781769072E-2</v>
      </c>
    </row>
    <row r="417" spans="1:15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7">
        <v>2</v>
      </c>
      <c r="M417">
        <v>24.45</v>
      </c>
      <c r="O417">
        <v>7.8547224559572928E-2</v>
      </c>
    </row>
    <row r="418" spans="1:15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7">
        <v>3</v>
      </c>
      <c r="M418">
        <v>7.94</v>
      </c>
      <c r="O418">
        <v>2.2902647378116151E-2</v>
      </c>
    </row>
    <row r="419" spans="1:15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7">
        <v>4</v>
      </c>
      <c r="M419">
        <v>198.76</v>
      </c>
      <c r="O419">
        <v>0.66603397492297278</v>
      </c>
    </row>
    <row r="420" spans="1:15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7">
        <v>2</v>
      </c>
      <c r="M420">
        <v>6.96</v>
      </c>
      <c r="O420">
        <v>1.9599698520585705E-2</v>
      </c>
    </row>
    <row r="421" spans="1:15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7">
        <v>2</v>
      </c>
      <c r="M421">
        <v>-10.54</v>
      </c>
      <c r="O421">
        <v>-3.9381531078172237E-2</v>
      </c>
    </row>
    <row r="422" spans="1:15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7">
        <v>2</v>
      </c>
      <c r="M422">
        <v>12.13</v>
      </c>
      <c r="O422">
        <v>3.7024438922047341E-2</v>
      </c>
    </row>
    <row r="423" spans="1:15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7">
        <v>3</v>
      </c>
      <c r="M423">
        <v>-11.88</v>
      </c>
      <c r="O423">
        <v>-4.3897808087448566E-2</v>
      </c>
    </row>
    <row r="424" spans="1:15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7">
        <v>4</v>
      </c>
      <c r="M424">
        <v>13.67</v>
      </c>
      <c r="O424">
        <v>4.221478712673804E-2</v>
      </c>
    </row>
    <row r="425" spans="1:15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7">
        <v>3</v>
      </c>
      <c r="M425">
        <v>-6.65</v>
      </c>
      <c r="O425">
        <v>-2.627084632736262E-2</v>
      </c>
    </row>
    <row r="426" spans="1:15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7">
        <v>2</v>
      </c>
      <c r="M426">
        <v>-83.6</v>
      </c>
      <c r="O426">
        <v>-0.28561973876304397</v>
      </c>
    </row>
    <row r="427" spans="1:15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7">
        <v>3</v>
      </c>
      <c r="M427">
        <v>-2.11</v>
      </c>
      <c r="O427">
        <v>-1.096943019145627E-2</v>
      </c>
    </row>
    <row r="428" spans="1:15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7">
        <v>5</v>
      </c>
      <c r="M428">
        <v>-34.65</v>
      </c>
      <c r="O428">
        <v>-0.12064081368537533</v>
      </c>
    </row>
    <row r="429" spans="1:15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7">
        <v>4</v>
      </c>
      <c r="M429">
        <v>1.1599999999999999</v>
      </c>
      <c r="O429">
        <v>5.1633853568785394E-5</v>
      </c>
    </row>
    <row r="430" spans="1:15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7">
        <v>4</v>
      </c>
      <c r="M430">
        <v>-2.08</v>
      </c>
      <c r="O430">
        <v>-1.0868319512144115E-2</v>
      </c>
    </row>
    <row r="431" spans="1:15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7">
        <v>3</v>
      </c>
      <c r="M431">
        <v>-114.5</v>
      </c>
      <c r="O431">
        <v>-0.38976373845456519</v>
      </c>
    </row>
    <row r="432" spans="1:15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7">
        <v>3</v>
      </c>
      <c r="M432">
        <v>-5.46</v>
      </c>
      <c r="O432">
        <v>-2.2260122714647078E-2</v>
      </c>
    </row>
    <row r="433" spans="1:15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7">
        <v>3</v>
      </c>
      <c r="M433">
        <v>5.42</v>
      </c>
      <c r="O433">
        <v>1.4409350315895006E-2</v>
      </c>
    </row>
    <row r="434" spans="1:15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7">
        <v>3</v>
      </c>
      <c r="M434">
        <v>-7.55</v>
      </c>
      <c r="O434">
        <v>-2.9304166706727315E-2</v>
      </c>
    </row>
    <row r="435" spans="1:15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7">
        <v>4</v>
      </c>
      <c r="M435">
        <v>-9.41</v>
      </c>
      <c r="O435">
        <v>-3.5573028824081011E-2</v>
      </c>
    </row>
    <row r="436" spans="1:15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7">
        <v>4</v>
      </c>
      <c r="M436">
        <v>-196.25</v>
      </c>
      <c r="O436">
        <v>-0.66529033958019157</v>
      </c>
    </row>
    <row r="437" spans="1:15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7">
        <v>3</v>
      </c>
      <c r="M437">
        <v>-27.32</v>
      </c>
      <c r="O437">
        <v>-9.5936104373438427E-2</v>
      </c>
    </row>
    <row r="438" spans="1:15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7">
        <v>4</v>
      </c>
      <c r="M438">
        <v>-22.28</v>
      </c>
      <c r="O438">
        <v>-7.8949510248996144E-2</v>
      </c>
    </row>
    <row r="439" spans="1:15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7">
        <v>3</v>
      </c>
      <c r="M439">
        <v>3</v>
      </c>
      <c r="O439">
        <v>6.2530888513810494E-3</v>
      </c>
    </row>
    <row r="440" spans="1:15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7">
        <v>2</v>
      </c>
      <c r="M440">
        <v>-21.82</v>
      </c>
      <c r="O440">
        <v>-7.7399146499543076E-2</v>
      </c>
    </row>
    <row r="441" spans="1:15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7">
        <v>2</v>
      </c>
      <c r="M441">
        <v>-19.72</v>
      </c>
      <c r="O441">
        <v>-7.0321398947692126E-2</v>
      </c>
    </row>
    <row r="442" spans="1:15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7">
        <v>1</v>
      </c>
      <c r="M442">
        <v>13.97</v>
      </c>
      <c r="O442">
        <v>4.3225893919859606E-2</v>
      </c>
    </row>
    <row r="443" spans="1:15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7">
        <v>2</v>
      </c>
      <c r="M443">
        <v>5.86</v>
      </c>
      <c r="O443">
        <v>1.5892306945806636E-2</v>
      </c>
    </row>
    <row r="444" spans="1:15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7">
        <v>2</v>
      </c>
      <c r="M444">
        <v>24.27</v>
      </c>
      <c r="O444">
        <v>7.7940560483699989E-2</v>
      </c>
    </row>
    <row r="445" spans="1:15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7">
        <v>2</v>
      </c>
      <c r="M445">
        <v>-333.7</v>
      </c>
      <c r="O445">
        <v>-1.1285457686287219</v>
      </c>
    </row>
    <row r="446" spans="1:15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7">
        <v>3</v>
      </c>
      <c r="M446">
        <v>-6.5</v>
      </c>
      <c r="O446">
        <v>-2.5765292930801837E-2</v>
      </c>
    </row>
    <row r="447" spans="1:15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7">
        <v>4</v>
      </c>
      <c r="M447">
        <v>-8.5</v>
      </c>
      <c r="O447">
        <v>-3.2506004884945601E-2</v>
      </c>
    </row>
    <row r="448" spans="1:15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7">
        <v>4</v>
      </c>
      <c r="M448">
        <v>-17.64</v>
      </c>
      <c r="O448">
        <v>-6.3311058515382615E-2</v>
      </c>
    </row>
    <row r="449" spans="1:15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7">
        <v>2</v>
      </c>
      <c r="M449">
        <v>15.29</v>
      </c>
      <c r="O449">
        <v>4.7674763809594484E-2</v>
      </c>
    </row>
    <row r="450" spans="1:15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7">
        <v>3</v>
      </c>
      <c r="M450">
        <v>-77.45</v>
      </c>
      <c r="O450">
        <v>-0.26489204950405187</v>
      </c>
    </row>
    <row r="451" spans="1:15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7">
        <v>2</v>
      </c>
      <c r="M451">
        <v>92.42</v>
      </c>
      <c r="O451">
        <v>0.30763032032114884</v>
      </c>
    </row>
    <row r="452" spans="1:15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7">
        <v>3</v>
      </c>
      <c r="M452">
        <v>-0.28000000000000003</v>
      </c>
      <c r="O452">
        <v>-4.8016787534147258E-3</v>
      </c>
    </row>
    <row r="453" spans="1:15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7">
        <v>3</v>
      </c>
      <c r="M453">
        <v>-48.96</v>
      </c>
      <c r="O453">
        <v>-0.16887060771727397</v>
      </c>
    </row>
    <row r="454" spans="1:15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7">
        <v>3</v>
      </c>
      <c r="M454">
        <v>-10.11</v>
      </c>
      <c r="O454">
        <v>-3.7932278008031332E-2</v>
      </c>
    </row>
    <row r="455" spans="1:15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7">
        <v>4</v>
      </c>
      <c r="M455">
        <v>2.0699999999999998</v>
      </c>
      <c r="O455">
        <v>3.1186577927041982E-3</v>
      </c>
    </row>
    <row r="456" spans="1:15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7">
        <v>3</v>
      </c>
      <c r="M456">
        <v>-10.45</v>
      </c>
      <c r="O456">
        <v>-3.9078199040235767E-2</v>
      </c>
    </row>
    <row r="457" spans="1:15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7">
        <v>3</v>
      </c>
      <c r="M457">
        <v>4.3499999999999996</v>
      </c>
      <c r="O457">
        <v>1.080306942042809E-2</v>
      </c>
    </row>
    <row r="458" spans="1:15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7">
        <v>3</v>
      </c>
      <c r="M458">
        <v>2.59</v>
      </c>
      <c r="O458">
        <v>4.8712429007815774E-3</v>
      </c>
    </row>
    <row r="459" spans="1:15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7">
        <v>3</v>
      </c>
      <c r="M459">
        <v>15.37</v>
      </c>
      <c r="O459">
        <v>4.7944392287760235E-2</v>
      </c>
    </row>
    <row r="460" spans="1:15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7">
        <v>4</v>
      </c>
      <c r="M460">
        <v>21.26</v>
      </c>
      <c r="O460">
        <v>6.7795788992713629E-2</v>
      </c>
    </row>
    <row r="461" spans="1:15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7">
        <v>5</v>
      </c>
      <c r="M461">
        <v>-6.74</v>
      </c>
      <c r="O461">
        <v>-2.6574178365299087E-2</v>
      </c>
    </row>
    <row r="462" spans="1:15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7">
        <v>5</v>
      </c>
      <c r="M462">
        <v>17.95</v>
      </c>
      <c r="O462">
        <v>5.663991070860569E-2</v>
      </c>
    </row>
    <row r="463" spans="1:15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7">
        <v>3</v>
      </c>
      <c r="M463">
        <v>23.78</v>
      </c>
      <c r="O463">
        <v>7.6289086054934771E-2</v>
      </c>
    </row>
    <row r="464" spans="1:15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7">
        <v>3</v>
      </c>
      <c r="M464">
        <v>19.57</v>
      </c>
      <c r="O464">
        <v>6.2099887391462147E-2</v>
      </c>
    </row>
    <row r="465" spans="1:15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7">
        <v>3</v>
      </c>
      <c r="M465">
        <v>85.2</v>
      </c>
      <c r="O465">
        <v>0.28329635016668986</v>
      </c>
    </row>
    <row r="466" spans="1:15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7">
        <v>4</v>
      </c>
      <c r="M466">
        <v>-3.08</v>
      </c>
      <c r="O466">
        <v>-1.4238675489215997E-2</v>
      </c>
    </row>
    <row r="467" spans="1:15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7">
        <v>3</v>
      </c>
      <c r="M467">
        <v>-447.13</v>
      </c>
      <c r="O467">
        <v>-1.5108452471079854</v>
      </c>
    </row>
    <row r="468" spans="1:15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7">
        <v>4</v>
      </c>
      <c r="M468">
        <v>-7.27</v>
      </c>
      <c r="O468">
        <v>-2.8360467033147183E-2</v>
      </c>
    </row>
    <row r="469" spans="1:15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7">
        <v>3</v>
      </c>
      <c r="M469">
        <v>-3.57</v>
      </c>
      <c r="O469">
        <v>-1.5890149917981222E-2</v>
      </c>
    </row>
    <row r="470" spans="1:15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7">
        <v>3</v>
      </c>
      <c r="M470">
        <v>7.62</v>
      </c>
      <c r="O470">
        <v>2.1824133465453147E-2</v>
      </c>
    </row>
    <row r="471" spans="1:15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7">
        <v>4</v>
      </c>
      <c r="M471">
        <v>-10.34</v>
      </c>
      <c r="O471">
        <v>-3.8707459882757866E-2</v>
      </c>
    </row>
    <row r="472" spans="1:15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7">
        <v>3</v>
      </c>
      <c r="M472">
        <v>9.1300000000000008</v>
      </c>
      <c r="O472">
        <v>2.6913370990831693E-2</v>
      </c>
    </row>
    <row r="473" spans="1:15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7">
        <v>4</v>
      </c>
      <c r="M473">
        <v>-118.85</v>
      </c>
      <c r="O473">
        <v>-0.40442478695482786</v>
      </c>
    </row>
    <row r="474" spans="1:15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7">
        <v>3</v>
      </c>
      <c r="M474">
        <v>11.13</v>
      </c>
      <c r="O474">
        <v>3.3654082944975461E-2</v>
      </c>
    </row>
    <row r="475" spans="1:15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7">
        <v>3</v>
      </c>
      <c r="M475">
        <v>9.83</v>
      </c>
      <c r="O475">
        <v>2.9272620174782008E-2</v>
      </c>
    </row>
    <row r="476" spans="1:15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7">
        <v>2</v>
      </c>
      <c r="M476">
        <v>-34.1</v>
      </c>
      <c r="O476">
        <v>-0.11878711789798579</v>
      </c>
    </row>
    <row r="477" spans="1:15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7">
        <v>2</v>
      </c>
      <c r="M477">
        <v>6.9</v>
      </c>
      <c r="O477">
        <v>1.9397477161961392E-2</v>
      </c>
    </row>
    <row r="478" spans="1:15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7">
        <v>5</v>
      </c>
      <c r="M478">
        <v>-42.76</v>
      </c>
      <c r="O478">
        <v>-0.1479744006594283</v>
      </c>
    </row>
    <row r="479" spans="1:15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7">
        <v>3</v>
      </c>
      <c r="M479">
        <v>26.45</v>
      </c>
      <c r="O479">
        <v>8.5287936513716689E-2</v>
      </c>
    </row>
    <row r="480" spans="1:15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7">
        <v>2</v>
      </c>
      <c r="M480">
        <v>156.26</v>
      </c>
      <c r="O480">
        <v>0.52279384589741773</v>
      </c>
    </row>
    <row r="481" spans="1:15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7">
        <v>5</v>
      </c>
      <c r="M481">
        <v>4.1399999999999997</v>
      </c>
      <c r="O481">
        <v>1.0095294665242996E-2</v>
      </c>
    </row>
    <row r="482" spans="1:15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7">
        <v>3</v>
      </c>
      <c r="M482">
        <v>21.65</v>
      </c>
      <c r="O482">
        <v>6.9110227823771658E-2</v>
      </c>
    </row>
    <row r="483" spans="1:15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7">
        <v>3</v>
      </c>
      <c r="M483">
        <v>18.88</v>
      </c>
      <c r="O483">
        <v>5.9774341767282545E-2</v>
      </c>
    </row>
    <row r="484" spans="1:15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7">
        <v>3</v>
      </c>
      <c r="M484">
        <v>8.08</v>
      </c>
      <c r="O484">
        <v>2.3374497214906215E-2</v>
      </c>
    </row>
    <row r="485" spans="1:15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7">
        <v>5</v>
      </c>
      <c r="M485">
        <v>216.83</v>
      </c>
      <c r="O485">
        <v>0.72693630742866178</v>
      </c>
    </row>
    <row r="486" spans="1:15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7">
        <v>5</v>
      </c>
      <c r="M486">
        <v>25.93</v>
      </c>
      <c r="O486">
        <v>8.3535351405639321E-2</v>
      </c>
    </row>
    <row r="487" spans="1:15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7">
        <v>4</v>
      </c>
      <c r="M487">
        <v>111.49</v>
      </c>
      <c r="O487">
        <v>0.37190300880390958</v>
      </c>
    </row>
    <row r="488" spans="1:15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7">
        <v>4</v>
      </c>
      <c r="M488">
        <v>13.44</v>
      </c>
      <c r="O488">
        <v>4.1439605252011499E-2</v>
      </c>
    </row>
    <row r="489" spans="1:15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7">
        <v>3</v>
      </c>
      <c r="M489">
        <v>37.79</v>
      </c>
      <c r="O489">
        <v>0.12350777329371185</v>
      </c>
    </row>
    <row r="490" spans="1:15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7">
        <v>2</v>
      </c>
      <c r="M490">
        <v>-1.26</v>
      </c>
      <c r="O490">
        <v>-8.1046276109451691E-3</v>
      </c>
    </row>
    <row r="491" spans="1:15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7">
        <v>4</v>
      </c>
      <c r="M491">
        <v>139.65</v>
      </c>
      <c r="O491">
        <v>0.46681223311825382</v>
      </c>
    </row>
    <row r="492" spans="1:15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7">
        <v>2</v>
      </c>
      <c r="M492">
        <v>1.24</v>
      </c>
      <c r="O492">
        <v>3.2126233173453627E-4</v>
      </c>
    </row>
    <row r="493" spans="1:15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7">
        <v>1</v>
      </c>
      <c r="M493">
        <v>7.38</v>
      </c>
      <c r="O493">
        <v>2.1015248030955894E-2</v>
      </c>
    </row>
    <row r="494" spans="1:15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7">
        <v>3</v>
      </c>
      <c r="M494">
        <v>154.30000000000001</v>
      </c>
      <c r="O494">
        <v>0.51618794818235691</v>
      </c>
    </row>
    <row r="495" spans="1:15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7">
        <v>2</v>
      </c>
      <c r="M495">
        <v>14.98</v>
      </c>
      <c r="O495">
        <v>4.6629953456702206E-2</v>
      </c>
    </row>
    <row r="496" spans="1:15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7">
        <v>4</v>
      </c>
      <c r="M496">
        <v>77.16</v>
      </c>
      <c r="O496">
        <v>0.25619868811103186</v>
      </c>
    </row>
    <row r="497" spans="1:15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7">
        <v>2</v>
      </c>
      <c r="M497">
        <v>18.41</v>
      </c>
      <c r="O497">
        <v>5.8190274458058765E-2</v>
      </c>
    </row>
    <row r="498" spans="1:15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7">
        <v>2</v>
      </c>
      <c r="M498">
        <v>4.53</v>
      </c>
      <c r="O498">
        <v>1.1409733496301032E-2</v>
      </c>
    </row>
    <row r="499" spans="1:15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7">
        <v>2</v>
      </c>
      <c r="M499">
        <v>7.07</v>
      </c>
      <c r="O499">
        <v>1.9970437678063613E-2</v>
      </c>
    </row>
    <row r="500" spans="1:15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7">
        <v>4</v>
      </c>
      <c r="M500">
        <v>3.81</v>
      </c>
      <c r="O500">
        <v>8.9830771928092745E-3</v>
      </c>
    </row>
    <row r="501" spans="1:15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7">
        <v>2</v>
      </c>
      <c r="M501">
        <v>-0.44</v>
      </c>
      <c r="O501">
        <v>-5.340935709746226E-3</v>
      </c>
    </row>
    <row r="502" spans="1:15" x14ac:dyDescent="0.25">
      <c r="B502" s="2"/>
      <c r="C502" s="2"/>
    </row>
    <row r="503" spans="1:15" x14ac:dyDescent="0.25">
      <c r="B503" s="2"/>
      <c r="C503" s="2"/>
    </row>
    <row r="504" spans="1:15" x14ac:dyDescent="0.25">
      <c r="B504" s="2"/>
      <c r="C504" s="2"/>
    </row>
    <row r="505" spans="1:15" x14ac:dyDescent="0.25">
      <c r="B505" s="2"/>
      <c r="C505" s="2"/>
    </row>
    <row r="506" spans="1:15" x14ac:dyDescent="0.25">
      <c r="B506" s="2"/>
      <c r="C506" s="2"/>
    </row>
    <row r="507" spans="1:15" x14ac:dyDescent="0.25">
      <c r="B507" s="2"/>
      <c r="C507" s="2"/>
    </row>
    <row r="508" spans="1:15" x14ac:dyDescent="0.25">
      <c r="B508" s="2"/>
      <c r="C508" s="2"/>
    </row>
    <row r="509" spans="1:15" x14ac:dyDescent="0.25">
      <c r="B509" s="2"/>
      <c r="C509" s="2"/>
    </row>
    <row r="510" spans="1:15" x14ac:dyDescent="0.25">
      <c r="B510" s="2"/>
      <c r="C510" s="2"/>
    </row>
    <row r="511" spans="1:15" x14ac:dyDescent="0.25">
      <c r="B511" s="2"/>
      <c r="C511" s="2"/>
    </row>
    <row r="512" spans="1:15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429F-D9BF-4CF7-87EB-EDE1FC5024A2}">
  <dimension ref="A3:B6"/>
  <sheetViews>
    <sheetView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6" t="s">
        <v>9</v>
      </c>
      <c r="B3" t="s">
        <v>66</v>
      </c>
    </row>
    <row r="4" spans="1:2" x14ac:dyDescent="0.25">
      <c r="A4" t="s">
        <v>59</v>
      </c>
      <c r="B4" s="7">
        <v>287</v>
      </c>
    </row>
    <row r="5" spans="1:2" x14ac:dyDescent="0.25">
      <c r="A5" t="s">
        <v>60</v>
      </c>
      <c r="B5" s="7">
        <v>127</v>
      </c>
    </row>
    <row r="6" spans="1:2" x14ac:dyDescent="0.25">
      <c r="A6" t="s">
        <v>0</v>
      </c>
      <c r="B6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806-47EA-4E40-8879-AF5AE1FDE791}">
  <dimension ref="A1:F15"/>
  <sheetViews>
    <sheetView workbookViewId="0">
      <selection activeCell="E17" sqref="E17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11" t="s">
        <v>11</v>
      </c>
      <c r="B1" s="11"/>
      <c r="C1" s="11" t="s">
        <v>12</v>
      </c>
      <c r="D1" s="11"/>
      <c r="E1" s="11" t="s">
        <v>13</v>
      </c>
      <c r="F1" s="11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9" t="s">
        <v>67</v>
      </c>
      <c r="B3" s="9">
        <v>221.04518000000002</v>
      </c>
      <c r="C3" s="9" t="s">
        <v>67</v>
      </c>
      <c r="D3" s="9">
        <v>3.028</v>
      </c>
      <c r="E3" s="9" t="s">
        <v>67</v>
      </c>
      <c r="F3" s="9">
        <v>1.1446799999999868</v>
      </c>
    </row>
    <row r="4" spans="1:6" x14ac:dyDescent="0.25">
      <c r="A4" s="9" t="s">
        <v>68</v>
      </c>
      <c r="B4" s="9">
        <v>29.563372864370042</v>
      </c>
      <c r="C4" s="9" t="s">
        <v>68</v>
      </c>
      <c r="D4" s="9">
        <v>4.7019716156255456E-2</v>
      </c>
      <c r="E4" s="9" t="s">
        <v>68</v>
      </c>
      <c r="F4" s="9">
        <v>13.269031477455112</v>
      </c>
    </row>
    <row r="5" spans="1:6" x14ac:dyDescent="0.25">
      <c r="A5" s="9" t="s">
        <v>69</v>
      </c>
      <c r="B5" s="9">
        <v>39.099999999999994</v>
      </c>
      <c r="C5" s="9" t="s">
        <v>69</v>
      </c>
      <c r="D5" s="9">
        <v>3</v>
      </c>
      <c r="E5" s="9" t="s">
        <v>69</v>
      </c>
      <c r="F5" s="9">
        <v>5.1099999999999994</v>
      </c>
    </row>
    <row r="6" spans="1:6" x14ac:dyDescent="0.25">
      <c r="A6" s="9" t="s">
        <v>70</v>
      </c>
      <c r="B6" s="9">
        <v>15.56</v>
      </c>
      <c r="C6" s="9" t="s">
        <v>70</v>
      </c>
      <c r="D6" s="9">
        <v>3</v>
      </c>
      <c r="E6" s="9" t="s">
        <v>70</v>
      </c>
      <c r="F6" s="9">
        <v>3.19</v>
      </c>
    </row>
    <row r="7" spans="1:6" x14ac:dyDescent="0.25">
      <c r="A7" s="9" t="s">
        <v>71</v>
      </c>
      <c r="B7" s="9">
        <v>661.05711368904088</v>
      </c>
      <c r="C7" s="9" t="s">
        <v>71</v>
      </c>
      <c r="D7" s="9">
        <v>1.0513928160813233</v>
      </c>
      <c r="E7" s="9" t="s">
        <v>71</v>
      </c>
      <c r="F7" s="9">
        <v>296.70456379174101</v>
      </c>
    </row>
    <row r="8" spans="1:6" x14ac:dyDescent="0.25">
      <c r="A8" s="9" t="s">
        <v>72</v>
      </c>
      <c r="B8" s="9">
        <v>436996.50755888544</v>
      </c>
      <c r="C8" s="9" t="s">
        <v>72</v>
      </c>
      <c r="D8" s="9">
        <v>1.1054268537074152</v>
      </c>
      <c r="E8" s="9" t="s">
        <v>72</v>
      </c>
      <c r="F8" s="9">
        <v>88033.598174847299</v>
      </c>
    </row>
    <row r="9" spans="1:6" x14ac:dyDescent="0.25">
      <c r="A9" s="9" t="s">
        <v>73</v>
      </c>
      <c r="B9" s="9">
        <v>118.67727208498866</v>
      </c>
      <c r="C9" s="9" t="s">
        <v>73</v>
      </c>
      <c r="D9" s="9">
        <v>-0.10745136231833463</v>
      </c>
      <c r="E9" s="9" t="s">
        <v>73</v>
      </c>
      <c r="F9" s="9">
        <v>168.35654925445161</v>
      </c>
    </row>
    <row r="10" spans="1:6" x14ac:dyDescent="0.25">
      <c r="A10" s="9" t="s">
        <v>74</v>
      </c>
      <c r="B10" s="9">
        <v>9.6674611537653945</v>
      </c>
      <c r="C10" s="9" t="s">
        <v>74</v>
      </c>
      <c r="D10" s="9">
        <v>0.1205843266136134</v>
      </c>
      <c r="E10" s="9" t="s">
        <v>74</v>
      </c>
      <c r="F10" s="9">
        <v>3.3110919110153114</v>
      </c>
    </row>
    <row r="11" spans="1:6" x14ac:dyDescent="0.25">
      <c r="A11" s="9" t="s">
        <v>75</v>
      </c>
      <c r="B11" s="9">
        <v>9448.76</v>
      </c>
      <c r="C11" s="9" t="s">
        <v>75</v>
      </c>
      <c r="D11" s="9">
        <v>5</v>
      </c>
      <c r="E11" s="9" t="s">
        <v>75</v>
      </c>
      <c r="F11" s="9">
        <v>8325.7900000000009</v>
      </c>
    </row>
    <row r="12" spans="1:6" x14ac:dyDescent="0.25">
      <c r="A12" s="9" t="s">
        <v>76</v>
      </c>
      <c r="B12" s="9">
        <v>1.26</v>
      </c>
      <c r="C12" s="9" t="s">
        <v>76</v>
      </c>
      <c r="D12" s="9">
        <v>1</v>
      </c>
      <c r="E12" s="9" t="s">
        <v>76</v>
      </c>
      <c r="F12" s="9">
        <v>-3697.75</v>
      </c>
    </row>
    <row r="13" spans="1:6" x14ac:dyDescent="0.25">
      <c r="A13" s="9" t="s">
        <v>77</v>
      </c>
      <c r="B13" s="9">
        <v>9450.02</v>
      </c>
      <c r="C13" s="9" t="s">
        <v>77</v>
      </c>
      <c r="D13" s="9">
        <v>6</v>
      </c>
      <c r="E13" s="9" t="s">
        <v>77</v>
      </c>
      <c r="F13" s="9">
        <v>4628.04</v>
      </c>
    </row>
    <row r="14" spans="1:6" x14ac:dyDescent="0.25">
      <c r="A14" s="9" t="s">
        <v>78</v>
      </c>
      <c r="B14" s="9">
        <v>110522.59000000001</v>
      </c>
      <c r="C14" s="9" t="s">
        <v>78</v>
      </c>
      <c r="D14" s="9">
        <v>1514</v>
      </c>
      <c r="E14" s="9" t="s">
        <v>78</v>
      </c>
      <c r="F14" s="9">
        <v>572.33999999999344</v>
      </c>
    </row>
    <row r="15" spans="1:6" ht="15.75" thickBot="1" x14ac:dyDescent="0.3">
      <c r="A15" s="10" t="s">
        <v>79</v>
      </c>
      <c r="B15" s="10">
        <v>500</v>
      </c>
      <c r="C15" s="10" t="s">
        <v>79</v>
      </c>
      <c r="D15" s="10">
        <v>500</v>
      </c>
      <c r="E15" s="10" t="s">
        <v>79</v>
      </c>
      <c r="F15" s="10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Dados</vt:lpstr>
      <vt:lpstr>Bar para Var Categorica</vt:lpstr>
      <vt:lpstr>Resumo Descritivo Rápido</vt:lpstr>
      <vt:lpstr>Hist para Var Quantitativ</vt:lpstr>
      <vt:lpstr>Dispersao p Serie Temporal Data</vt:lpstr>
      <vt:lpstr>Funil Frequência</vt:lpstr>
      <vt:lpstr>segCliente</vt:lpstr>
      <vt:lpstr>vlLucro</vt:lpstr>
      <vt:lpstr>vlVenda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Jonathas Farias De Crvalho</cp:lastModifiedBy>
  <dcterms:created xsi:type="dcterms:W3CDTF">2018-09-14T14:37:12Z</dcterms:created>
  <dcterms:modified xsi:type="dcterms:W3CDTF">2022-09-18T17:26:53Z</dcterms:modified>
</cp:coreProperties>
</file>