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all 2020\SEED\seed-lab\Demo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H17" i="1" s="1"/>
  <c r="G18" i="1"/>
  <c r="H18" i="1"/>
  <c r="G19" i="1"/>
  <c r="H19" i="1"/>
  <c r="G20" i="1"/>
  <c r="H20" i="1"/>
  <c r="G21" i="1"/>
  <c r="H21" i="1" s="1"/>
  <c r="G22" i="1"/>
  <c r="H22" i="1"/>
  <c r="G23" i="1"/>
  <c r="H23" i="1"/>
  <c r="G24" i="1"/>
  <c r="H24" i="1"/>
  <c r="G25" i="1"/>
  <c r="H25" i="1" s="1"/>
  <c r="G26" i="1"/>
  <c r="H26" i="1"/>
  <c r="G27" i="1"/>
  <c r="H27" i="1"/>
  <c r="G28" i="1"/>
  <c r="H28" i="1"/>
  <c r="G29" i="1"/>
  <c r="H29" i="1" s="1"/>
  <c r="G30" i="1"/>
  <c r="H30" i="1"/>
  <c r="C70" i="1"/>
  <c r="D70" i="1" s="1"/>
  <c r="K70" i="1" s="1"/>
  <c r="L70" i="1" s="1"/>
  <c r="C71" i="1"/>
  <c r="D71" i="1" s="1"/>
  <c r="N71" i="1" s="1"/>
  <c r="C72" i="1"/>
  <c r="D72" i="1" s="1"/>
  <c r="C73" i="1"/>
  <c r="D73" i="1" s="1"/>
  <c r="N73" i="1" s="1"/>
  <c r="C74" i="1"/>
  <c r="D74" i="1" s="1"/>
  <c r="K74" i="1" s="1"/>
  <c r="L74" i="1" s="1"/>
  <c r="C75" i="1"/>
  <c r="D75" i="1" s="1"/>
  <c r="N75" i="1" s="1"/>
  <c r="C76" i="1"/>
  <c r="D76" i="1" s="1"/>
  <c r="N76" i="1" s="1"/>
  <c r="C77" i="1"/>
  <c r="C69" i="1"/>
  <c r="D69" i="1" s="1"/>
  <c r="D77" i="1"/>
  <c r="N77" i="1" s="1"/>
  <c r="D56" i="1"/>
  <c r="N56" i="1" s="1"/>
  <c r="D57" i="1"/>
  <c r="N57" i="1" s="1"/>
  <c r="D58" i="1"/>
  <c r="N58" i="1" s="1"/>
  <c r="D59" i="1"/>
  <c r="N59" i="1" s="1"/>
  <c r="D60" i="1"/>
  <c r="N60" i="1" s="1"/>
  <c r="D61" i="1"/>
  <c r="N61" i="1" s="1"/>
  <c r="D62" i="1"/>
  <c r="K62" i="1" s="1"/>
  <c r="L62" i="1" s="1"/>
  <c r="D63" i="1"/>
  <c r="N63" i="1" s="1"/>
  <c r="D55" i="1"/>
  <c r="K55" i="1" s="1"/>
  <c r="L55" i="1" s="1"/>
  <c r="N35" i="1"/>
  <c r="D48" i="1"/>
  <c r="K48" i="1" s="1"/>
  <c r="L48" i="1" s="1"/>
  <c r="D47" i="1"/>
  <c r="K47" i="1" s="1"/>
  <c r="L47" i="1" s="1"/>
  <c r="D46" i="1"/>
  <c r="K46" i="1" s="1"/>
  <c r="L46" i="1" s="1"/>
  <c r="D45" i="1"/>
  <c r="K45" i="1" s="1"/>
  <c r="L45" i="1" s="1"/>
  <c r="D44" i="1"/>
  <c r="K44" i="1" s="1"/>
  <c r="L44" i="1" s="1"/>
  <c r="D43" i="1"/>
  <c r="K43" i="1" s="1"/>
  <c r="L43" i="1" s="1"/>
  <c r="D42" i="1"/>
  <c r="K42" i="1" s="1"/>
  <c r="L42" i="1" s="1"/>
  <c r="D41" i="1"/>
  <c r="K41" i="1" s="1"/>
  <c r="L41" i="1" s="1"/>
  <c r="D40" i="1"/>
  <c r="K40" i="1" s="1"/>
  <c r="L40" i="1" s="1"/>
  <c r="D39" i="1"/>
  <c r="K39" i="1" s="1"/>
  <c r="L39" i="1" s="1"/>
  <c r="D38" i="1"/>
  <c r="K38" i="1" s="1"/>
  <c r="L38" i="1" s="1"/>
  <c r="D37" i="1"/>
  <c r="K37" i="1" s="1"/>
  <c r="L37" i="1" s="1"/>
  <c r="D36" i="1"/>
  <c r="K36" i="1" s="1"/>
  <c r="L36" i="1" s="1"/>
  <c r="K35" i="1"/>
  <c r="L35" i="1" s="1"/>
  <c r="K30" i="1"/>
  <c r="D24" i="1"/>
  <c r="K24" i="1" s="1"/>
  <c r="D25" i="1"/>
  <c r="K25" i="1" s="1"/>
  <c r="D26" i="1"/>
  <c r="K26" i="1" s="1"/>
  <c r="D27" i="1"/>
  <c r="K27" i="1" s="1"/>
  <c r="D28" i="1"/>
  <c r="K28" i="1" s="1"/>
  <c r="D29" i="1"/>
  <c r="K29" i="1" s="1"/>
  <c r="D30" i="1"/>
  <c r="D22" i="1"/>
  <c r="K22" i="1" s="1"/>
  <c r="D20" i="1"/>
  <c r="K20" i="1" s="1"/>
  <c r="D18" i="1"/>
  <c r="K18" i="1" s="1"/>
  <c r="D23" i="1"/>
  <c r="K23" i="1" s="1"/>
  <c r="D21" i="1"/>
  <c r="K21" i="1" s="1"/>
  <c r="D19" i="1"/>
  <c r="K19" i="1" s="1"/>
  <c r="K17" i="1"/>
  <c r="K6" i="1"/>
  <c r="K2" i="1"/>
  <c r="D5" i="1"/>
  <c r="K5" i="1" s="1"/>
  <c r="D4" i="1"/>
  <c r="K4" i="1" s="1"/>
  <c r="C3" i="1"/>
  <c r="D3" i="1" s="1"/>
  <c r="K3" i="1" s="1"/>
  <c r="D9" i="1"/>
  <c r="K9" i="1" s="1"/>
  <c r="C7" i="1"/>
  <c r="D7" i="1" s="1"/>
  <c r="K7" i="1" s="1"/>
  <c r="D8" i="1"/>
  <c r="K8" i="1" s="1"/>
  <c r="K77" i="1" l="1"/>
  <c r="L77" i="1" s="1"/>
  <c r="N70" i="1"/>
  <c r="K71" i="1"/>
  <c r="L71" i="1" s="1"/>
  <c r="N72" i="1"/>
  <c r="K72" i="1"/>
  <c r="L72" i="1" s="1"/>
  <c r="N69" i="1"/>
  <c r="K69" i="1"/>
  <c r="L69" i="1" s="1"/>
  <c r="N74" i="1"/>
  <c r="K75" i="1"/>
  <c r="L75" i="1" s="1"/>
  <c r="L79" i="1" s="1"/>
  <c r="N41" i="1"/>
  <c r="K76" i="1"/>
  <c r="L76" i="1" s="1"/>
  <c r="K73" i="1"/>
  <c r="L73" i="1" s="1"/>
  <c r="N55" i="1"/>
  <c r="K57" i="1"/>
  <c r="L57" i="1" s="1"/>
  <c r="N62" i="1"/>
  <c r="K59" i="1"/>
  <c r="L59" i="1" s="1"/>
  <c r="L50" i="1"/>
  <c r="N43" i="1"/>
  <c r="N42" i="1"/>
  <c r="N48" i="1"/>
  <c r="N40" i="1"/>
  <c r="K56" i="1"/>
  <c r="L56" i="1" s="1"/>
  <c r="N47" i="1"/>
  <c r="N39" i="1"/>
  <c r="N46" i="1"/>
  <c r="N38" i="1"/>
  <c r="N45" i="1"/>
  <c r="N37" i="1"/>
  <c r="N44" i="1"/>
  <c r="N36" i="1"/>
  <c r="K61" i="1"/>
  <c r="L61" i="1" s="1"/>
  <c r="K58" i="1"/>
  <c r="L58" i="1" s="1"/>
  <c r="K63" i="1"/>
  <c r="L63" i="1" s="1"/>
  <c r="K60" i="1"/>
  <c r="L60" i="1" s="1"/>
  <c r="L49" i="1"/>
  <c r="L78" i="1" l="1"/>
  <c r="L64" i="1"/>
  <c r="L65" i="1"/>
</calcChain>
</file>

<file path=xl/sharedStrings.xml><?xml version="1.0" encoding="utf-8"?>
<sst xmlns="http://schemas.openxmlformats.org/spreadsheetml/2006/main" count="52" uniqueCount="17">
  <si>
    <t>x (inches)</t>
  </si>
  <si>
    <t>y (inches)</t>
  </si>
  <si>
    <t>Angle</t>
  </si>
  <si>
    <t>PyAngle</t>
  </si>
  <si>
    <t>PyCenter</t>
  </si>
  <si>
    <t>deltaX</t>
  </si>
  <si>
    <t>xFOV</t>
  </si>
  <si>
    <t>MUTLIPLIER</t>
  </si>
  <si>
    <t>Index</t>
  </si>
  <si>
    <t>Difference</t>
  </si>
  <si>
    <t>RAW</t>
  </si>
  <si>
    <t>Abs(Diff)</t>
  </si>
  <si>
    <t>MAX ERROR:</t>
  </si>
  <si>
    <t>AVERAGE:</t>
  </si>
  <si>
    <t>FIXED TEST 1</t>
  </si>
  <si>
    <t>FIXED TEST 2</t>
  </si>
  <si>
    <t>FIXED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</si>
</sst>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Half</a:t>
            </a:r>
            <a:r>
              <a:rPr lang="en-US" baseline="0"/>
              <a:t> Angle vs PyAngle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Angle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0</c:v>
                </c:pt>
                <c:pt idx="1">
                  <c:v>7.1898724752426828</c:v>
                </c:pt>
                <c:pt idx="2">
                  <c:v>14.160183465151338</c:v>
                </c:pt>
                <c:pt idx="3">
                  <c:v>20.729118825760573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E-42A9-88FB-31DC425AA98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PyAngle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0.25312499999999999</c:v>
                </c:pt>
                <c:pt idx="1">
                  <c:v>6.3280000000000003</c:v>
                </c:pt>
                <c:pt idx="2">
                  <c:v>12.824999999999999</c:v>
                </c:pt>
                <c:pt idx="3">
                  <c:v>19.448437500000001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E-42A9-88FB-31DC425AA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360568"/>
        <c:axId val="361357944"/>
      </c:lineChart>
      <c:catAx>
        <c:axId val="36136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57944"/>
        <c:crosses val="autoZero"/>
        <c:auto val="1"/>
        <c:lblAlgn val="ctr"/>
        <c:lblOffset val="100"/>
        <c:noMultiLvlLbl val="0"/>
      </c:catAx>
      <c:valAx>
        <c:axId val="36135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360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 Half</a:t>
            </a:r>
            <a:r>
              <a:rPr lang="en-US" baseline="0"/>
              <a:t> Angle vs PyAngle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Sheet1!$A$6:$A$9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Sheet1!$D$6:$D$9</c:f>
              <c:numCache>
                <c:formatCode>General</c:formatCode>
                <c:ptCount val="4"/>
                <c:pt idx="0">
                  <c:v>0</c:v>
                </c:pt>
                <c:pt idx="1">
                  <c:v>7.1898724752426828</c:v>
                </c:pt>
                <c:pt idx="2">
                  <c:v>14.160183465151338</c:v>
                </c:pt>
                <c:pt idx="3">
                  <c:v>20.729118825760573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B-49B3-B03B-39573EEB663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Sheet1!$A$6:$A$9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Sheet1!$E$6:$E$9</c:f>
              <c:numCache>
                <c:formatCode>General</c:formatCode>
                <c:ptCount val="4"/>
                <c:pt idx="0">
                  <c:v>0.25312499999999999</c:v>
                </c:pt>
                <c:pt idx="1">
                  <c:v>6.75</c:v>
                </c:pt>
                <c:pt idx="2">
                  <c:v>13.331250000000001</c:v>
                </c:pt>
                <c:pt idx="3">
                  <c:v>19.954000000000001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B-49B3-B03B-39573EEB6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945440"/>
        <c:axId val="459945768"/>
      </c:lineChart>
      <c:catAx>
        <c:axId val="45994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45768"/>
        <c:crosses val="autoZero"/>
        <c:auto val="1"/>
        <c:lblAlgn val="ctr"/>
        <c:lblOffset val="100"/>
        <c:noMultiLvlLbl val="0"/>
      </c:catAx>
      <c:valAx>
        <c:axId val="45994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4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Left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Sheet1!$K$16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77511740109992"/>
                  <c:y val="0.28348387096774191"/>
                </c:manualLayout>
              </c:layout>
              <c:numFmt formatCode="#,##0.0000000000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Sheet1!$F$17:$F$23</c:f>
              <c:numCache>
                <c:formatCode>General</c:formatCode>
                <c:ptCount val="7"/>
                <c:pt idx="0">
                  <c:v>323</c:v>
                </c:pt>
                <c:pt idx="1">
                  <c:v>283</c:v>
                </c:pt>
                <c:pt idx="2">
                  <c:v>245</c:v>
                </c:pt>
                <c:pt idx="3">
                  <c:v>207</c:v>
                </c:pt>
                <c:pt idx="4">
                  <c:v>168</c:v>
                </c:pt>
                <c:pt idx="5">
                  <c:v>129</c:v>
                </c:pt>
                <c:pt idx="6">
                  <c:v>89.5</c:v>
                </c:pt>
              </c:numCache>
            </c:numRef>
          </c:xVal>
          <c:yVal>
            <c:numRef>
              <c:f>Sheet1!$K$17:$K$23</c:f>
              <c:numCache>
                <c:formatCode>General</c:formatCode>
                <c:ptCount val="7"/>
                <c:pt idx="0">
                  <c:v>0.25312499999999999</c:v>
                </c:pt>
                <c:pt idx="1">
                  <c:v>-0.48726945457455662</c:v>
                </c:pt>
                <c:pt idx="2">
                  <c:v>-0.86187247524268251</c:v>
                </c:pt>
                <c:pt idx="3">
                  <c:v>-1.180712561775799</c:v>
                </c:pt>
                <c:pt idx="4">
                  <c:v>-1.3351834651513386</c:v>
                </c:pt>
                <c:pt idx="5">
                  <c:v>-1.3883209659765541</c:v>
                </c:pt>
                <c:pt idx="6">
                  <c:v>-1.2806813257605718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D-4D60-A9C8-F05D11A2E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37568"/>
        <c:axId val="539740520"/>
      </c:scatterChart>
      <c:valAx>
        <c:axId val="53973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40520"/>
        <c:crosses val="autoZero"/>
        <c:crossBetween val="midCat"/>
      </c:valAx>
      <c:valAx>
        <c:axId val="53974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3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Right</a:t>
            </a:r>
          </a:p>
        </c:rich>
      </c:tx>
      <c:layout>
        <c:manualLayout>
          <c:xMode val="edge"/>
          <c:yMode val="edge"/>
          <c:x val="0.36309734976346358"/>
          <c:y val="2.5396825396825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8547935206585767"/>
                  <c:y val="-0.27946939965837603"/>
                </c:manualLayout>
              </c:layout>
              <c:numFmt formatCode="#,##0.0000000000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Sheet1!$F$24:$F$30</c:f>
              <c:numCache>
                <c:formatCode>General</c:formatCode>
                <c:ptCount val="7"/>
                <c:pt idx="0">
                  <c:v>323</c:v>
                </c:pt>
                <c:pt idx="1">
                  <c:v>361.5</c:v>
                </c:pt>
                <c:pt idx="2">
                  <c:v>400</c:v>
                </c:pt>
                <c:pt idx="3">
                  <c:v>438.5</c:v>
                </c:pt>
                <c:pt idx="4">
                  <c:v>478</c:v>
                </c:pt>
                <c:pt idx="5">
                  <c:v>518</c:v>
                </c:pt>
                <c:pt idx="6">
                  <c:v>557</c:v>
                </c:pt>
              </c:numCache>
            </c:numRef>
          </c:xVal>
          <c:yVal>
            <c:numRef>
              <c:f>Sheet1!$K$24:$K$30</c:f>
              <c:numCache>
                <c:formatCode>General</c:formatCode>
                <c:ptCount val="7"/>
                <c:pt idx="0">
                  <c:v>0.25312499999999999</c:v>
                </c:pt>
                <c:pt idx="1">
                  <c:v>-0.10758195457455688</c:v>
                </c:pt>
                <c:pt idx="2">
                  <c:v>-0.4398724752426828</c:v>
                </c:pt>
                <c:pt idx="3">
                  <c:v>-0.71665006177580004</c:v>
                </c:pt>
                <c:pt idx="4">
                  <c:v>-0.82893346515133715</c:v>
                </c:pt>
                <c:pt idx="5">
                  <c:v>-0.8398834659765555</c:v>
                </c:pt>
                <c:pt idx="6">
                  <c:v>-0.77511882576057189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F-4CCB-8B0C-B2644A468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84440"/>
        <c:axId val="363481816"/>
      </c:scatterChart>
      <c:valAx>
        <c:axId val="36348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81816"/>
        <c:crosses val="autoZero"/>
        <c:crossBetween val="midCat"/>
      </c:valAx>
      <c:valAx>
        <c:axId val="36348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84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Sheet1!$K$16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Sheet1!$F$17:$F$30</c:f>
              <c:numCache>
                <c:formatCode>General</c:formatCode>
                <c:ptCount val="14"/>
                <c:pt idx="0">
                  <c:v>323</c:v>
                </c:pt>
                <c:pt idx="1">
                  <c:v>283</c:v>
                </c:pt>
                <c:pt idx="2">
                  <c:v>245</c:v>
                </c:pt>
                <c:pt idx="3">
                  <c:v>207</c:v>
                </c:pt>
                <c:pt idx="4">
                  <c:v>168</c:v>
                </c:pt>
                <c:pt idx="5">
                  <c:v>129</c:v>
                </c:pt>
                <c:pt idx="6">
                  <c:v>89.5</c:v>
                </c:pt>
                <c:pt idx="7">
                  <c:v>323</c:v>
                </c:pt>
                <c:pt idx="8">
                  <c:v>361.5</c:v>
                </c:pt>
                <c:pt idx="9">
                  <c:v>400</c:v>
                </c:pt>
                <c:pt idx="10">
                  <c:v>438.5</c:v>
                </c:pt>
                <c:pt idx="11">
                  <c:v>478</c:v>
                </c:pt>
                <c:pt idx="12">
                  <c:v>518</c:v>
                </c:pt>
                <c:pt idx="13">
                  <c:v>557</c:v>
                </c:pt>
              </c:numCache>
            </c:numRef>
          </c:xVal>
          <c:yVal>
            <c:numRef>
              <c:f>Sheet1!$K$17:$K$30</c:f>
              <c:numCache>
                <c:formatCode>General</c:formatCode>
                <c:ptCount val="14"/>
                <c:pt idx="0">
                  <c:v>0.25312499999999999</c:v>
                </c:pt>
                <c:pt idx="1">
                  <c:v>-0.48726945457455662</c:v>
                </c:pt>
                <c:pt idx="2">
                  <c:v>-0.86187247524268251</c:v>
                </c:pt>
                <c:pt idx="3">
                  <c:v>-1.180712561775799</c:v>
                </c:pt>
                <c:pt idx="4">
                  <c:v>-1.3351834651513386</c:v>
                </c:pt>
                <c:pt idx="5">
                  <c:v>-1.3883209659765541</c:v>
                </c:pt>
                <c:pt idx="6">
                  <c:v>-1.2806813257605718</c:v>
                </c:pt>
                <c:pt idx="7">
                  <c:v>0.25312499999999999</c:v>
                </c:pt>
                <c:pt idx="8">
                  <c:v>-0.10758195457455688</c:v>
                </c:pt>
                <c:pt idx="9">
                  <c:v>-0.4398724752426828</c:v>
                </c:pt>
                <c:pt idx="10">
                  <c:v>-0.71665006177580004</c:v>
                </c:pt>
                <c:pt idx="11">
                  <c:v>-0.82893346515133715</c:v>
                </c:pt>
                <c:pt idx="12">
                  <c:v>-0.8398834659765555</c:v>
                </c:pt>
                <c:pt idx="13">
                  <c:v>-0.77511882576057189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0-49EB-B230-4916C642E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35480"/>
        <c:axId val="462835808"/>
      </c:scatterChart>
      <c:valAx>
        <c:axId val="462835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5808"/>
        <c:crosses val="autoZero"/>
        <c:crossBetween val="midCat"/>
      </c:valAx>
      <c:valAx>
        <c:axId val="4628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35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9526</xdr:rowOff>
    </xdr:from>
    <xdr:to>
      <xdr:col>18</xdr:col>
      <xdr:colOff>400050</xdr:colOff>
      <xdr:row>14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400050</xdr:colOff>
      <xdr:row>1</xdr:row>
      <xdr:rowOff>0</xdr:rowOff>
    </xdr:from>
    <xdr:to>
      <xdr:col>25</xdr:col>
      <xdr:colOff>352426</xdr:colOff>
      <xdr:row>14</xdr:row>
      <xdr:rowOff>9526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</xdr:colOff>
      <xdr:row>14</xdr:row>
      <xdr:rowOff>57150</xdr:rowOff>
    </xdr:from>
    <xdr:to>
      <xdr:col>18</xdr:col>
      <xdr:colOff>419100</xdr:colOff>
      <xdr:row>29</xdr:row>
      <xdr:rowOff>152400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309562</xdr:colOff>
      <xdr:row>13</xdr:row>
      <xdr:rowOff>171450</xdr:rowOff>
    </xdr:from>
    <xdr:to>
      <xdr:col>25</xdr:col>
      <xdr:colOff>552450</xdr:colOff>
      <xdr:row>29</xdr:row>
      <xdr:rowOff>123825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347662</xdr:colOff>
      <xdr:row>29</xdr:row>
      <xdr:rowOff>142875</xdr:rowOff>
    </xdr:from>
    <xdr:to>
      <xdr:col>24</xdr:col>
      <xdr:colOff>42862</xdr:colOff>
      <xdr:row>44</xdr:row>
      <xdr:rowOff>28575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10" zoomScaleNormal="100" workbookViewId="0">
      <selection activeCell="L78" sqref="L78"/>
    </sheetView>
  </sheetViews>
  <sheetFormatPr defaultRowHeight="15" x14ac:dyDescent="0.25"/>
  <cols>
    <col min="2" max="2" width="14.28515625" customWidth="1"/>
    <col min="9" max="9" width="14.85546875" customWidth="1"/>
    <col min="11" max="11" width="12.425781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>
        <v>54</v>
      </c>
      <c r="K1" t="s">
        <v>9</v>
      </c>
    </row>
    <row r="2" spans="1:11" x14ac:dyDescent="0.25">
      <c r="A2">
        <v>1</v>
      </c>
      <c r="B2">
        <v>0</v>
      </c>
      <c r="C2">
        <v>95.125</v>
      </c>
      <c r="D2">
        <v>0</v>
      </c>
      <c r="E2">
        <v>0.25312499999999999</v>
      </c>
      <c r="K2">
        <f>E2-D2</f>
        <v>0.25312499999999999</v>
      </c>
    </row>
    <row r="3" spans="1:11" x14ac:dyDescent="0.25">
      <c r="A3">
        <v>2</v>
      </c>
      <c r="B3">
        <v>-12</v>
      </c>
      <c r="C3">
        <f>6*12+23.125</f>
        <v>95.125</v>
      </c>
      <c r="D3">
        <f>ATAN(ABS(B3)/C3)*(180/PI())</f>
        <v>7.1898724752426828</v>
      </c>
      <c r="E3">
        <v>6.3280000000000003</v>
      </c>
      <c r="K3">
        <f>E3-D3</f>
        <v>-0.86187247524268251</v>
      </c>
    </row>
    <row r="4" spans="1:11" x14ac:dyDescent="0.25">
      <c r="A4">
        <v>3</v>
      </c>
      <c r="B4">
        <v>-24</v>
      </c>
      <c r="C4">
        <v>95.125</v>
      </c>
      <c r="D4">
        <f>ATAN(ABS(B4)/C4)*(180/PI())</f>
        <v>14.160183465151338</v>
      </c>
      <c r="E4">
        <v>12.824999999999999</v>
      </c>
      <c r="K4">
        <f>E4-D4</f>
        <v>-1.3351834651513386</v>
      </c>
    </row>
    <row r="5" spans="1:11" x14ac:dyDescent="0.25">
      <c r="A5">
        <v>4</v>
      </c>
      <c r="B5">
        <v>-36</v>
      </c>
      <c r="C5">
        <v>95.125</v>
      </c>
      <c r="D5">
        <f>ATAN(ABS(B5)/C5)*(180/PI())</f>
        <v>20.729118825760573</v>
      </c>
      <c r="E5">
        <v>19.448437500000001</v>
      </c>
      <c r="K5">
        <f>E5-D5</f>
        <v>-1.2806813257605718</v>
      </c>
    </row>
    <row r="6" spans="1:11" x14ac:dyDescent="0.25">
      <c r="A6">
        <v>1</v>
      </c>
      <c r="B6">
        <v>0</v>
      </c>
      <c r="C6">
        <v>95.125</v>
      </c>
      <c r="D6">
        <v>0</v>
      </c>
      <c r="E6">
        <v>0.25312499999999999</v>
      </c>
      <c r="K6">
        <f>E6-D6</f>
        <v>0.25312499999999999</v>
      </c>
    </row>
    <row r="7" spans="1:11" x14ac:dyDescent="0.25">
      <c r="A7">
        <v>2</v>
      </c>
      <c r="B7">
        <v>12</v>
      </c>
      <c r="C7">
        <f>6*12+23.125</f>
        <v>95.125</v>
      </c>
      <c r="D7">
        <f>ATAN(ABS(B7)/C7)*(180/PI())</f>
        <v>7.1898724752426828</v>
      </c>
      <c r="E7">
        <v>6.75</v>
      </c>
      <c r="K7">
        <f>E7-D7</f>
        <v>-0.4398724752426828</v>
      </c>
    </row>
    <row r="8" spans="1:11" x14ac:dyDescent="0.25">
      <c r="A8">
        <v>3</v>
      </c>
      <c r="B8">
        <v>24</v>
      </c>
      <c r="C8">
        <v>95.125</v>
      </c>
      <c r="D8">
        <f>ATAN(ABS(B8)/C8)*(180/PI())</f>
        <v>14.160183465151338</v>
      </c>
      <c r="E8">
        <v>13.331250000000001</v>
      </c>
      <c r="K8">
        <f>E8-D8</f>
        <v>-0.82893346515133715</v>
      </c>
    </row>
    <row r="9" spans="1:11" x14ac:dyDescent="0.25">
      <c r="A9">
        <v>4</v>
      </c>
      <c r="B9">
        <v>36</v>
      </c>
      <c r="C9">
        <v>95.125</v>
      </c>
      <c r="D9">
        <f>ATAN(ABS(B9)/C9)*(180/PI())</f>
        <v>20.729118825760573</v>
      </c>
      <c r="E9">
        <v>19.954000000000001</v>
      </c>
      <c r="K9">
        <f>E9-D9</f>
        <v>-0.77511882576057189</v>
      </c>
    </row>
    <row r="15" spans="1:11" x14ac:dyDescent="0.25">
      <c r="A15" s="1" t="s">
        <v>10</v>
      </c>
    </row>
    <row r="16" spans="1:11" x14ac:dyDescent="0.25">
      <c r="A16" t="s">
        <v>8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K16" t="s">
        <v>9</v>
      </c>
    </row>
    <row r="17" spans="2:11" x14ac:dyDescent="0.25">
      <c r="B17">
        <v>0</v>
      </c>
      <c r="C17">
        <v>95.125</v>
      </c>
      <c r="D17">
        <v>0</v>
      </c>
      <c r="E17">
        <v>0.25312499999999999</v>
      </c>
      <c r="F17">
        <v>323</v>
      </c>
      <c r="G17">
        <f>ABS(320-F17)</f>
        <v>3</v>
      </c>
      <c r="H17">
        <f>(G17/640)*$J$1</f>
        <v>0.25312499999999999</v>
      </c>
      <c r="K17">
        <f>E17-D17</f>
        <v>0.25312499999999999</v>
      </c>
    </row>
    <row r="18" spans="2:11" x14ac:dyDescent="0.25">
      <c r="B18">
        <v>-6</v>
      </c>
      <c r="C18">
        <v>95.125</v>
      </c>
      <c r="D18">
        <f>ATAN(ABS(B18)/C18)*(180/PI())</f>
        <v>3.6091444545745568</v>
      </c>
      <c r="E18">
        <v>3.1218750000000002</v>
      </c>
      <c r="F18">
        <v>283</v>
      </c>
      <c r="G18">
        <f t="shared" ref="G18:G30" si="0">ABS(320-F18)</f>
        <v>37</v>
      </c>
      <c r="H18">
        <f t="shared" ref="H18:H30" si="1">(G18/640)*$J$1</f>
        <v>3.1218750000000002</v>
      </c>
      <c r="K18">
        <f>E18-D18</f>
        <v>-0.48726945457455662</v>
      </c>
    </row>
    <row r="19" spans="2:11" x14ac:dyDescent="0.25">
      <c r="B19">
        <v>-12</v>
      </c>
      <c r="C19">
        <v>95.125</v>
      </c>
      <c r="D19">
        <f>ATAN(ABS(B19)/C19)*(180/PI())</f>
        <v>7.1898724752426828</v>
      </c>
      <c r="E19">
        <v>6.3280000000000003</v>
      </c>
      <c r="F19">
        <v>245</v>
      </c>
      <c r="G19">
        <f t="shared" si="0"/>
        <v>75</v>
      </c>
      <c r="H19">
        <f t="shared" si="1"/>
        <v>6.328125</v>
      </c>
      <c r="K19">
        <f>E19-D19</f>
        <v>-0.86187247524268251</v>
      </c>
    </row>
    <row r="20" spans="2:11" x14ac:dyDescent="0.25">
      <c r="B20">
        <v>-18</v>
      </c>
      <c r="C20">
        <v>95.125</v>
      </c>
      <c r="D20">
        <f>ATAN(ABS(B20)/C20)*(180/PI())</f>
        <v>10.7150875617758</v>
      </c>
      <c r="E20">
        <v>9.5343750000000007</v>
      </c>
      <c r="F20">
        <v>207</v>
      </c>
      <c r="G20">
        <f t="shared" si="0"/>
        <v>113</v>
      </c>
      <c r="H20">
        <f t="shared" si="1"/>
        <v>9.5343750000000007</v>
      </c>
      <c r="K20">
        <f>E20-D20</f>
        <v>-1.180712561775799</v>
      </c>
    </row>
    <row r="21" spans="2:11" x14ac:dyDescent="0.25">
      <c r="B21">
        <v>-24</v>
      </c>
      <c r="C21">
        <v>95.125</v>
      </c>
      <c r="D21">
        <f>ATAN(ABS(B21)/C21)*(180/PI())</f>
        <v>14.160183465151338</v>
      </c>
      <c r="E21">
        <v>12.824999999999999</v>
      </c>
      <c r="F21">
        <v>168</v>
      </c>
      <c r="G21">
        <f t="shared" si="0"/>
        <v>152</v>
      </c>
      <c r="H21">
        <f t="shared" si="1"/>
        <v>12.824999999999999</v>
      </c>
      <c r="K21">
        <f>E21-D21</f>
        <v>-1.3351834651513386</v>
      </c>
    </row>
    <row r="22" spans="2:11" x14ac:dyDescent="0.25">
      <c r="B22">
        <v>-30</v>
      </c>
      <c r="C22">
        <v>95.125</v>
      </c>
      <c r="D22">
        <f>ATAN(ABS(B22)/C22)*(180/PI())</f>
        <v>17.503945965976555</v>
      </c>
      <c r="E22">
        <v>16.115625000000001</v>
      </c>
      <c r="F22">
        <v>129</v>
      </c>
      <c r="G22">
        <f t="shared" si="0"/>
        <v>191</v>
      </c>
      <c r="H22">
        <f t="shared" si="1"/>
        <v>16.115625000000001</v>
      </c>
      <c r="K22">
        <f>E22-D22</f>
        <v>-1.3883209659765541</v>
      </c>
    </row>
    <row r="23" spans="2:11" x14ac:dyDescent="0.25">
      <c r="B23">
        <v>-36</v>
      </c>
      <c r="C23">
        <v>95.125</v>
      </c>
      <c r="D23">
        <f>ATAN(ABS(B23)/C23)*(180/PI())</f>
        <v>20.729118825760573</v>
      </c>
      <c r="E23">
        <v>19.448437500000001</v>
      </c>
      <c r="F23">
        <v>89.5</v>
      </c>
      <c r="G23">
        <f t="shared" si="0"/>
        <v>230.5</v>
      </c>
      <c r="H23">
        <f t="shared" si="1"/>
        <v>19.448437500000001</v>
      </c>
      <c r="K23">
        <f>E23-D23</f>
        <v>-1.2806813257605718</v>
      </c>
    </row>
    <row r="24" spans="2:11" x14ac:dyDescent="0.25">
      <c r="B24">
        <v>0</v>
      </c>
      <c r="C24">
        <v>95.125</v>
      </c>
      <c r="D24">
        <f t="shared" ref="D24:D30" si="2">ATAN(ABS(B24)/C24)*(180/PI())</f>
        <v>0</v>
      </c>
      <c r="E24">
        <v>0.25312499999999999</v>
      </c>
      <c r="F24">
        <v>323</v>
      </c>
      <c r="G24">
        <f t="shared" si="0"/>
        <v>3</v>
      </c>
      <c r="H24">
        <f t="shared" si="1"/>
        <v>0.25312499999999999</v>
      </c>
      <c r="K24">
        <f>E24-D24</f>
        <v>0.25312499999999999</v>
      </c>
    </row>
    <row r="25" spans="2:11" x14ac:dyDescent="0.25">
      <c r="B25">
        <v>6</v>
      </c>
      <c r="C25">
        <v>95.125</v>
      </c>
      <c r="D25">
        <f t="shared" si="2"/>
        <v>3.6091444545745568</v>
      </c>
      <c r="E25">
        <v>3.5015624999999999</v>
      </c>
      <c r="F25">
        <v>361.5</v>
      </c>
      <c r="G25">
        <f t="shared" si="0"/>
        <v>41.5</v>
      </c>
      <c r="H25">
        <f t="shared" si="1"/>
        <v>3.5015625000000004</v>
      </c>
      <c r="K25">
        <f>E25-D25</f>
        <v>-0.10758195457455688</v>
      </c>
    </row>
    <row r="26" spans="2:11" x14ac:dyDescent="0.25">
      <c r="B26">
        <v>12</v>
      </c>
      <c r="C26">
        <v>95.125</v>
      </c>
      <c r="D26">
        <f t="shared" si="2"/>
        <v>7.1898724752426828</v>
      </c>
      <c r="E26">
        <v>6.75</v>
      </c>
      <c r="F26">
        <v>400</v>
      </c>
      <c r="G26">
        <f t="shared" si="0"/>
        <v>80</v>
      </c>
      <c r="H26">
        <f t="shared" si="1"/>
        <v>6.75</v>
      </c>
      <c r="K26">
        <f>E26-D26</f>
        <v>-0.4398724752426828</v>
      </c>
    </row>
    <row r="27" spans="2:11" x14ac:dyDescent="0.25">
      <c r="B27">
        <v>18</v>
      </c>
      <c r="C27">
        <v>95.125</v>
      </c>
      <c r="D27">
        <f t="shared" si="2"/>
        <v>10.7150875617758</v>
      </c>
      <c r="E27">
        <v>9.9984374999999996</v>
      </c>
      <c r="F27">
        <v>438.5</v>
      </c>
      <c r="G27">
        <f t="shared" si="0"/>
        <v>118.5</v>
      </c>
      <c r="H27">
        <f t="shared" si="1"/>
        <v>9.9984374999999996</v>
      </c>
      <c r="K27">
        <f>E27-D27</f>
        <v>-0.71665006177580004</v>
      </c>
    </row>
    <row r="28" spans="2:11" x14ac:dyDescent="0.25">
      <c r="B28">
        <v>24</v>
      </c>
      <c r="C28">
        <v>95.125</v>
      </c>
      <c r="D28">
        <f t="shared" si="2"/>
        <v>14.160183465151338</v>
      </c>
      <c r="E28">
        <v>13.331250000000001</v>
      </c>
      <c r="F28">
        <v>478</v>
      </c>
      <c r="G28">
        <f t="shared" si="0"/>
        <v>158</v>
      </c>
      <c r="H28">
        <f t="shared" si="1"/>
        <v>13.331250000000001</v>
      </c>
      <c r="K28">
        <f>E28-D28</f>
        <v>-0.82893346515133715</v>
      </c>
    </row>
    <row r="29" spans="2:11" x14ac:dyDescent="0.25">
      <c r="B29">
        <v>30</v>
      </c>
      <c r="C29">
        <v>95.125</v>
      </c>
      <c r="D29">
        <f t="shared" si="2"/>
        <v>17.503945965976555</v>
      </c>
      <c r="E29">
        <v>16.6640625</v>
      </c>
      <c r="F29">
        <v>518</v>
      </c>
      <c r="G29">
        <f t="shared" si="0"/>
        <v>198</v>
      </c>
      <c r="H29">
        <f t="shared" si="1"/>
        <v>16.706250000000001</v>
      </c>
      <c r="K29">
        <f>E29-D29</f>
        <v>-0.8398834659765555</v>
      </c>
    </row>
    <row r="30" spans="2:11" x14ac:dyDescent="0.25">
      <c r="B30">
        <v>36</v>
      </c>
      <c r="C30">
        <v>95.125</v>
      </c>
      <c r="D30">
        <f t="shared" si="2"/>
        <v>20.729118825760573</v>
      </c>
      <c r="E30">
        <v>19.954000000000001</v>
      </c>
      <c r="F30">
        <v>557</v>
      </c>
      <c r="G30">
        <f t="shared" si="0"/>
        <v>237</v>
      </c>
      <c r="H30">
        <f t="shared" si="1"/>
        <v>19.996874999999999</v>
      </c>
      <c r="K30">
        <f>E30-D30</f>
        <v>-0.77511882576057189</v>
      </c>
    </row>
    <row r="33" spans="1:14" x14ac:dyDescent="0.25">
      <c r="A33" s="1" t="s">
        <v>14</v>
      </c>
    </row>
    <row r="34" spans="1:14" x14ac:dyDescent="0.25">
      <c r="A34" t="s">
        <v>8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K34" t="s">
        <v>9</v>
      </c>
      <c r="L34" t="s">
        <v>11</v>
      </c>
    </row>
    <row r="35" spans="1:14" x14ac:dyDescent="0.25">
      <c r="B35">
        <v>0</v>
      </c>
      <c r="C35">
        <v>95.125</v>
      </c>
      <c r="D35">
        <v>0</v>
      </c>
      <c r="E35">
        <v>-2.3147398600000001E-2</v>
      </c>
      <c r="K35">
        <f>E35-D35</f>
        <v>-2.3147398600000001E-2</v>
      </c>
      <c r="L35">
        <f>ABS(K35)</f>
        <v>2.3147398600000001E-2</v>
      </c>
      <c r="N35" t="e">
        <f>((ABS(E35-D35))/ABS(D35))*100</f>
        <v>#DIV/0!</v>
      </c>
    </row>
    <row r="36" spans="1:14" x14ac:dyDescent="0.25">
      <c r="B36">
        <v>-6</v>
      </c>
      <c r="C36">
        <v>95.125</v>
      </c>
      <c r="D36">
        <f>ATAN(ABS(B36)/C36)*(180/PI())</f>
        <v>3.6091444545745568</v>
      </c>
      <c r="E36">
        <v>3.5389499999999998</v>
      </c>
      <c r="K36">
        <f>E36-D36</f>
        <v>-7.0194454574556975E-2</v>
      </c>
      <c r="L36">
        <f t="shared" ref="L36:L48" si="3">ABS(K36)</f>
        <v>7.0194454574556975E-2</v>
      </c>
      <c r="N36">
        <f>((ABS(E36-D36))/ABS(D36))*100</f>
        <v>1.9449056544574201</v>
      </c>
    </row>
    <row r="37" spans="1:14" x14ac:dyDescent="0.25">
      <c r="B37">
        <v>-12</v>
      </c>
      <c r="C37">
        <v>95.125</v>
      </c>
      <c r="D37">
        <f>ATAN(ABS(B37)/C37)*(180/PI())</f>
        <v>7.1898724752426828</v>
      </c>
      <c r="E37">
        <v>7.1056489999999997</v>
      </c>
      <c r="K37">
        <f>E37-D37</f>
        <v>-8.4223475242683143E-2</v>
      </c>
      <c r="L37">
        <f t="shared" si="3"/>
        <v>8.4223475242683143E-2</v>
      </c>
      <c r="N37">
        <f>((ABS(E37-D37))/ABS(D37))*100</f>
        <v>1.1714182071058266</v>
      </c>
    </row>
    <row r="38" spans="1:14" x14ac:dyDescent="0.25">
      <c r="B38">
        <v>-18</v>
      </c>
      <c r="C38">
        <v>95.125</v>
      </c>
      <c r="D38">
        <f>ATAN(ABS(B38)/C38)*(180/PI())</f>
        <v>10.7150875617758</v>
      </c>
      <c r="E38">
        <v>10.811383899999999</v>
      </c>
      <c r="K38">
        <f>E38-D38</f>
        <v>9.6296338224199474E-2</v>
      </c>
      <c r="L38">
        <f t="shared" si="3"/>
        <v>9.6296338224199474E-2</v>
      </c>
      <c r="N38">
        <f>((ABS(E38-D38))/ABS(D38))*100</f>
        <v>0.89869856563487005</v>
      </c>
    </row>
    <row r="39" spans="1:14" x14ac:dyDescent="0.25">
      <c r="B39">
        <v>-24</v>
      </c>
      <c r="C39">
        <v>95.125</v>
      </c>
      <c r="D39">
        <f>ATAN(ABS(B39)/C39)*(180/PI())</f>
        <v>14.160183465151338</v>
      </c>
      <c r="E39">
        <v>14.27427</v>
      </c>
      <c r="K39">
        <f>E39-D39</f>
        <v>0.11408653484866171</v>
      </c>
      <c r="L39">
        <f t="shared" si="3"/>
        <v>0.11408653484866171</v>
      </c>
      <c r="N39">
        <f>((ABS(E39-D39))/ABS(D39))*100</f>
        <v>0.80568542864880455</v>
      </c>
    </row>
    <row r="40" spans="1:14" x14ac:dyDescent="0.25">
      <c r="B40">
        <v>-30</v>
      </c>
      <c r="C40">
        <v>95.125</v>
      </c>
      <c r="D40">
        <f>ATAN(ABS(B40)/C40)*(180/PI())</f>
        <v>17.503945965976555</v>
      </c>
      <c r="E40">
        <v>17.505718999999999</v>
      </c>
      <c r="K40">
        <f>E40-D40</f>
        <v>1.7730340234436426E-3</v>
      </c>
      <c r="L40">
        <f t="shared" si="3"/>
        <v>1.7730340234436426E-3</v>
      </c>
      <c r="N40">
        <f>((ABS(E40-D40))/ABS(D40))*100</f>
        <v>1.0129338989562654E-2</v>
      </c>
    </row>
    <row r="41" spans="1:14" x14ac:dyDescent="0.25">
      <c r="B41">
        <v>-36</v>
      </c>
      <c r="C41">
        <v>95.125</v>
      </c>
      <c r="D41">
        <f>ATAN(ABS(B41)/C41)*(180/PI())</f>
        <v>20.729118825760573</v>
      </c>
      <c r="E41">
        <v>20.755137999999999</v>
      </c>
      <c r="K41">
        <f>E41-D41</f>
        <v>2.6019174239426235E-2</v>
      </c>
      <c r="L41">
        <f t="shared" si="3"/>
        <v>2.6019174239426235E-2</v>
      </c>
      <c r="N41">
        <f>((ABS(E41-D41))/ABS(D41))*100</f>
        <v>0.12551992420966579</v>
      </c>
    </row>
    <row r="42" spans="1:14" x14ac:dyDescent="0.25">
      <c r="B42">
        <v>0</v>
      </c>
      <c r="C42">
        <v>95.125</v>
      </c>
      <c r="D42">
        <f t="shared" ref="D42:D48" si="4">ATAN(ABS(B42)/C42)*(180/PI())</f>
        <v>0</v>
      </c>
      <c r="E42">
        <v>-2.3147398600000001E-2</v>
      </c>
      <c r="K42">
        <f>E42-D42</f>
        <v>-2.3147398600000001E-2</v>
      </c>
      <c r="L42">
        <f t="shared" si="3"/>
        <v>2.3147398600000001E-2</v>
      </c>
      <c r="N42" t="e">
        <f>((ABS(E42-D42))/ABS(D42))*100</f>
        <v>#DIV/0!</v>
      </c>
    </row>
    <row r="43" spans="1:14" x14ac:dyDescent="0.25">
      <c r="B43">
        <v>6</v>
      </c>
      <c r="C43">
        <v>95.125</v>
      </c>
      <c r="D43">
        <f t="shared" si="4"/>
        <v>3.6091444545745568</v>
      </c>
      <c r="E43">
        <v>3.6416369</v>
      </c>
      <c r="K43">
        <f>E43-D43</f>
        <v>3.2492445425443162E-2</v>
      </c>
      <c r="L43">
        <f t="shared" si="3"/>
        <v>3.2492445425443162E-2</v>
      </c>
      <c r="N43">
        <f>((ABS(E43-D43))/ABS(D43))*100</f>
        <v>0.90028110080934243</v>
      </c>
    </row>
    <row r="44" spans="1:14" x14ac:dyDescent="0.25">
      <c r="B44">
        <v>12</v>
      </c>
      <c r="C44">
        <v>95.125</v>
      </c>
      <c r="D44">
        <f t="shared" si="4"/>
        <v>7.1898724752426828</v>
      </c>
      <c r="E44">
        <v>7.2108034999999999</v>
      </c>
      <c r="K44">
        <f>E44-D44</f>
        <v>2.0931024757317118E-2</v>
      </c>
      <c r="L44">
        <f t="shared" si="3"/>
        <v>2.0931024757317118E-2</v>
      </c>
      <c r="N44">
        <f>((ABS(E44-D44))/ABS(D44))*100</f>
        <v>0.29111816418705844</v>
      </c>
    </row>
    <row r="45" spans="1:14" x14ac:dyDescent="0.25">
      <c r="B45">
        <v>18</v>
      </c>
      <c r="C45">
        <v>95.125</v>
      </c>
      <c r="D45">
        <f t="shared" si="4"/>
        <v>10.7150875617758</v>
      </c>
      <c r="E45">
        <v>10.728835</v>
      </c>
      <c r="K45">
        <f>E45-D45</f>
        <v>1.3747438224200437E-2</v>
      </c>
      <c r="L45">
        <f t="shared" si="3"/>
        <v>1.3747438224200437E-2</v>
      </c>
      <c r="N45">
        <f>((ABS(E45-D45))/ABS(D45))*100</f>
        <v>0.12829982158281203</v>
      </c>
    </row>
    <row r="46" spans="1:14" x14ac:dyDescent="0.25">
      <c r="B46">
        <v>24</v>
      </c>
      <c r="C46">
        <v>95.125</v>
      </c>
      <c r="D46">
        <f t="shared" si="4"/>
        <v>14.160183465151338</v>
      </c>
      <c r="E46">
        <v>14.148748400000001</v>
      </c>
      <c r="K46">
        <f>E46-D46</f>
        <v>-1.1435065151337298E-2</v>
      </c>
      <c r="L46">
        <f t="shared" si="3"/>
        <v>1.1435065151337298E-2</v>
      </c>
      <c r="N46">
        <f>((ABS(E46-D46))/ABS(D46))*100</f>
        <v>8.075506351650992E-2</v>
      </c>
    </row>
    <row r="47" spans="1:14" x14ac:dyDescent="0.25">
      <c r="B47">
        <v>30</v>
      </c>
      <c r="C47">
        <v>95.125</v>
      </c>
      <c r="D47">
        <f t="shared" si="4"/>
        <v>17.503945965976555</v>
      </c>
      <c r="E47">
        <v>17.470500000000001</v>
      </c>
      <c r="K47">
        <f>E47-D47</f>
        <v>-3.3445965976554248E-2</v>
      </c>
      <c r="L47">
        <f t="shared" si="3"/>
        <v>3.3445965976554248E-2</v>
      </c>
      <c r="N47">
        <f>((ABS(E47-D47))/ABS(D47))*100</f>
        <v>0.19107672088090955</v>
      </c>
    </row>
    <row r="48" spans="1:14" x14ac:dyDescent="0.25">
      <c r="B48">
        <v>36</v>
      </c>
      <c r="C48">
        <v>95.125</v>
      </c>
      <c r="D48">
        <f t="shared" si="4"/>
        <v>20.729118825760573</v>
      </c>
      <c r="E48">
        <v>20.7349</v>
      </c>
      <c r="K48">
        <f>E48-D48</f>
        <v>5.7811742394271448E-3</v>
      </c>
      <c r="L48">
        <f t="shared" si="3"/>
        <v>5.7811742394271448E-3</v>
      </c>
      <c r="N48">
        <f>((ABS(E48-D48))/ABS(D48))*100</f>
        <v>2.7889146123484716E-2</v>
      </c>
    </row>
    <row r="49" spans="1:14" x14ac:dyDescent="0.25">
      <c r="K49" s="1" t="s">
        <v>12</v>
      </c>
      <c r="L49" s="1">
        <f>MAX(L35:L48)</f>
        <v>0.11408653484866171</v>
      </c>
    </row>
    <row r="50" spans="1:14" x14ac:dyDescent="0.25">
      <c r="K50" s="1" t="s">
        <v>13</v>
      </c>
      <c r="L50" s="1">
        <f>AVERAGE(L35:L48)</f>
        <v>3.9765780151946477E-2</v>
      </c>
    </row>
    <row r="53" spans="1:14" x14ac:dyDescent="0.25">
      <c r="A53" s="1" t="s">
        <v>15</v>
      </c>
    </row>
    <row r="54" spans="1:14" x14ac:dyDescent="0.25">
      <c r="A54" t="s">
        <v>8</v>
      </c>
      <c r="B54" t="s">
        <v>0</v>
      </c>
      <c r="C54" t="s">
        <v>1</v>
      </c>
      <c r="D54" t="s">
        <v>2</v>
      </c>
      <c r="E54" t="s">
        <v>3</v>
      </c>
      <c r="K54" t="s">
        <v>9</v>
      </c>
      <c r="L54" t="s">
        <v>11</v>
      </c>
    </row>
    <row r="55" spans="1:14" x14ac:dyDescent="0.25">
      <c r="B55">
        <v>-12</v>
      </c>
      <c r="C55">
        <v>35.799999999999997</v>
      </c>
      <c r="D55">
        <f>ATAN(ABS(B55)/C55)*(180/PI())</f>
        <v>18.530921563168249</v>
      </c>
      <c r="E55">
        <v>19.08897</v>
      </c>
      <c r="K55">
        <f>E55-D55</f>
        <v>0.55804843683175065</v>
      </c>
      <c r="L55">
        <f>ABS(K55)</f>
        <v>0.55804843683175065</v>
      </c>
      <c r="N55">
        <f>((ABS(E55-D55))/ABS(D55))*100</f>
        <v>3.0114446004721018</v>
      </c>
    </row>
    <row r="56" spans="1:14" x14ac:dyDescent="0.25">
      <c r="B56">
        <v>-9</v>
      </c>
      <c r="C56">
        <v>35.799999999999997</v>
      </c>
      <c r="D56">
        <f t="shared" ref="D56:D63" si="5">ATAN(ABS(B56)/C56)*(180/PI())</f>
        <v>14.111533542216268</v>
      </c>
      <c r="E56">
        <v>14.469519999999999</v>
      </c>
      <c r="K56">
        <f>E56-D56</f>
        <v>0.35798645778373128</v>
      </c>
      <c r="L56">
        <f t="shared" ref="L56:L63" si="6">ABS(K56)</f>
        <v>0.35798645778373128</v>
      </c>
      <c r="N56">
        <f>((ABS(E56-D56))/ABS(D56))*100</f>
        <v>2.5368359626738926</v>
      </c>
    </row>
    <row r="57" spans="1:14" x14ac:dyDescent="0.25">
      <c r="B57">
        <v>-6</v>
      </c>
      <c r="C57">
        <v>35.799999999999997</v>
      </c>
      <c r="D57">
        <f t="shared" si="5"/>
        <v>9.5142205448402013</v>
      </c>
      <c r="E57">
        <v>9.8995757813500003</v>
      </c>
      <c r="K57">
        <f>E57-D57</f>
        <v>0.38535523650979897</v>
      </c>
      <c r="L57">
        <f t="shared" si="6"/>
        <v>0.38535523650979897</v>
      </c>
      <c r="N57">
        <f>((ABS(E57-D57))/ABS(D57))*100</f>
        <v>4.0503080067739932</v>
      </c>
    </row>
    <row r="58" spans="1:14" x14ac:dyDescent="0.25">
      <c r="B58">
        <v>-3</v>
      </c>
      <c r="C58">
        <v>35.799999999999997</v>
      </c>
      <c r="D58">
        <f t="shared" si="5"/>
        <v>4.7901307223632283</v>
      </c>
      <c r="E58">
        <v>4.9767999999999999</v>
      </c>
      <c r="K58">
        <f>E58-D58</f>
        <v>0.18666927763677155</v>
      </c>
      <c r="L58">
        <f t="shared" si="6"/>
        <v>0.18666927763677155</v>
      </c>
      <c r="N58">
        <f>((ABS(E58-D58))/ABS(D58))*100</f>
        <v>3.8969558130279496</v>
      </c>
    </row>
    <row r="59" spans="1:14" x14ac:dyDescent="0.25">
      <c r="B59">
        <v>0</v>
      </c>
      <c r="C59">
        <v>35.799999999999997</v>
      </c>
      <c r="D59">
        <f t="shared" si="5"/>
        <v>0</v>
      </c>
      <c r="E59">
        <v>0</v>
      </c>
      <c r="K59">
        <f>E59-D59</f>
        <v>0</v>
      </c>
      <c r="L59">
        <f t="shared" si="6"/>
        <v>0</v>
      </c>
      <c r="N59" t="e">
        <f>((ABS(E59-D59))/ABS(D59))*100</f>
        <v>#DIV/0!</v>
      </c>
    </row>
    <row r="60" spans="1:14" x14ac:dyDescent="0.25">
      <c r="B60">
        <v>3</v>
      </c>
      <c r="C60">
        <v>35.799999999999997</v>
      </c>
      <c r="D60">
        <f t="shared" si="5"/>
        <v>4.7901307223632283</v>
      </c>
      <c r="E60">
        <v>5.0667999999999997</v>
      </c>
      <c r="K60">
        <f>E60-D60</f>
        <v>0.2766692776367714</v>
      </c>
      <c r="L60">
        <f t="shared" si="6"/>
        <v>0.2766692776367714</v>
      </c>
      <c r="N60">
        <f>((ABS(E60-D60))/ABS(D60))*100</f>
        <v>5.7758189425835882</v>
      </c>
    </row>
    <row r="61" spans="1:14" x14ac:dyDescent="0.25">
      <c r="B61">
        <v>6</v>
      </c>
      <c r="C61">
        <v>35.799999999999997</v>
      </c>
      <c r="D61">
        <f t="shared" si="5"/>
        <v>9.5142205448402013</v>
      </c>
      <c r="E61">
        <v>9.9700000000000006</v>
      </c>
      <c r="K61">
        <f>E61-D61</f>
        <v>0.45577945515979934</v>
      </c>
      <c r="L61">
        <f t="shared" si="6"/>
        <v>0.45577945515979934</v>
      </c>
      <c r="N61">
        <f>((ABS(E61-D61))/ABS(D61))*100</f>
        <v>4.7905075671908808</v>
      </c>
    </row>
    <row r="62" spans="1:14" x14ac:dyDescent="0.25">
      <c r="B62">
        <v>9</v>
      </c>
      <c r="C62">
        <v>35.799999999999997</v>
      </c>
      <c r="D62">
        <f t="shared" si="5"/>
        <v>14.111533542216268</v>
      </c>
      <c r="E62">
        <v>14.537000000000001</v>
      </c>
      <c r="K62">
        <f>E62-D62</f>
        <v>0.42546645778373282</v>
      </c>
      <c r="L62">
        <f t="shared" si="6"/>
        <v>0.42546645778373282</v>
      </c>
      <c r="N62">
        <f>((ABS(E62-D62))/ABS(D62))*100</f>
        <v>3.0150263719453396</v>
      </c>
    </row>
    <row r="63" spans="1:14" x14ac:dyDescent="0.25">
      <c r="B63">
        <v>12</v>
      </c>
      <c r="C63">
        <v>35.799999999999997</v>
      </c>
      <c r="D63">
        <f t="shared" si="5"/>
        <v>18.530921563168249</v>
      </c>
      <c r="E63">
        <v>18.825668533000002</v>
      </c>
      <c r="K63">
        <f>E63-D63</f>
        <v>0.29474696983175264</v>
      </c>
      <c r="L63">
        <f t="shared" si="6"/>
        <v>0.29474696983175264</v>
      </c>
      <c r="N63">
        <f>((ABS(E63-D63))/ABS(D63))*100</f>
        <v>1.5905683310299408</v>
      </c>
    </row>
    <row r="64" spans="1:14" x14ac:dyDescent="0.25">
      <c r="K64" s="1" t="s">
        <v>12</v>
      </c>
      <c r="L64" s="1">
        <f>MAX(L55:L63)</f>
        <v>0.55804843683175065</v>
      </c>
    </row>
    <row r="65" spans="1:14" x14ac:dyDescent="0.25">
      <c r="K65" s="1" t="s">
        <v>13</v>
      </c>
      <c r="L65" s="1">
        <f>AVERAGE(L55:L63)</f>
        <v>0.32674684101934542</v>
      </c>
    </row>
    <row r="67" spans="1:14" x14ac:dyDescent="0.25">
      <c r="A67" s="1" t="s">
        <v>16</v>
      </c>
    </row>
    <row r="68" spans="1:14" x14ac:dyDescent="0.25">
      <c r="A68" t="s">
        <v>8</v>
      </c>
      <c r="B68" t="s">
        <v>0</v>
      </c>
      <c r="C68" t="s">
        <v>1</v>
      </c>
      <c r="D68" t="s">
        <v>2</v>
      </c>
      <c r="E68" t="s">
        <v>3</v>
      </c>
      <c r="K68" t="s">
        <v>9</v>
      </c>
      <c r="L68" t="s">
        <v>11</v>
      </c>
    </row>
    <row r="69" spans="1:14" x14ac:dyDescent="0.25">
      <c r="B69">
        <v>-24</v>
      </c>
      <c r="C69">
        <f>2*36+11</f>
        <v>83</v>
      </c>
      <c r="D69">
        <f>ATAN(ABS(B69)/C69)*(180/PI())</f>
        <v>16.127575825959809</v>
      </c>
      <c r="E69">
        <v>16.373799999999999</v>
      </c>
      <c r="K69">
        <f>E69-D69</f>
        <v>0.24622417404019004</v>
      </c>
      <c r="L69">
        <f>ABS(K69)</f>
        <v>0.24622417404019004</v>
      </c>
      <c r="N69">
        <f>((ABS(E69-D69))/ABS(D69))*100</f>
        <v>1.5267277407175754</v>
      </c>
    </row>
    <row r="70" spans="1:14" x14ac:dyDescent="0.25">
      <c r="B70">
        <v>-18</v>
      </c>
      <c r="C70">
        <f t="shared" ref="C70:C77" si="7">2*36+11</f>
        <v>83</v>
      </c>
      <c r="D70">
        <f t="shared" ref="D70:D77" si="8">ATAN(ABS(B70)/C70)*(180/PI())</f>
        <v>12.236111509416336</v>
      </c>
      <c r="E70">
        <v>12.494744000000001</v>
      </c>
      <c r="K70">
        <f>E70-D70</f>
        <v>0.25863249058366478</v>
      </c>
      <c r="L70">
        <f t="shared" ref="L70:L77" si="9">ABS(K70)</f>
        <v>0.25863249058366478</v>
      </c>
      <c r="N70">
        <f>((ABS(E70-D70))/ABS(D70))*100</f>
        <v>2.1136820335825917</v>
      </c>
    </row>
    <row r="71" spans="1:14" x14ac:dyDescent="0.25">
      <c r="B71">
        <v>-12</v>
      </c>
      <c r="C71">
        <f t="shared" si="7"/>
        <v>83</v>
      </c>
      <c r="D71">
        <f t="shared" si="8"/>
        <v>8.2267224641081729</v>
      </c>
      <c r="E71">
        <v>8.4670000000000005</v>
      </c>
      <c r="K71">
        <f>E71-D71</f>
        <v>0.24027753589182765</v>
      </c>
      <c r="L71">
        <f t="shared" si="9"/>
        <v>0.24027753589182765</v>
      </c>
      <c r="N71">
        <f>((ABS(E71-D71))/ABS(D71))*100</f>
        <v>2.9206957806115224</v>
      </c>
    </row>
    <row r="72" spans="1:14" x14ac:dyDescent="0.25">
      <c r="B72">
        <v>-6</v>
      </c>
      <c r="C72">
        <f t="shared" si="7"/>
        <v>83</v>
      </c>
      <c r="D72">
        <f t="shared" si="8"/>
        <v>4.1346713737364231</v>
      </c>
      <c r="E72">
        <v>4.1751899999999997</v>
      </c>
      <c r="K72">
        <f>E72-D72</f>
        <v>4.0518626263576607E-2</v>
      </c>
      <c r="L72">
        <f t="shared" si="9"/>
        <v>4.0518626263576607E-2</v>
      </c>
      <c r="N72">
        <f>((ABS(E72-D72))/ABS(D72))*100</f>
        <v>0.97997210905206</v>
      </c>
    </row>
    <row r="73" spans="1:14" x14ac:dyDescent="0.25">
      <c r="B73">
        <v>0</v>
      </c>
      <c r="C73">
        <f t="shared" si="7"/>
        <v>83</v>
      </c>
      <c r="D73">
        <f t="shared" si="8"/>
        <v>0</v>
      </c>
      <c r="E73">
        <v>0.67537000000000003</v>
      </c>
      <c r="K73">
        <f>E73-D73</f>
        <v>0.67537000000000003</v>
      </c>
      <c r="L73">
        <f t="shared" si="9"/>
        <v>0.67537000000000003</v>
      </c>
      <c r="N73" t="e">
        <f>((ABS(E73-D73))/ABS(D73))*100</f>
        <v>#DIV/0!</v>
      </c>
    </row>
    <row r="74" spans="1:14" x14ac:dyDescent="0.25">
      <c r="B74">
        <v>6</v>
      </c>
      <c r="C74">
        <f t="shared" si="7"/>
        <v>83</v>
      </c>
      <c r="D74">
        <f t="shared" si="8"/>
        <v>4.1346713737364231</v>
      </c>
      <c r="E74">
        <v>4.01</v>
      </c>
      <c r="K74">
        <f>E74-D74</f>
        <v>-0.12467137373642334</v>
      </c>
      <c r="L74">
        <f t="shared" si="9"/>
        <v>0.12467137373642334</v>
      </c>
      <c r="N74">
        <f>((ABS(E74-D74))/ABS(D74))*100</f>
        <v>3.0152668124567352</v>
      </c>
    </row>
    <row r="75" spans="1:14" x14ac:dyDescent="0.25">
      <c r="B75">
        <v>12</v>
      </c>
      <c r="C75">
        <f t="shared" si="7"/>
        <v>83</v>
      </c>
      <c r="D75">
        <f t="shared" si="8"/>
        <v>8.2267224641081729</v>
      </c>
      <c r="E75">
        <v>8.0310000000000006</v>
      </c>
      <c r="K75">
        <f>E75-D75</f>
        <v>-0.19572246410817229</v>
      </c>
      <c r="L75">
        <f t="shared" si="9"/>
        <v>0.19572246410817229</v>
      </c>
      <c r="N75">
        <f>((ABS(E75-D75))/ABS(D75))*100</f>
        <v>2.3791061988790432</v>
      </c>
    </row>
    <row r="76" spans="1:14" x14ac:dyDescent="0.25">
      <c r="B76">
        <v>18</v>
      </c>
      <c r="C76">
        <f t="shared" si="7"/>
        <v>83</v>
      </c>
      <c r="D76">
        <f t="shared" si="8"/>
        <v>12.236111509416336</v>
      </c>
      <c r="E76">
        <v>12.033799999999999</v>
      </c>
      <c r="K76">
        <f>E76-D76</f>
        <v>-0.20231150941633658</v>
      </c>
      <c r="L76">
        <f t="shared" si="9"/>
        <v>0.20231150941633658</v>
      </c>
      <c r="N76">
        <f>((ABS(E76-D76))/ABS(D76))*100</f>
        <v>1.653397071942726</v>
      </c>
    </row>
    <row r="77" spans="1:14" x14ac:dyDescent="0.25">
      <c r="B77">
        <v>24</v>
      </c>
      <c r="C77">
        <f t="shared" si="7"/>
        <v>83</v>
      </c>
      <c r="D77">
        <f t="shared" si="8"/>
        <v>16.127575825959809</v>
      </c>
      <c r="E77">
        <v>15.97</v>
      </c>
      <c r="K77">
        <f>E77-D77</f>
        <v>-0.15757582595980857</v>
      </c>
      <c r="L77">
        <f t="shared" si="9"/>
        <v>0.15757582595980857</v>
      </c>
      <c r="N77">
        <f>((ABS(E77-D77))/ABS(D77))*100</f>
        <v>0.97705834813788994</v>
      </c>
    </row>
    <row r="78" spans="1:14" x14ac:dyDescent="0.25">
      <c r="K78" s="1" t="s">
        <v>12</v>
      </c>
      <c r="L78" s="1">
        <f>MAX(L69:L77)</f>
        <v>0.67537000000000003</v>
      </c>
    </row>
    <row r="79" spans="1:14" x14ac:dyDescent="0.25">
      <c r="K79" s="1" t="s">
        <v>13</v>
      </c>
      <c r="L79" s="1">
        <f>AVERAGE(L69:L77)</f>
        <v>0.23792266666666664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McNabb</dc:creator>
  <cp:lastModifiedBy>Jonathon McNabb</cp:lastModifiedBy>
  <dcterms:created xsi:type="dcterms:W3CDTF">2020-10-26T12:21:59Z</dcterms:created>
  <dcterms:modified xsi:type="dcterms:W3CDTF">2020-10-26T18:54:24Z</dcterms:modified>
</cp:coreProperties>
</file>